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Bachelor\Bachelor\4_Measurements\"/>
    </mc:Choice>
  </mc:AlternateContent>
  <bookViews>
    <workbookView xWindow="0" yWindow="0" windowWidth="28800" windowHeight="14685" activeTab="1" xr2:uid="{00000000-000D-0000-FFFF-FFFF00000000}"/>
  </bookViews>
  <sheets>
    <sheet name="Base" sheetId="2" r:id="rId1"/>
    <sheet name="ExtBoard" sheetId="7" r:id="rId2"/>
    <sheet name="Peripheral" sheetId="5" r:id="rId3"/>
    <sheet name="Central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7" l="1"/>
  <c r="U4" i="7"/>
  <c r="J6" i="7"/>
  <c r="J7" i="7"/>
  <c r="J8" i="7"/>
  <c r="U12" i="7"/>
  <c r="U13" i="7"/>
  <c r="J15" i="7"/>
  <c r="J16" i="7"/>
  <c r="J17" i="7"/>
  <c r="U21" i="7"/>
  <c r="U22" i="7"/>
  <c r="J24" i="7"/>
  <c r="J25" i="7"/>
  <c r="Q260" i="6" l="1"/>
  <c r="S260" i="6" s="1"/>
  <c r="Q259" i="6"/>
  <c r="S259" i="6" s="1"/>
  <c r="S258" i="6"/>
  <c r="Q258" i="6"/>
  <c r="P256" i="6"/>
  <c r="P255" i="6"/>
  <c r="P254" i="6"/>
  <c r="Q244" i="6"/>
  <c r="S244" i="6" s="1"/>
  <c r="S243" i="6"/>
  <c r="Q243" i="6"/>
  <c r="Q242" i="6"/>
  <c r="S242" i="6" s="1"/>
  <c r="P240" i="6"/>
  <c r="P239" i="6"/>
  <c r="P238" i="6"/>
  <c r="Q227" i="6"/>
  <c r="S227" i="6" s="1"/>
  <c r="Q226" i="6"/>
  <c r="S226" i="6" s="1"/>
  <c r="S225" i="6"/>
  <c r="Q225" i="6"/>
  <c r="P223" i="6"/>
  <c r="P222" i="6"/>
  <c r="P221" i="6"/>
  <c r="S211" i="6"/>
  <c r="Q211" i="6"/>
  <c r="Q210" i="6"/>
  <c r="S210" i="6" s="1"/>
  <c r="Q209" i="6"/>
  <c r="S209" i="6" s="1"/>
  <c r="P207" i="6"/>
  <c r="P206" i="6"/>
  <c r="P205" i="6"/>
  <c r="S194" i="6"/>
  <c r="Q194" i="6"/>
  <c r="S193" i="6"/>
  <c r="Q193" i="6"/>
  <c r="S192" i="6"/>
  <c r="Q192" i="6"/>
  <c r="P190" i="6"/>
  <c r="P189" i="6"/>
  <c r="P188" i="6"/>
  <c r="Q178" i="6"/>
  <c r="S178" i="6" s="1"/>
  <c r="Q177" i="6"/>
  <c r="S177" i="6" s="1"/>
  <c r="Q176" i="6"/>
  <c r="S176" i="6" s="1"/>
  <c r="P174" i="6"/>
  <c r="P173" i="6"/>
  <c r="P172" i="6"/>
  <c r="S161" i="6"/>
  <c r="Q161" i="6"/>
  <c r="S160" i="6"/>
  <c r="Q160" i="6"/>
  <c r="Q159" i="6"/>
  <c r="S159" i="6" s="1"/>
  <c r="P157" i="6"/>
  <c r="P156" i="6"/>
  <c r="P155" i="6"/>
  <c r="Q145" i="6"/>
  <c r="S145" i="6" s="1"/>
  <c r="Q144" i="6"/>
  <c r="S144" i="6" s="1"/>
  <c r="S143" i="6"/>
  <c r="Q143" i="6"/>
  <c r="P141" i="6"/>
  <c r="P140" i="6"/>
  <c r="P139" i="6"/>
  <c r="S128" i="6"/>
  <c r="Q128" i="6"/>
  <c r="Q127" i="6"/>
  <c r="S127" i="6" s="1"/>
  <c r="Q126" i="6"/>
  <c r="S126" i="6" s="1"/>
  <c r="P124" i="6"/>
  <c r="P123" i="6"/>
  <c r="P122" i="6"/>
  <c r="Q112" i="6"/>
  <c r="S112" i="6" s="1"/>
  <c r="S111" i="6"/>
  <c r="Q111" i="6"/>
  <c r="Q110" i="6"/>
  <c r="S110" i="6" s="1"/>
  <c r="P108" i="6"/>
  <c r="P107" i="6"/>
  <c r="P106" i="6"/>
  <c r="Q95" i="6"/>
  <c r="S95" i="6" s="1"/>
  <c r="Q94" i="6"/>
  <c r="S94" i="6" s="1"/>
  <c r="S93" i="6"/>
  <c r="Q93" i="6"/>
  <c r="P91" i="6"/>
  <c r="P90" i="6"/>
  <c r="P89" i="6"/>
  <c r="S78" i="6"/>
  <c r="Q78" i="6"/>
  <c r="Q77" i="6"/>
  <c r="S77" i="6" s="1"/>
  <c r="Q76" i="6"/>
  <c r="S76" i="6" s="1"/>
  <c r="P74" i="6"/>
  <c r="P73" i="6"/>
  <c r="P72" i="6"/>
  <c r="Q61" i="6"/>
  <c r="S61" i="6" s="1"/>
  <c r="S60" i="6"/>
  <c r="Q60" i="6"/>
  <c r="S59" i="6"/>
  <c r="Q59" i="6"/>
  <c r="P57" i="6"/>
  <c r="P56" i="6"/>
  <c r="P55" i="6"/>
  <c r="Q45" i="6"/>
  <c r="S45" i="6" s="1"/>
  <c r="Q44" i="6"/>
  <c r="S44" i="6" s="1"/>
  <c r="Q43" i="6"/>
  <c r="S43" i="6" s="1"/>
  <c r="P41" i="6"/>
  <c r="P40" i="6"/>
  <c r="P39" i="6"/>
  <c r="Q32" i="6"/>
  <c r="S32" i="6" s="1"/>
  <c r="S31" i="6"/>
  <c r="Q31" i="6"/>
  <c r="Q30" i="6"/>
  <c r="S30" i="6" s="1"/>
  <c r="Q28" i="6"/>
  <c r="S28" i="6" s="1"/>
  <c r="Q27" i="6"/>
  <c r="S27" i="6" s="1"/>
  <c r="S26" i="6"/>
  <c r="Q26" i="6"/>
  <c r="P24" i="6"/>
  <c r="P23" i="6"/>
  <c r="P22" i="6"/>
  <c r="S16" i="6"/>
  <c r="Q16" i="6"/>
  <c r="S15" i="6"/>
  <c r="Q15" i="6"/>
  <c r="S14" i="6"/>
  <c r="Q14" i="6"/>
  <c r="S12" i="6"/>
  <c r="Q12" i="6"/>
  <c r="S11" i="6"/>
  <c r="Q11" i="6"/>
  <c r="S10" i="6"/>
  <c r="Q10" i="6"/>
  <c r="P8" i="6"/>
  <c r="P7" i="6"/>
  <c r="P6" i="6"/>
  <c r="P97" i="5"/>
  <c r="P96" i="5"/>
  <c r="P95" i="5"/>
  <c r="P85" i="5"/>
  <c r="P84" i="5"/>
  <c r="P83" i="5"/>
  <c r="P71" i="5"/>
  <c r="P70" i="5"/>
  <c r="P69" i="5"/>
  <c r="P59" i="5"/>
  <c r="P58" i="5"/>
  <c r="P57" i="5"/>
  <c r="P45" i="5"/>
  <c r="P44" i="5"/>
  <c r="P43" i="5"/>
  <c r="P33" i="5"/>
  <c r="P32" i="5"/>
  <c r="P31" i="5"/>
  <c r="Q24" i="5"/>
  <c r="S24" i="5" s="1"/>
  <c r="Q23" i="5"/>
  <c r="S23" i="5" s="1"/>
  <c r="Q22" i="5"/>
  <c r="S22" i="5" s="1"/>
  <c r="P20" i="5"/>
  <c r="P19" i="5"/>
  <c r="P18" i="5"/>
  <c r="S12" i="5"/>
  <c r="Q12" i="5"/>
  <c r="S11" i="5"/>
  <c r="Q11" i="5"/>
  <c r="S10" i="5"/>
  <c r="Q10" i="5"/>
  <c r="P8" i="5"/>
  <c r="P7" i="5"/>
  <c r="P6" i="5"/>
  <c r="J68" i="7"/>
  <c r="J67" i="7"/>
  <c r="J66" i="7"/>
  <c r="U64" i="7"/>
  <c r="J59" i="7"/>
  <c r="J58" i="7"/>
  <c r="J57" i="7"/>
  <c r="U55" i="7"/>
  <c r="J51" i="7"/>
  <c r="J50" i="7"/>
  <c r="J49" i="7"/>
  <c r="U47" i="7"/>
  <c r="J43" i="7"/>
  <c r="J42" i="7"/>
  <c r="J41" i="7"/>
  <c r="U39" i="7"/>
  <c r="J35" i="7"/>
  <c r="J34" i="7"/>
  <c r="J33" i="7"/>
  <c r="U31" i="7"/>
  <c r="U30" i="7"/>
  <c r="J26" i="7"/>
</calcChain>
</file>

<file path=xl/sharedStrings.xml><?xml version="1.0" encoding="utf-8"?>
<sst xmlns="http://schemas.openxmlformats.org/spreadsheetml/2006/main" count="1284" uniqueCount="120">
  <si>
    <t>GPIO Measurements Errors</t>
  </si>
  <si>
    <t>ns</t>
  </si>
  <si>
    <t>Registers</t>
  </si>
  <si>
    <t>62.5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</si>
  <si>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</si>
  <si>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</si>
  <si>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</si>
  <si>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</si>
  <si>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</si>
  <si>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</si>
  <si>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</si>
  <si>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</si>
  <si>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</si>
  <si>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</si>
  <si>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</si>
  <si>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</si>
  <si>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</si>
  <si>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</si>
  <si>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</si>
  <si>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</si>
  <si>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</si>
  <si>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</si>
  <si>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Zephyr S1,  1 Peripheral</t>
  </si>
  <si>
    <t>Power Consumption CONN 8P</t>
  </si>
  <si>
    <t>SD+SDK S1,  1 Peripheral</t>
  </si>
  <si>
    <t>Zephyr S2,  1 Peripheral</t>
  </si>
  <si>
    <t>Zephyr S2, 4 Peripherals</t>
  </si>
  <si>
    <t>Zephyr S2,  8 Peripherals</t>
  </si>
  <si>
    <t>SD+SDK S2,  1 Peripheral</t>
  </si>
  <si>
    <t>SD+SDK S2,  4 Peripherals</t>
  </si>
  <si>
    <t>SD+SDK S2,  8 Peripherals</t>
  </si>
  <si>
    <t>Zephyr S3  1 Peripheral</t>
  </si>
  <si>
    <t>Zephyr S3  4 Peripherals</t>
  </si>
  <si>
    <t>Zephyr S3, 8 Peripherals</t>
  </si>
  <si>
    <t>SD+SDK S3,  1 Peripheral</t>
  </si>
  <si>
    <t>SD+SDK S3, 4 Peripherals</t>
  </si>
  <si>
    <t>SD+SDK S3,  8 Peripherals</t>
  </si>
  <si>
    <t>472,66</t>
  </si>
  <si>
    <t>470,63</t>
  </si>
  <si>
    <t xml:space="preserve">Power Consumption </t>
  </si>
  <si>
    <t>µA</t>
  </si>
  <si>
    <t>Zephyr, TIMER OFF, ACC /ADC OFF</t>
  </si>
  <si>
    <t>Zephyr, TIMER ON, ACC /ADC OFF</t>
  </si>
  <si>
    <t>Zephyr, TIMER OFF, ACC /ADC ON</t>
  </si>
  <si>
    <t>Zephyr, TIMER ON, ACC /ADC ON</t>
  </si>
  <si>
    <t>µs</t>
  </si>
  <si>
    <t>kHz</t>
  </si>
  <si>
    <t xml:space="preserve">Power Consumption  </t>
  </si>
  <si>
    <t>Power Consumption fixed</t>
  </si>
  <si>
    <t>Zephy</t>
  </si>
  <si>
    <t>Power Consumption SCAN</t>
  </si>
  <si>
    <t>Zephyr</t>
  </si>
  <si>
    <t>Sleep Fixed</t>
  </si>
  <si>
    <t>%</t>
  </si>
  <si>
    <t>Avg.</t>
  </si>
  <si>
    <t>Min</t>
  </si>
  <si>
    <t>Max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</si>
  <si>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</si>
  <si>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</si>
  <si>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</si>
  <si>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</si>
  <si>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</si>
  <si>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</si>
  <si>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</si>
  <si>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</si>
  <si>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</si>
  <si>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</si>
  <si>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</si>
  <si>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SD+SDK Conn. Int. 7.5ms</t>
  </si>
  <si>
    <t>Zephyr Conn. Int. 7.5ms</t>
  </si>
  <si>
    <t>Zephyr Conn. Int. 50ms</t>
  </si>
  <si>
    <t>SD+SDK Conn. Int. 50ms</t>
  </si>
  <si>
    <t>Zephyr Conn. Int. 400ms</t>
  </si>
  <si>
    <t>SD+SDK Conn. Int. 400ms</t>
  </si>
  <si>
    <t>Δ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</si>
  <si>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</si>
  <si>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</si>
  <si>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</si>
  <si>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</si>
  <si>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</si>
  <si>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</si>
  <si>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</si>
  <si>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</si>
  <si>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</si>
  <si>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</si>
  <si>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</si>
  <si>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</si>
  <si>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</si>
  <si>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</si>
  <si>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</si>
  <si>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</si>
  <si>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</si>
  <si>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</si>
  <si>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Zephyr Advertising</t>
  </si>
  <si>
    <t>SD+SDK Advertising</t>
  </si>
  <si>
    <t>Zephyr Scanning</t>
  </si>
  <si>
    <t>SD+SDK Scanning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</si>
  <si>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</si>
  <si>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</si>
  <si>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</si>
  <si>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</si>
  <si>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</si>
  <si>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</si>
  <si>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</si>
  <si>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</si>
  <si>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</si>
  <si>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</si>
  <si>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</si>
  <si>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</si>
  <si>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</si>
  <si>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Power Consumption, ACC / ADC Off</t>
  </si>
  <si>
    <t>Power Consumption, ACC / ADC On</t>
  </si>
  <si>
    <t>Set / Clear</t>
  </si>
  <si>
    <t xml:space="preserve">Zephyr Advertising Interval </t>
  </si>
  <si>
    <t xml:space="preserve">SD+SDK Advertising Interval </t>
  </si>
  <si>
    <t>Interrupt</t>
  </si>
  <si>
    <t>SD+SDK, TIMER OFF, ACC /ADC ON</t>
  </si>
  <si>
    <t>SD+SDK, TIMER ON, ACC /ADC OFF</t>
  </si>
  <si>
    <t>SD+SDK, TIMER OFF, ACC /ADC OFF</t>
  </si>
  <si>
    <t>SD+SDK,  TIMER ON, ACC /ADC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</si>
</sst>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0" fontId="0" fillId="0" borderId="3" xfId="0" applyBorder="1" applyAlignment="1">
      <alignment horizontal="center"/>
    </xf>
    <xf numFmtId="166" fontId="0" fillId="3" borderId="0" xfId="0" applyNumberFormat="1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(Peripheral!$M$35,Peripheral!$M$61,Peripheral!$M$87)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(Peripheral!$M$47,Peripheral!$M$73,Peripheral!$M$99)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(Peripheral!$M$36,Peripheral!$M$62,Peripheral!$M$88)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(Peripheral!$M$48,Peripheral!$M$74,Peripheral!$M$100)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(Peripheral!$M$37,Peripheral!$M$63,Peripheral!$M$89)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(Peripheral!$M$49,Peripheral!$M$75,Peripheral!$M$101)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Peripheral!$A$29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Peripheral!$A$30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Peripheral!$A$31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Peripheral!$A$32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Peripheral!$F$29</c:f>
              <c:strCache>
                <c:ptCount val="1"/>
                <c:pt idx="0">
                  <c:v>Zephyr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2-4264-ACCE-8B629585CA93}"/>
            </c:ext>
          </c:extLst>
        </c:ser>
        <c:ser>
          <c:idx val="1"/>
          <c:order val="1"/>
          <c:tx>
            <c:strRef>
              <c:f>Peripheral!$F$30</c:f>
              <c:strCache>
                <c:ptCount val="1"/>
                <c:pt idx="0">
                  <c:v>SD + SDK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2-4264-ACCE-8B629585C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Central!$L$1</c:f>
              <c:strCache>
                <c:ptCount val="1"/>
                <c:pt idx="0">
                  <c:v>Zephyr Scanning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Central!$M$3:$X$3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Central!$L$18</c:f>
              <c:strCache>
                <c:ptCount val="1"/>
                <c:pt idx="0">
                  <c:v>SD+SDK Scanning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Central!$M$19:$X$19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Central!$M$20:$X$20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Central!$AI$24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Central!$M$35:$X$35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Central!$M$36:$X$36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Central!$AI$29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Central!$M$52:$X$52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Central!$M$53:$X$53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Central!$M$68:$X$68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Central!$M$69:$W$69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Central!$M$86:$X$86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Central!$M$87:$X$87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Central!$M$103:$X$103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Central!$M$119:$X$119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Central!$M$120:$X$120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Central!$M$201:$X$201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Central!$M$202:$X$202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Central!$M$218:$X$218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Central!$M$219:$X$219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Central!$M$234:$X$234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Central!$M$235:$X$235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Central!$M$251:$X$251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Central!$M$252:$X$252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Central!$M$135:$X$135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Central!$M$136:$X$136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Central!$M$152:$X$152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Central!$M$153:$X$153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Central!$M$168:$X$168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Central!$M$169:$X$169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Central!$M$185:$X$185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Central!$M$186:$X$186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(Central!$M$47,Central!$M$80,Central!$M$114)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(Central!$M$63,Central!$M$97,Central!$M$130)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(Central!$M$48,Central!$M$81,Central!$M$115)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(Central!$M$64,Central!$M$98,Central!$M$131)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(Central!$M$49,Central!$M$82,Central!$M$116)</c:f>
              <c:numCache>
                <c:formatCode>0.0</c:formatCode>
                <c:ptCount val="3"/>
                <c:pt idx="0" formatCode="0.0000">
                  <c:v>6.0458100000000004</c:v>
                </c:pt>
                <c:pt idx="1">
                  <c:v>37.510249999999999</c:v>
                </c:pt>
                <c:pt idx="2" formatCode="0.0000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(Central!$M$65,Central!$M$99,Central!$M$132)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(Central!$M$147,Central!$M$180)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(Central!$M$163,Central!$M$196)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(Central!$M$148,Central!$M$181)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(Central!$M$164,Central!$M$197)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(Central!$M$149,Central!$M$182)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(Central!$M$165,Central!$M$198)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2F2-45AD-8BDE-D7D527672528}"/>
            </c:ext>
          </c:extLst>
        </c:ser>
        <c:ser>
          <c:idx val="1"/>
          <c:order val="1"/>
          <c:tx>
            <c:strRef>
              <c:f>ExtBoard!$F$45</c:f>
              <c:strCache>
                <c:ptCount val="1"/>
                <c:pt idx="0">
                  <c:v>SD+SDK, TIMER ON,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2F2-45AD-8BDE-D7D52767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(Central!$M$213,Central!$M$246)</c:f>
              <c:numCache>
                <c:formatCode>0.0</c:formatCode>
                <c:ptCount val="2"/>
                <c:pt idx="0" formatCode="0.000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(Central!$M$229,Central!$M$262)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(Central!$M$214,Central!$M$247)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(Central!$M$230,Central!$M$263)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(Central!$M$215,Central!$M$248)</c:f>
              <c:numCache>
                <c:formatCode>0.0</c:formatCode>
                <c:ptCount val="2"/>
                <c:pt idx="0" formatCode="0.000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(Central!$M$231,Central!$M$264)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Central!$A$28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Central!$A$29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Central!$A$30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Central!$A$31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</c:formatCode>
                <c:ptCount val="3"/>
                <c:pt idx="1">
                  <c:v>1400</c:v>
                </c:pt>
                <c:pt idx="2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Central!$A$32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Central!$A$33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</c:formatCode>
                <c:ptCount val="3"/>
                <c:pt idx="1">
                  <c:v>2200</c:v>
                </c:pt>
                <c:pt idx="2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6E4-4A74-988C-2A7AB41172AC}"/>
            </c:ext>
          </c:extLst>
        </c:ser>
        <c:ser>
          <c:idx val="1"/>
          <c:order val="1"/>
          <c:tx>
            <c:strRef>
              <c:f>ExtBoard!$F$62</c:f>
              <c:strCache>
                <c:ptCount val="1"/>
                <c:pt idx="0">
                  <c:v>SD+SDK,  TIMER ON, ACC /ADC 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6E4-4A74-988C-2A7AB41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Drivers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1E-4F71-851E-13D7C87689F8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1E-4F71-851E-13D7C87689F8}"/>
            </c:ext>
          </c:extLst>
        </c:ser>
        <c:ser>
          <c:idx val="2"/>
          <c:order val="2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1E-4F71-851E-13D7C87689F8}"/>
            </c:ext>
          </c:extLst>
        </c:ser>
        <c:ser>
          <c:idx val="3"/>
          <c:order val="3"/>
          <c:tx>
            <c:strRef>
              <c:f>ExtBoard!$F$62</c:f>
              <c:strCache>
                <c:ptCount val="1"/>
                <c:pt idx="0">
                  <c:v>SD+SDK,  TIMER ON, ACC /ADC ON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1E-4F71-851E-13D7C8768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ExtBoard!$Q$72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(ExtBoard!$J$6,ExtBoard!$J$15,ExtBoard!$J$33)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ExtBoard!$Q$76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(ExtBoard!$J$41,ExtBoard!$J$49,ExtBoard!$J$66)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ExtBoard!$Q$73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(ExtBoard!$J$7,ExtBoard!$J$16,ExtBoard!$J$34)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ExtBoard!$Q$77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(ExtBoard!$J$42,ExtBoard!$J$50,ExtBoard!$J$67)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ExtBoard!$Q$74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(ExtBoard!$J$8,ExtBoard!$J$17,ExtBoard!$J$35)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ExtBoard!$Q$78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(ExtBoard!$J$43,ExtBoard!$J$51,ExtBoard!$J$68)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Compare Power Consumption, INterrupT and SOFT-TImer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D-465F-B81B-25A5353750D3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FD-465F-B81B-25A5353750D3}"/>
            </c:ext>
          </c:extLst>
        </c:ser>
        <c:ser>
          <c:idx val="2"/>
          <c:order val="2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FD-465F-B81B-25A5353750D3}"/>
            </c:ext>
          </c:extLst>
        </c:ser>
        <c:ser>
          <c:idx val="3"/>
          <c:order val="3"/>
          <c:tx>
            <c:strRef>
              <c:f>ExtBoard!$F$45</c:f>
              <c:strCache>
                <c:ptCount val="1"/>
                <c:pt idx="0">
                  <c:v>SD+SDK, TIMER ON, ACC /ADC OFF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FD-465F-B81B-25A535375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Peripheral!$L$1</c:f>
              <c:strCache>
                <c:ptCount val="1"/>
                <c:pt idx="0">
                  <c:v>Zephyr 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Peripheral!$M$3:$X$3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Peripheral!$L$14</c:f>
              <c:strCache>
                <c:ptCount val="1"/>
                <c:pt idx="0">
                  <c:v>SD+SDK Advertising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Peripheral!$M$15:$X$15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Peripheral!$M$16:$X$16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Peripheral!$AM$23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Peripheral!$M$27:$X$27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Peripheral!$M$28:$X$28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Peripheral!$AM$28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Peripheral!$M$40:$X$40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Peripheral!$M$41:$X$41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Peripheral!$AM$24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Peripheral!$M$53:$X$53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Peripheral!$M$54:$X$54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Peripheral!$AM$29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Peripheral!$M$66:$X$66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Peripheral!$M$67:$X$67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Peripheral!$AM$25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Peripheral!$M$79:$X$79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Peripheral!$M$80:$X$80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Peripheral!$AM$30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Peripheral!$M$92:$X$92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Peripheral!$M$93:$X$93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4984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103908</xdr:colOff>
      <xdr:row>1</xdr:row>
      <xdr:rowOff>138543</xdr:rowOff>
    </xdr:from>
    <xdr:to>
      <xdr:col>37</xdr:col>
      <xdr:colOff>289100</xdr:colOff>
      <xdr:row>18</xdr:row>
      <xdr:rowOff>142006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17317</xdr:colOff>
      <xdr:row>20</xdr:row>
      <xdr:rowOff>0</xdr:rowOff>
    </xdr:from>
    <xdr:to>
      <xdr:col>37</xdr:col>
      <xdr:colOff>202509</xdr:colOff>
      <xdr:row>37</xdr:row>
      <xdr:rowOff>3463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51953</xdr:colOff>
      <xdr:row>37</xdr:row>
      <xdr:rowOff>190499</xdr:rowOff>
    </xdr:from>
    <xdr:to>
      <xdr:col>37</xdr:col>
      <xdr:colOff>237145</xdr:colOff>
      <xdr:row>56</xdr:row>
      <xdr:rowOff>155862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57</xdr:row>
      <xdr:rowOff>173182</xdr:rowOff>
    </xdr:from>
    <xdr:to>
      <xdr:col>37</xdr:col>
      <xdr:colOff>237146</xdr:colOff>
      <xdr:row>76</xdr:row>
      <xdr:rowOff>138545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459840</xdr:colOff>
      <xdr:row>71</xdr:row>
      <xdr:rowOff>6540</xdr:rowOff>
    </xdr:from>
    <xdr:to>
      <xdr:col>12</xdr:col>
      <xdr:colOff>6927</xdr:colOff>
      <xdr:row>85</xdr:row>
      <xdr:rowOff>82740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228600</xdr:colOff>
      <xdr:row>58</xdr:row>
      <xdr:rowOff>19050</xdr:rowOff>
    </xdr:from>
    <xdr:to>
      <xdr:col>51</xdr:col>
      <xdr:colOff>69160</xdr:colOff>
      <xdr:row>76</xdr:row>
      <xdr:rowOff>166252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A4F9AF28-7ADB-42B9-B4FF-D2922AE3C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574592</xdr:colOff>
      <xdr:row>2</xdr:row>
      <xdr:rowOff>101992</xdr:rowOff>
    </xdr:from>
    <xdr:to>
      <xdr:col>36</xdr:col>
      <xdr:colOff>391823</xdr:colOff>
      <xdr:row>19</xdr:row>
      <xdr:rowOff>105455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696777</xdr:colOff>
      <xdr:row>19</xdr:row>
      <xdr:rowOff>188030</xdr:rowOff>
    </xdr:from>
    <xdr:to>
      <xdr:col>36</xdr:col>
      <xdr:colOff>525214</xdr:colOff>
      <xdr:row>37</xdr:row>
      <xdr:rowOff>993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727362</xdr:colOff>
      <xdr:row>41</xdr:row>
      <xdr:rowOff>0</xdr:rowOff>
    </xdr:from>
    <xdr:to>
      <xdr:col>34</xdr:col>
      <xdr:colOff>503464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17318</xdr:colOff>
      <xdr:row>66</xdr:row>
      <xdr:rowOff>0</xdr:rowOff>
    </xdr:from>
    <xdr:to>
      <xdr:col>34</xdr:col>
      <xdr:colOff>538102</xdr:colOff>
      <xdr:row>80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34</xdr:row>
      <xdr:rowOff>134470</xdr:rowOff>
    </xdr:from>
    <xdr:to>
      <xdr:col>9</xdr:col>
      <xdr:colOff>633349</xdr:colOff>
      <xdr:row>49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119064</xdr:colOff>
      <xdr:row>49</xdr:row>
      <xdr:rowOff>119062</xdr:rowOff>
    </xdr:from>
    <xdr:to>
      <xdr:col>8</xdr:col>
      <xdr:colOff>753340</xdr:colOff>
      <xdr:row>64</xdr:row>
      <xdr:rowOff>4765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45AE72AD-2072-4407-8FF2-8C5E1861E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</xdr:colOff>
      <xdr:row>0</xdr:row>
      <xdr:rowOff>189709</xdr:rowOff>
    </xdr:from>
    <xdr:to>
      <xdr:col>33</xdr:col>
      <xdr:colOff>2859882</xdr:colOff>
      <xdr:row>19</xdr:row>
      <xdr:rowOff>170209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18433</xdr:colOff>
      <xdr:row>20</xdr:row>
      <xdr:rowOff>178194</xdr:rowOff>
    </xdr:from>
    <xdr:to>
      <xdr:col>33</xdr:col>
      <xdr:colOff>2877754</xdr:colOff>
      <xdr:row>39</xdr:row>
      <xdr:rowOff>158694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1747</xdr:colOff>
      <xdr:row>61</xdr:row>
      <xdr:rowOff>17681</xdr:rowOff>
    </xdr:from>
    <xdr:to>
      <xdr:col>33</xdr:col>
      <xdr:colOff>2861068</xdr:colOff>
      <xdr:row>79</xdr:row>
      <xdr:rowOff>188681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14989</xdr:colOff>
      <xdr:row>40</xdr:row>
      <xdr:rowOff>136071</xdr:rowOff>
    </xdr:from>
    <xdr:to>
      <xdr:col>33</xdr:col>
      <xdr:colOff>2874310</xdr:colOff>
      <xdr:row>59</xdr:row>
      <xdr:rowOff>116571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1402</xdr:colOff>
      <xdr:row>82</xdr:row>
      <xdr:rowOff>1400</xdr:rowOff>
    </xdr:from>
    <xdr:to>
      <xdr:col>33</xdr:col>
      <xdr:colOff>2030886</xdr:colOff>
      <xdr:row>96</xdr:row>
      <xdr:rowOff>77600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33</xdr:col>
      <xdr:colOff>1958193</xdr:colOff>
      <xdr:row>124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40821</xdr:colOff>
      <xdr:row>126</xdr:row>
      <xdr:rowOff>0</xdr:rowOff>
    </xdr:from>
    <xdr:to>
      <xdr:col>33</xdr:col>
      <xdr:colOff>1999014</xdr:colOff>
      <xdr:row>140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680357</xdr:colOff>
      <xdr:row>142</xdr:row>
      <xdr:rowOff>81642</xdr:rowOff>
    </xdr:from>
    <xdr:to>
      <xdr:col>33</xdr:col>
      <xdr:colOff>1890157</xdr:colOff>
      <xdr:row>156</xdr:row>
      <xdr:rowOff>157842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265222</xdr:colOff>
      <xdr:row>34</xdr:row>
      <xdr:rowOff>10550</xdr:rowOff>
    </xdr:from>
    <xdr:to>
      <xdr:col>9</xdr:col>
      <xdr:colOff>580004</xdr:colOff>
      <xdr:row>48</xdr:row>
      <xdr:rowOff>86750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zoomScale="115" zoomScaleNormal="115" workbookViewId="0">
      <selection sqref="A1:D6"/>
    </sheetView>
  </sheetViews>
  <sheetFormatPr baseColWidth="10" defaultColWidth="9" defaultRowHeight="14.25" x14ac:dyDescent="0.45"/>
  <cols>
    <col min="1" max="1" width="24.59765625" customWidth="1"/>
    <col min="2" max="3" width="12" customWidth="1"/>
    <col min="4" max="4" width="3.3984375" customWidth="1"/>
    <col min="6" max="6" width="20.59765625" customWidth="1"/>
    <col min="8" max="8" width="2.86328125" customWidth="1"/>
  </cols>
  <sheetData>
    <row r="1" spans="1:8" x14ac:dyDescent="0.45">
      <c r="A1" s="52" t="s">
        <v>6</v>
      </c>
      <c r="B1" s="52"/>
      <c r="C1" s="52"/>
      <c r="D1" s="52"/>
      <c r="F1" s="52" t="s">
        <v>0</v>
      </c>
      <c r="G1" s="52"/>
      <c r="H1" s="52"/>
    </row>
    <row r="2" spans="1:8" x14ac:dyDescent="0.45">
      <c r="A2" s="4" t="s">
        <v>7</v>
      </c>
      <c r="B2" s="6">
        <v>8.42</v>
      </c>
      <c r="C2" s="4"/>
      <c r="D2" s="4" t="s">
        <v>40</v>
      </c>
      <c r="F2" s="4" t="s">
        <v>2</v>
      </c>
      <c r="G2" s="5">
        <v>0</v>
      </c>
      <c r="H2" s="4" t="s">
        <v>1</v>
      </c>
    </row>
    <row r="3" spans="1:8" x14ac:dyDescent="0.45">
      <c r="A3" t="s">
        <v>9</v>
      </c>
      <c r="B3">
        <v>8.83</v>
      </c>
      <c r="C3" s="2">
        <v>9.0109999999999992</v>
      </c>
      <c r="D3" t="s">
        <v>40</v>
      </c>
      <c r="F3" t="s">
        <v>112</v>
      </c>
      <c r="G3" s="1" t="s">
        <v>3</v>
      </c>
      <c r="H3" t="s">
        <v>1</v>
      </c>
    </row>
    <row r="4" spans="1:8" x14ac:dyDescent="0.45">
      <c r="A4" s="4" t="s">
        <v>10</v>
      </c>
      <c r="B4" s="4">
        <v>349.32</v>
      </c>
      <c r="C4" s="4">
        <v>9.09</v>
      </c>
      <c r="D4" s="4" t="s">
        <v>40</v>
      </c>
      <c r="F4" s="4" t="s">
        <v>4</v>
      </c>
      <c r="G4" s="5" t="s">
        <v>5</v>
      </c>
      <c r="H4" s="4" t="s">
        <v>1</v>
      </c>
    </row>
    <row r="5" spans="1:8" ht="14.65" thickBot="1" x14ac:dyDescent="0.5">
      <c r="A5" t="s">
        <v>11</v>
      </c>
      <c r="B5">
        <v>173.22</v>
      </c>
      <c r="C5">
        <v>9.09</v>
      </c>
      <c r="D5" t="s">
        <v>40</v>
      </c>
    </row>
    <row r="6" spans="1:8" ht="14.65" thickBot="1" x14ac:dyDescent="0.5">
      <c r="C6" s="50" t="s">
        <v>52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6"/>
  <sheetViews>
    <sheetView tabSelected="1" topLeftCell="A31" zoomScale="55" zoomScaleNormal="55" workbookViewId="0">
      <selection activeCell="F62" sqref="F62:V62"/>
    </sheetView>
  </sheetViews>
  <sheetFormatPr baseColWidth="10" defaultColWidth="9" defaultRowHeight="14.25" x14ac:dyDescent="0.45"/>
  <cols>
    <col min="1" max="1" width="25.59765625" customWidth="1"/>
    <col min="2" max="3" width="12.265625" customWidth="1"/>
    <col min="4" max="4" width="3.59765625" customWidth="1"/>
    <col min="6" max="6" width="27.86328125" customWidth="1"/>
    <col min="7" max="18" width="9.73046875" customWidth="1"/>
    <col min="19" max="19" width="4.86328125" customWidth="1"/>
    <col min="20" max="27" width="7.3984375" customWidth="1"/>
  </cols>
  <sheetData>
    <row r="1" spans="1:22" x14ac:dyDescent="0.45">
      <c r="A1" s="52" t="s">
        <v>110</v>
      </c>
      <c r="B1" s="52"/>
      <c r="C1" s="52"/>
      <c r="D1" s="52"/>
      <c r="F1" s="54" t="s">
        <v>41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x14ac:dyDescent="0.45">
      <c r="A2" s="4" t="s">
        <v>7</v>
      </c>
      <c r="B2" s="31">
        <v>940.27</v>
      </c>
      <c r="C2" s="6"/>
      <c r="D2" s="4" t="s">
        <v>40</v>
      </c>
      <c r="F2" s="22"/>
      <c r="G2" s="22">
        <v>0</v>
      </c>
      <c r="H2" s="22">
        <v>1</v>
      </c>
      <c r="I2" s="22">
        <v>10</v>
      </c>
      <c r="J2" s="22">
        <v>20</v>
      </c>
      <c r="K2" s="22">
        <v>30</v>
      </c>
      <c r="L2" s="22">
        <v>40</v>
      </c>
      <c r="M2" s="22">
        <v>50</v>
      </c>
      <c r="N2" s="22">
        <v>60</v>
      </c>
      <c r="O2" s="22">
        <v>70</v>
      </c>
      <c r="P2" s="22">
        <v>80</v>
      </c>
      <c r="Q2" s="22">
        <v>90</v>
      </c>
      <c r="R2" s="22">
        <v>100</v>
      </c>
      <c r="S2" s="23" t="s">
        <v>46</v>
      </c>
      <c r="T2" s="22"/>
      <c r="U2" s="22"/>
      <c r="V2" s="22"/>
    </row>
    <row r="3" spans="1:22" x14ac:dyDescent="0.45">
      <c r="A3" t="s">
        <v>10</v>
      </c>
      <c r="B3">
        <v>1150</v>
      </c>
      <c r="C3">
        <v>894</v>
      </c>
      <c r="D3" t="s">
        <v>40</v>
      </c>
      <c r="F3" s="4" t="s">
        <v>48</v>
      </c>
      <c r="G3" s="31">
        <v>600</v>
      </c>
      <c r="H3" s="31">
        <v>637</v>
      </c>
      <c r="I3" s="31">
        <v>1330</v>
      </c>
      <c r="J3" s="31">
        <v>2050</v>
      </c>
      <c r="K3" s="31">
        <v>2970</v>
      </c>
      <c r="L3" s="31">
        <v>3820</v>
      </c>
      <c r="M3" s="31">
        <v>3510</v>
      </c>
      <c r="N3" s="31">
        <v>4150</v>
      </c>
      <c r="O3" s="31">
        <v>3510</v>
      </c>
      <c r="P3" s="31">
        <v>4170</v>
      </c>
      <c r="Q3" s="31">
        <v>4260</v>
      </c>
      <c r="R3" s="31">
        <v>5080</v>
      </c>
      <c r="S3" s="10" t="s">
        <v>8</v>
      </c>
      <c r="T3" s="40" t="s">
        <v>74</v>
      </c>
      <c r="U3" s="41">
        <f>R3-G3</f>
        <v>4480</v>
      </c>
      <c r="V3" s="10" t="s">
        <v>8</v>
      </c>
    </row>
    <row r="4" spans="1:22" x14ac:dyDescent="0.45">
      <c r="A4" s="4" t="s">
        <v>11</v>
      </c>
      <c r="B4" s="31">
        <v>874.41</v>
      </c>
      <c r="C4" s="4">
        <v>775</v>
      </c>
      <c r="D4" s="4" t="s">
        <v>40</v>
      </c>
      <c r="F4" s="38" t="s">
        <v>47</v>
      </c>
      <c r="G4" s="39">
        <v>512.36</v>
      </c>
      <c r="H4" s="39">
        <v>626</v>
      </c>
      <c r="I4" s="39">
        <v>1310</v>
      </c>
      <c r="J4" s="39">
        <v>2030</v>
      </c>
      <c r="K4" s="39">
        <v>2940</v>
      </c>
      <c r="L4" s="39">
        <v>3780</v>
      </c>
      <c r="M4" s="39">
        <v>3440</v>
      </c>
      <c r="N4" s="39">
        <v>4060</v>
      </c>
      <c r="O4" s="39">
        <v>3460</v>
      </c>
      <c r="P4" s="39">
        <v>4100</v>
      </c>
      <c r="Q4" s="39">
        <v>4210</v>
      </c>
      <c r="R4" s="39">
        <v>4940</v>
      </c>
      <c r="S4" s="20" t="s">
        <v>40</v>
      </c>
      <c r="T4" s="42" t="s">
        <v>74</v>
      </c>
      <c r="U4" s="43">
        <f>R4-G4</f>
        <v>4427.6400000000003</v>
      </c>
      <c r="V4" s="20" t="s">
        <v>40</v>
      </c>
    </row>
    <row r="5" spans="1:22" x14ac:dyDescent="0.45">
      <c r="C5" s="18" t="s">
        <v>52</v>
      </c>
      <c r="F5" s="22" t="s">
        <v>62</v>
      </c>
      <c r="G5" s="24" t="s">
        <v>58</v>
      </c>
      <c r="H5" s="24" t="s">
        <v>59</v>
      </c>
      <c r="I5" s="24" t="s">
        <v>60</v>
      </c>
      <c r="J5" s="53" t="s">
        <v>57</v>
      </c>
      <c r="K5" s="53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45">
      <c r="F6" s="4" t="s">
        <v>54</v>
      </c>
      <c r="G6" s="6">
        <v>7.0865400000000003</v>
      </c>
      <c r="H6" s="6">
        <v>7.0960400000000003</v>
      </c>
      <c r="I6" s="16">
        <v>7.0491599999999996</v>
      </c>
      <c r="J6" s="6">
        <f>AVERAGE(G6:I6)</f>
        <v>7.0772466666666674</v>
      </c>
      <c r="K6" s="6" t="s">
        <v>45</v>
      </c>
      <c r="L6" s="6"/>
      <c r="M6" s="6"/>
      <c r="N6" s="6"/>
      <c r="O6" s="6"/>
      <c r="P6" s="6"/>
      <c r="Q6" s="6"/>
      <c r="R6" s="6"/>
      <c r="S6" s="10"/>
      <c r="T6" s="10"/>
      <c r="U6" s="10"/>
      <c r="V6" s="10"/>
    </row>
    <row r="7" spans="1:22" x14ac:dyDescent="0.45">
      <c r="A7" s="52" t="s">
        <v>111</v>
      </c>
      <c r="B7" s="52"/>
      <c r="C7" s="52"/>
      <c r="D7" s="52"/>
      <c r="F7" s="33" t="s">
        <v>55</v>
      </c>
      <c r="G7" s="34">
        <v>7</v>
      </c>
      <c r="H7" s="34">
        <v>6.6875</v>
      </c>
      <c r="I7" s="35">
        <v>6.625</v>
      </c>
      <c r="J7" s="34">
        <f>AVERAGE(G7:I7)</f>
        <v>6.770833333333333</v>
      </c>
      <c r="K7" s="34" t="s">
        <v>45</v>
      </c>
      <c r="L7" s="34"/>
      <c r="M7" s="34"/>
      <c r="N7" s="34"/>
      <c r="O7" s="34"/>
      <c r="P7" s="34"/>
      <c r="Q7" s="34"/>
      <c r="R7" s="34"/>
      <c r="S7" s="8"/>
      <c r="T7" s="8"/>
      <c r="U7" s="8"/>
      <c r="V7" s="8"/>
    </row>
    <row r="8" spans="1:22" x14ac:dyDescent="0.45">
      <c r="A8" s="4" t="s">
        <v>7</v>
      </c>
      <c r="B8" s="4">
        <v>1050</v>
      </c>
      <c r="C8" s="4"/>
      <c r="D8" s="4" t="s">
        <v>40</v>
      </c>
      <c r="F8" s="4" t="s">
        <v>56</v>
      </c>
      <c r="G8" s="6">
        <v>8.125</v>
      </c>
      <c r="H8" s="6">
        <v>16.75</v>
      </c>
      <c r="I8" s="16">
        <v>7.125</v>
      </c>
      <c r="J8" s="6">
        <f>AVERAGE(G8:I8)</f>
        <v>10.666666666666666</v>
      </c>
      <c r="K8" s="6" t="s">
        <v>45</v>
      </c>
      <c r="L8" s="6"/>
      <c r="M8" s="6"/>
      <c r="N8" s="6"/>
      <c r="O8" s="6"/>
      <c r="P8" s="6"/>
      <c r="Q8" s="6"/>
      <c r="R8" s="6"/>
      <c r="S8" s="10"/>
      <c r="T8" s="10"/>
      <c r="U8" s="10"/>
      <c r="V8" s="10"/>
    </row>
    <row r="9" spans="1:22" x14ac:dyDescent="0.45">
      <c r="A9" t="s">
        <v>10</v>
      </c>
      <c r="B9">
        <v>1870</v>
      </c>
      <c r="C9">
        <v>945</v>
      </c>
      <c r="D9" t="s">
        <v>40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</row>
    <row r="10" spans="1:22" x14ac:dyDescent="0.45">
      <c r="A10" s="4" t="s">
        <v>11</v>
      </c>
      <c r="B10" s="4">
        <v>1640</v>
      </c>
      <c r="C10" s="4">
        <v>820</v>
      </c>
      <c r="D10" s="4" t="s">
        <v>40</v>
      </c>
      <c r="F10" s="54" t="s">
        <v>42</v>
      </c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</row>
    <row r="11" spans="1:22" x14ac:dyDescent="0.45">
      <c r="C11" s="18" t="s">
        <v>52</v>
      </c>
      <c r="F11" s="22"/>
      <c r="G11" s="22">
        <v>0</v>
      </c>
      <c r="H11" s="22">
        <v>1</v>
      </c>
      <c r="I11" s="22">
        <v>10</v>
      </c>
      <c r="J11" s="22">
        <v>20</v>
      </c>
      <c r="K11" s="22">
        <v>30</v>
      </c>
      <c r="L11" s="22">
        <v>40</v>
      </c>
      <c r="M11" s="22">
        <v>50</v>
      </c>
      <c r="N11" s="22">
        <v>60</v>
      </c>
      <c r="O11" s="22">
        <v>70</v>
      </c>
      <c r="P11" s="22">
        <v>80</v>
      </c>
      <c r="Q11" s="22">
        <v>90</v>
      </c>
      <c r="R11" s="22">
        <v>100</v>
      </c>
      <c r="S11" s="23" t="s">
        <v>46</v>
      </c>
      <c r="T11" s="22"/>
      <c r="U11" s="22"/>
      <c r="V11" s="22"/>
    </row>
    <row r="12" spans="1:22" x14ac:dyDescent="0.45">
      <c r="F12" s="4" t="s">
        <v>48</v>
      </c>
      <c r="G12" s="31">
        <v>620.54999999999995</v>
      </c>
      <c r="H12" s="31">
        <v>640</v>
      </c>
      <c r="I12" s="31">
        <v>1330</v>
      </c>
      <c r="J12" s="31">
        <v>2030</v>
      </c>
      <c r="K12" s="31">
        <v>2920</v>
      </c>
      <c r="L12" s="31">
        <v>3760</v>
      </c>
      <c r="M12" s="31">
        <v>3440</v>
      </c>
      <c r="N12" s="31">
        <v>4070</v>
      </c>
      <c r="O12" s="31">
        <v>3450</v>
      </c>
      <c r="P12" s="31">
        <v>4090</v>
      </c>
      <c r="Q12" s="31">
        <v>4200</v>
      </c>
      <c r="R12" s="31">
        <v>4950</v>
      </c>
      <c r="S12" s="10" t="s">
        <v>8</v>
      </c>
      <c r="T12" s="40" t="s">
        <v>74</v>
      </c>
      <c r="U12" s="41">
        <f>R12-G12</f>
        <v>4329.45</v>
      </c>
      <c r="V12" s="10" t="s">
        <v>8</v>
      </c>
    </row>
    <row r="13" spans="1:22" x14ac:dyDescent="0.45">
      <c r="F13" s="38" t="s">
        <v>47</v>
      </c>
      <c r="G13" s="39">
        <v>621</v>
      </c>
      <c r="H13" s="39">
        <v>633.37</v>
      </c>
      <c r="I13" s="39">
        <v>1320</v>
      </c>
      <c r="J13" s="39">
        <v>1070</v>
      </c>
      <c r="K13" s="39">
        <v>3000</v>
      </c>
      <c r="L13" s="39">
        <v>3850</v>
      </c>
      <c r="M13" s="39">
        <v>3530</v>
      </c>
      <c r="N13" s="39">
        <v>4180</v>
      </c>
      <c r="O13" s="39">
        <v>3530</v>
      </c>
      <c r="P13" s="39">
        <v>4220</v>
      </c>
      <c r="Q13" s="39">
        <v>4300</v>
      </c>
      <c r="R13" s="39">
        <v>5160</v>
      </c>
      <c r="S13" s="20" t="s">
        <v>40</v>
      </c>
      <c r="T13" s="42" t="s">
        <v>74</v>
      </c>
      <c r="U13" s="43">
        <f>R13-G13</f>
        <v>4539</v>
      </c>
      <c r="V13" s="20" t="s">
        <v>40</v>
      </c>
    </row>
    <row r="14" spans="1:22" x14ac:dyDescent="0.45">
      <c r="F14" s="22" t="s">
        <v>62</v>
      </c>
      <c r="G14" s="24" t="s">
        <v>58</v>
      </c>
      <c r="H14" s="24" t="s">
        <v>59</v>
      </c>
      <c r="I14" s="24" t="s">
        <v>60</v>
      </c>
      <c r="J14" s="53" t="s">
        <v>57</v>
      </c>
      <c r="K14" s="53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45">
      <c r="F15" s="4" t="s">
        <v>54</v>
      </c>
      <c r="G15" s="6">
        <v>18.548999999999999</v>
      </c>
      <c r="H15" s="6">
        <v>18.739999999999998</v>
      </c>
      <c r="I15" s="16">
        <v>7.6130000000000004</v>
      </c>
      <c r="J15" s="6">
        <f>AVERAGE(G15:I15)</f>
        <v>14.967333333333334</v>
      </c>
      <c r="K15" s="6" t="s">
        <v>45</v>
      </c>
      <c r="L15" s="6"/>
      <c r="M15" s="6"/>
      <c r="N15" s="6"/>
      <c r="O15" s="6"/>
      <c r="P15" s="6"/>
      <c r="Q15" s="6"/>
      <c r="R15" s="6"/>
      <c r="S15" s="10"/>
      <c r="T15" s="10"/>
      <c r="U15" s="10"/>
      <c r="V15" s="10"/>
    </row>
    <row r="16" spans="1:22" x14ac:dyDescent="0.45">
      <c r="F16" s="33" t="s">
        <v>55</v>
      </c>
      <c r="G16" s="34">
        <v>7.1775000000000002</v>
      </c>
      <c r="H16" s="34">
        <v>7.0620000000000003</v>
      </c>
      <c r="I16" s="35">
        <v>7</v>
      </c>
      <c r="J16" s="34">
        <f>AVERAGE(G16:I16)</f>
        <v>7.0798333333333332</v>
      </c>
      <c r="K16" s="34" t="s">
        <v>45</v>
      </c>
      <c r="L16" s="34"/>
      <c r="M16" s="34"/>
      <c r="N16" s="34"/>
      <c r="O16" s="34"/>
      <c r="P16" s="34"/>
      <c r="Q16" s="34"/>
      <c r="R16" s="34"/>
      <c r="S16" s="8"/>
      <c r="T16" s="8"/>
      <c r="U16" s="8"/>
      <c r="V16" s="8"/>
    </row>
    <row r="17" spans="6:22" x14ac:dyDescent="0.45">
      <c r="F17" s="4" t="s">
        <v>56</v>
      </c>
      <c r="G17" s="6">
        <v>18.875</v>
      </c>
      <c r="H17" s="6">
        <v>21.94</v>
      </c>
      <c r="I17" s="16">
        <v>8.9369999999999994</v>
      </c>
      <c r="J17" s="6">
        <f>AVERAGE(G17:I17)</f>
        <v>16.584</v>
      </c>
      <c r="K17" s="6" t="s">
        <v>45</v>
      </c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</row>
    <row r="18" spans="6:22" x14ac:dyDescent="0.4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</row>
    <row r="19" spans="6:22" x14ac:dyDescent="0.45">
      <c r="F19" s="54" t="s">
        <v>43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</row>
    <row r="20" spans="6:22" x14ac:dyDescent="0.45">
      <c r="F20" s="22"/>
      <c r="G20" s="22">
        <v>0</v>
      </c>
      <c r="H20" s="22">
        <v>1</v>
      </c>
      <c r="I20" s="22">
        <v>10</v>
      </c>
      <c r="J20" s="22">
        <v>20</v>
      </c>
      <c r="K20" s="22">
        <v>30</v>
      </c>
      <c r="L20" s="22">
        <v>40</v>
      </c>
      <c r="M20" s="22">
        <v>50</v>
      </c>
      <c r="N20" s="22">
        <v>60</v>
      </c>
      <c r="O20" s="22">
        <v>70</v>
      </c>
      <c r="P20" s="22">
        <v>80</v>
      </c>
      <c r="Q20" s="22">
        <v>90</v>
      </c>
      <c r="R20" s="22">
        <v>100</v>
      </c>
      <c r="S20" s="23" t="s">
        <v>46</v>
      </c>
      <c r="T20" s="22"/>
      <c r="U20" s="22"/>
      <c r="V20" s="22"/>
    </row>
    <row r="21" spans="6:22" x14ac:dyDescent="0.45">
      <c r="F21" s="4" t="s">
        <v>48</v>
      </c>
      <c r="G21" s="31">
        <v>955</v>
      </c>
      <c r="H21" s="31">
        <v>1090</v>
      </c>
      <c r="I21" s="31">
        <v>1560</v>
      </c>
      <c r="J21" s="31">
        <v>2380</v>
      </c>
      <c r="K21" s="31">
        <v>3260</v>
      </c>
      <c r="L21" s="31">
        <v>4070</v>
      </c>
      <c r="M21" s="31">
        <v>3850</v>
      </c>
      <c r="N21" s="31">
        <v>4470</v>
      </c>
      <c r="O21" s="31">
        <v>4600</v>
      </c>
      <c r="P21" s="31">
        <v>4130</v>
      </c>
      <c r="Q21" s="31">
        <v>5110</v>
      </c>
      <c r="R21" s="31">
        <v>5500</v>
      </c>
      <c r="S21" s="10" t="s">
        <v>8</v>
      </c>
      <c r="T21" s="40" t="s">
        <v>74</v>
      </c>
      <c r="U21" s="41">
        <f>R21-G21</f>
        <v>4545</v>
      </c>
      <c r="V21" s="10" t="s">
        <v>8</v>
      </c>
    </row>
    <row r="22" spans="6:22" x14ac:dyDescent="0.45">
      <c r="F22" s="38" t="s">
        <v>39</v>
      </c>
      <c r="G22" s="39">
        <v>1440</v>
      </c>
      <c r="H22" s="39">
        <v>1510</v>
      </c>
      <c r="I22" s="39">
        <v>1940</v>
      </c>
      <c r="J22" s="39">
        <v>2650</v>
      </c>
      <c r="K22" s="39">
        <v>3410</v>
      </c>
      <c r="L22" s="39">
        <v>4200</v>
      </c>
      <c r="M22" s="39">
        <v>4060</v>
      </c>
      <c r="N22" s="39">
        <v>4600</v>
      </c>
      <c r="O22" s="39">
        <v>4860</v>
      </c>
      <c r="P22" s="39">
        <v>4400</v>
      </c>
      <c r="Q22" s="39">
        <v>5270</v>
      </c>
      <c r="R22" s="39">
        <v>5650</v>
      </c>
      <c r="S22" s="20" t="s">
        <v>40</v>
      </c>
      <c r="T22" s="42" t="s">
        <v>74</v>
      </c>
      <c r="U22" s="43">
        <f>R22-G22</f>
        <v>4210</v>
      </c>
      <c r="V22" s="20" t="s">
        <v>40</v>
      </c>
    </row>
    <row r="23" spans="6:22" x14ac:dyDescent="0.45">
      <c r="F23" s="22" t="s">
        <v>62</v>
      </c>
      <c r="G23" s="24" t="s">
        <v>58</v>
      </c>
      <c r="H23" s="24" t="s">
        <v>59</v>
      </c>
      <c r="I23" s="24" t="s">
        <v>60</v>
      </c>
      <c r="J23" s="53" t="s">
        <v>57</v>
      </c>
      <c r="K23" s="53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6:22" x14ac:dyDescent="0.45">
      <c r="F24" s="4" t="s">
        <v>54</v>
      </c>
      <c r="G24" s="6">
        <v>19.132000000000001</v>
      </c>
      <c r="H24" s="6">
        <v>18.712</v>
      </c>
      <c r="I24" s="16">
        <v>8.1999999999999993</v>
      </c>
      <c r="J24" s="6">
        <f>AVERAGE(G24:I24)</f>
        <v>15.347999999999999</v>
      </c>
      <c r="K24" s="6" t="s">
        <v>45</v>
      </c>
      <c r="L24" s="6"/>
      <c r="M24" s="6"/>
      <c r="N24" s="6"/>
      <c r="O24" s="6"/>
      <c r="P24" s="6"/>
      <c r="Q24" s="6"/>
      <c r="R24" s="6"/>
      <c r="S24" s="10"/>
      <c r="T24" s="10"/>
      <c r="U24" s="10"/>
      <c r="V24" s="10"/>
    </row>
    <row r="25" spans="6:22" x14ac:dyDescent="0.45">
      <c r="F25" s="33" t="s">
        <v>55</v>
      </c>
      <c r="G25" s="34">
        <v>7.5</v>
      </c>
      <c r="H25" s="34">
        <v>7.5</v>
      </c>
      <c r="I25" s="35">
        <v>7.4</v>
      </c>
      <c r="J25" s="34">
        <f>AVERAGE(G25:I25)</f>
        <v>7.4666666666666659</v>
      </c>
      <c r="K25" s="34" t="s">
        <v>45</v>
      </c>
      <c r="L25" s="34"/>
      <c r="M25" s="34"/>
      <c r="N25" s="34"/>
      <c r="O25" s="34"/>
      <c r="P25" s="34"/>
      <c r="Q25" s="34"/>
      <c r="R25" s="34"/>
      <c r="S25" s="8"/>
      <c r="T25" s="8"/>
      <c r="U25" s="8"/>
      <c r="V25" s="8"/>
    </row>
    <row r="26" spans="6:22" x14ac:dyDescent="0.45">
      <c r="F26" s="4" t="s">
        <v>56</v>
      </c>
      <c r="G26" s="6">
        <v>37</v>
      </c>
      <c r="H26" s="6">
        <v>34.313000000000002</v>
      </c>
      <c r="I26" s="16">
        <v>10.061999999999999</v>
      </c>
      <c r="J26" s="6">
        <f>AVERAGE(G26:I26)</f>
        <v>27.125</v>
      </c>
      <c r="K26" s="6" t="s">
        <v>45</v>
      </c>
      <c r="L26" s="6"/>
      <c r="M26" s="6"/>
      <c r="N26" s="6"/>
      <c r="O26" s="6"/>
      <c r="P26" s="6"/>
      <c r="Q26" s="6"/>
      <c r="R26" s="6"/>
      <c r="S26" s="10"/>
      <c r="T26" s="10"/>
      <c r="U26" s="10"/>
      <c r="V26" s="10"/>
    </row>
    <row r="27" spans="6:22" x14ac:dyDescent="0.4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</row>
    <row r="28" spans="6:22" x14ac:dyDescent="0.45">
      <c r="F28" s="54" t="s">
        <v>44</v>
      </c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</row>
    <row r="29" spans="6:22" x14ac:dyDescent="0.45">
      <c r="F29" s="22"/>
      <c r="G29" s="22">
        <v>0</v>
      </c>
      <c r="H29" s="22">
        <v>1</v>
      </c>
      <c r="I29" s="22">
        <v>10</v>
      </c>
      <c r="J29" s="22">
        <v>20</v>
      </c>
      <c r="K29" s="22">
        <v>30</v>
      </c>
      <c r="L29" s="22">
        <v>40</v>
      </c>
      <c r="M29" s="22">
        <v>50</v>
      </c>
      <c r="N29" s="22">
        <v>60</v>
      </c>
      <c r="O29" s="22">
        <v>70</v>
      </c>
      <c r="P29" s="22">
        <v>80</v>
      </c>
      <c r="Q29" s="22">
        <v>90</v>
      </c>
      <c r="R29" s="22">
        <v>100</v>
      </c>
      <c r="S29" s="23" t="s">
        <v>46</v>
      </c>
      <c r="T29" s="22"/>
      <c r="U29" s="22"/>
      <c r="V29" s="22"/>
    </row>
    <row r="30" spans="6:22" x14ac:dyDescent="0.45">
      <c r="F30" s="4" t="s">
        <v>48</v>
      </c>
      <c r="G30" s="31">
        <v>1010</v>
      </c>
      <c r="H30" s="31">
        <v>1110</v>
      </c>
      <c r="I30" s="31">
        <v>1550</v>
      </c>
      <c r="J30" s="31">
        <v>2400</v>
      </c>
      <c r="K30" s="31">
        <v>3260</v>
      </c>
      <c r="L30" s="31">
        <v>4070</v>
      </c>
      <c r="M30" s="31">
        <v>3870</v>
      </c>
      <c r="N30" s="31">
        <v>4470</v>
      </c>
      <c r="O30" s="31">
        <v>4610</v>
      </c>
      <c r="P30" s="31">
        <v>4140</v>
      </c>
      <c r="Q30" s="31">
        <v>5110</v>
      </c>
      <c r="R30" s="31">
        <v>5510</v>
      </c>
      <c r="S30" s="10" t="s">
        <v>8</v>
      </c>
      <c r="T30" s="40" t="s">
        <v>74</v>
      </c>
      <c r="U30" s="41">
        <f>R30-G30</f>
        <v>4500</v>
      </c>
      <c r="V30" s="10" t="s">
        <v>8</v>
      </c>
    </row>
    <row r="31" spans="6:22" x14ac:dyDescent="0.45">
      <c r="F31" s="38" t="s">
        <v>47</v>
      </c>
      <c r="G31" s="39">
        <v>1470</v>
      </c>
      <c r="H31" s="39">
        <v>1550</v>
      </c>
      <c r="I31" s="39">
        <v>1970</v>
      </c>
      <c r="J31" s="39">
        <v>2680</v>
      </c>
      <c r="K31" s="39">
        <v>3440</v>
      </c>
      <c r="L31" s="39">
        <v>4230</v>
      </c>
      <c r="M31" s="39">
        <v>4100</v>
      </c>
      <c r="N31" s="39">
        <v>4640</v>
      </c>
      <c r="O31" s="39">
        <v>4900</v>
      </c>
      <c r="P31" s="39">
        <v>4430</v>
      </c>
      <c r="Q31" s="39">
        <v>5290</v>
      </c>
      <c r="R31" s="39">
        <v>5680</v>
      </c>
      <c r="S31" s="20" t="s">
        <v>40</v>
      </c>
      <c r="T31" s="42" t="s">
        <v>74</v>
      </c>
      <c r="U31" s="43">
        <f>R31-G31</f>
        <v>4210</v>
      </c>
      <c r="V31" s="20" t="s">
        <v>40</v>
      </c>
    </row>
    <row r="32" spans="6:22" x14ac:dyDescent="0.45">
      <c r="F32" s="22" t="s">
        <v>62</v>
      </c>
      <c r="G32" s="24" t="s">
        <v>58</v>
      </c>
      <c r="H32" s="24" t="s">
        <v>59</v>
      </c>
      <c r="I32" s="24" t="s">
        <v>60</v>
      </c>
      <c r="J32" s="53" t="s">
        <v>57</v>
      </c>
      <c r="K32" s="53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6:22" x14ac:dyDescent="0.45">
      <c r="F33" s="4" t="s">
        <v>54</v>
      </c>
      <c r="G33" s="6">
        <v>17.032</v>
      </c>
      <c r="H33" s="6">
        <v>18.795000000000002</v>
      </c>
      <c r="I33" s="16">
        <v>8.7772000000000006</v>
      </c>
      <c r="J33" s="6">
        <f>AVERAGE(G33:I33)</f>
        <v>14.868066666666666</v>
      </c>
      <c r="K33" s="6" t="s">
        <v>45</v>
      </c>
      <c r="L33" s="6"/>
      <c r="M33" s="6"/>
      <c r="N33" s="6"/>
      <c r="O33" s="6"/>
      <c r="P33" s="6"/>
      <c r="Q33" s="6"/>
      <c r="R33" s="6"/>
      <c r="S33" s="10"/>
      <c r="T33" s="10"/>
      <c r="U33" s="10"/>
      <c r="V33" s="10"/>
    </row>
    <row r="34" spans="6:22" x14ac:dyDescent="0.45">
      <c r="F34" s="33" t="s">
        <v>55</v>
      </c>
      <c r="G34" s="34">
        <v>7.4347500000000002</v>
      </c>
      <c r="H34" s="34">
        <v>7.4375</v>
      </c>
      <c r="I34" s="35">
        <v>7.4375</v>
      </c>
      <c r="J34" s="34">
        <f>AVERAGE(G34:I34)</f>
        <v>7.436583333333334</v>
      </c>
      <c r="K34" s="34" t="s">
        <v>45</v>
      </c>
      <c r="L34" s="34"/>
      <c r="M34" s="34"/>
      <c r="N34" s="34"/>
      <c r="O34" s="34"/>
      <c r="P34" s="34"/>
      <c r="Q34" s="34"/>
      <c r="R34" s="34"/>
      <c r="S34" s="8"/>
      <c r="T34" s="8"/>
      <c r="U34" s="8"/>
      <c r="V34" s="8"/>
    </row>
    <row r="35" spans="6:22" x14ac:dyDescent="0.45">
      <c r="F35" s="4" t="s">
        <v>56</v>
      </c>
      <c r="G35" s="6">
        <v>24.437999999999999</v>
      </c>
      <c r="H35" s="6">
        <v>32.625</v>
      </c>
      <c r="I35" s="16">
        <v>16.562999999999999</v>
      </c>
      <c r="J35" s="6">
        <f>AVERAGE(G35:I35)</f>
        <v>24.542000000000002</v>
      </c>
      <c r="K35" s="6" t="s">
        <v>45</v>
      </c>
      <c r="L35" s="6"/>
      <c r="M35" s="6"/>
      <c r="N35" s="6"/>
      <c r="O35" s="6"/>
      <c r="P35" s="6"/>
      <c r="Q35" s="6"/>
      <c r="R35" s="6"/>
      <c r="S35" s="10"/>
      <c r="T35" s="10"/>
      <c r="U35" s="10"/>
      <c r="V35" s="10"/>
    </row>
    <row r="36" spans="6:22" x14ac:dyDescent="0.4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/>
    </row>
    <row r="37" spans="6:22" x14ac:dyDescent="0.45">
      <c r="F37" s="54" t="s">
        <v>118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</row>
    <row r="38" spans="6:22" x14ac:dyDescent="0.45">
      <c r="F38" s="22"/>
      <c r="G38" s="22">
        <v>0</v>
      </c>
      <c r="H38" s="22">
        <v>1</v>
      </c>
      <c r="I38" s="22">
        <v>10</v>
      </c>
      <c r="J38" s="22">
        <v>20</v>
      </c>
      <c r="K38" s="22">
        <v>30</v>
      </c>
      <c r="L38" s="22">
        <v>40</v>
      </c>
      <c r="M38" s="22">
        <v>50</v>
      </c>
      <c r="N38" s="22">
        <v>60</v>
      </c>
      <c r="O38" s="22">
        <v>70</v>
      </c>
      <c r="P38" s="22">
        <v>80</v>
      </c>
      <c r="Q38" s="22">
        <v>90</v>
      </c>
      <c r="R38" s="22">
        <v>100</v>
      </c>
      <c r="S38" s="23" t="s">
        <v>46</v>
      </c>
      <c r="T38" s="22"/>
      <c r="U38" s="22"/>
      <c r="V38" s="22"/>
    </row>
    <row r="39" spans="6:22" x14ac:dyDescent="0.45">
      <c r="F39" s="27" t="s">
        <v>47</v>
      </c>
      <c r="G39" s="37">
        <v>195</v>
      </c>
      <c r="H39" s="37" t="s">
        <v>38</v>
      </c>
      <c r="I39" s="37">
        <v>1440</v>
      </c>
      <c r="J39" s="37">
        <v>2320</v>
      </c>
      <c r="K39" s="37">
        <v>3580</v>
      </c>
      <c r="L39" s="37">
        <v>4740</v>
      </c>
      <c r="M39" s="37">
        <v>3980</v>
      </c>
      <c r="N39" s="37">
        <v>4040</v>
      </c>
      <c r="O39" s="37">
        <v>4200</v>
      </c>
      <c r="P39" s="37">
        <v>4740</v>
      </c>
      <c r="Q39" s="37">
        <v>5140</v>
      </c>
      <c r="R39" s="37">
        <v>4930</v>
      </c>
      <c r="S39" s="28" t="s">
        <v>40</v>
      </c>
      <c r="T39" s="40" t="s">
        <v>74</v>
      </c>
      <c r="U39" s="41">
        <f>R39-G39</f>
        <v>4735</v>
      </c>
      <c r="V39" s="10" t="s">
        <v>8</v>
      </c>
    </row>
    <row r="40" spans="6:22" x14ac:dyDescent="0.45">
      <c r="F40" s="22" t="s">
        <v>62</v>
      </c>
      <c r="G40" s="24" t="s">
        <v>58</v>
      </c>
      <c r="H40" s="24" t="s">
        <v>59</v>
      </c>
      <c r="I40" s="24" t="s">
        <v>60</v>
      </c>
      <c r="J40" s="53" t="s">
        <v>57</v>
      </c>
      <c r="K40" s="53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6:22" x14ac:dyDescent="0.45">
      <c r="F41" s="4" t="s">
        <v>54</v>
      </c>
      <c r="G41" s="6">
        <v>6.8146899999999997</v>
      </c>
      <c r="H41" s="6">
        <v>6.4855799999999997</v>
      </c>
      <c r="I41" s="16">
        <v>6.4881900000000003</v>
      </c>
      <c r="J41" s="6">
        <f>AVERAGE(G41:I41)</f>
        <v>6.5961533333333335</v>
      </c>
      <c r="K41" s="6" t="s">
        <v>45</v>
      </c>
      <c r="L41" s="6"/>
      <c r="M41" s="6"/>
      <c r="N41" s="6"/>
      <c r="O41" s="6"/>
      <c r="P41" s="6"/>
      <c r="Q41" s="6"/>
      <c r="R41" s="6"/>
      <c r="S41" s="10"/>
      <c r="T41" s="10"/>
      <c r="U41" s="10"/>
      <c r="V41" s="10"/>
    </row>
    <row r="42" spans="6:22" x14ac:dyDescent="0.45">
      <c r="F42" s="33" t="s">
        <v>55</v>
      </c>
      <c r="G42" s="34">
        <v>6.75</v>
      </c>
      <c r="H42" s="34">
        <v>6.4375</v>
      </c>
      <c r="I42" s="35">
        <v>6.4375</v>
      </c>
      <c r="J42" s="34">
        <f>AVERAGE(G42:I42)</f>
        <v>6.541666666666667</v>
      </c>
      <c r="K42" s="34" t="s">
        <v>45</v>
      </c>
      <c r="L42" s="34"/>
      <c r="M42" s="34"/>
      <c r="N42" s="34"/>
      <c r="O42" s="34"/>
      <c r="P42" s="34"/>
      <c r="Q42" s="34"/>
      <c r="R42" s="34"/>
      <c r="S42" s="8"/>
      <c r="T42" s="8"/>
      <c r="U42" s="8"/>
      <c r="V42" s="8"/>
    </row>
    <row r="43" spans="6:22" x14ac:dyDescent="0.45">
      <c r="F43" s="4" t="s">
        <v>56</v>
      </c>
      <c r="G43" s="6">
        <v>6.875</v>
      </c>
      <c r="H43" s="6">
        <v>6.75</v>
      </c>
      <c r="I43" s="16">
        <v>6.5625</v>
      </c>
      <c r="J43" s="6">
        <f>AVERAGE(G43:I43)</f>
        <v>6.729166666666667</v>
      </c>
      <c r="K43" s="6" t="s">
        <v>45</v>
      </c>
      <c r="L43" s="6"/>
      <c r="M43" s="6"/>
      <c r="N43" s="6"/>
      <c r="O43" s="6"/>
      <c r="P43" s="6"/>
      <c r="Q43" s="6"/>
      <c r="R43" s="6"/>
      <c r="S43" s="10"/>
      <c r="T43" s="10"/>
      <c r="U43" s="10"/>
      <c r="V43" s="10"/>
    </row>
    <row r="44" spans="6:22" x14ac:dyDescent="0.4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/>
    </row>
    <row r="45" spans="6:22" x14ac:dyDescent="0.45">
      <c r="F45" s="54" t="s">
        <v>117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</row>
    <row r="46" spans="6:22" x14ac:dyDescent="0.45">
      <c r="F46" s="22"/>
      <c r="G46" s="22">
        <v>0</v>
      </c>
      <c r="H46" s="22">
        <v>1</v>
      </c>
      <c r="I46" s="22">
        <v>10</v>
      </c>
      <c r="J46" s="22">
        <v>20</v>
      </c>
      <c r="K46" s="22">
        <v>30</v>
      </c>
      <c r="L46" s="22">
        <v>40</v>
      </c>
      <c r="M46" s="22">
        <v>50</v>
      </c>
      <c r="N46" s="22">
        <v>60</v>
      </c>
      <c r="O46" s="22">
        <v>70</v>
      </c>
      <c r="P46" s="22">
        <v>80</v>
      </c>
      <c r="Q46" s="22">
        <v>90</v>
      </c>
      <c r="R46" s="22">
        <v>100</v>
      </c>
      <c r="S46" s="23" t="s">
        <v>46</v>
      </c>
      <c r="T46" s="22"/>
      <c r="U46" s="22"/>
      <c r="V46" s="22"/>
    </row>
    <row r="47" spans="6:22" x14ac:dyDescent="0.45">
      <c r="F47" s="27" t="s">
        <v>47</v>
      </c>
      <c r="G47" s="36">
        <v>234</v>
      </c>
      <c r="H47" s="36" t="s">
        <v>37</v>
      </c>
      <c r="I47" s="36">
        <v>1460</v>
      </c>
      <c r="J47" s="36">
        <v>2320</v>
      </c>
      <c r="K47" s="36">
        <v>3580</v>
      </c>
      <c r="L47" s="36">
        <v>4750</v>
      </c>
      <c r="M47" s="36">
        <v>4020</v>
      </c>
      <c r="N47" s="36">
        <v>3950</v>
      </c>
      <c r="O47" s="36">
        <v>4330</v>
      </c>
      <c r="P47" s="36">
        <v>4760</v>
      </c>
      <c r="Q47" s="36">
        <v>5160</v>
      </c>
      <c r="R47" s="36">
        <v>4770</v>
      </c>
      <c r="S47" s="28" t="s">
        <v>40</v>
      </c>
      <c r="T47" s="40" t="s">
        <v>74</v>
      </c>
      <c r="U47" s="41">
        <f>R47-G47</f>
        <v>4536</v>
      </c>
      <c r="V47" s="10" t="s">
        <v>8</v>
      </c>
    </row>
    <row r="48" spans="6:22" x14ac:dyDescent="0.45">
      <c r="F48" s="22" t="s">
        <v>62</v>
      </c>
      <c r="G48" s="24" t="s">
        <v>58</v>
      </c>
      <c r="H48" s="24" t="s">
        <v>59</v>
      </c>
      <c r="I48" s="24" t="s">
        <v>60</v>
      </c>
      <c r="J48" s="53" t="s">
        <v>57</v>
      </c>
      <c r="K48" s="5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6:22" x14ac:dyDescent="0.45">
      <c r="F49" s="4" t="s">
        <v>54</v>
      </c>
      <c r="G49" s="6">
        <v>7.5629999999999997</v>
      </c>
      <c r="H49" s="6">
        <v>6.5039999999999996</v>
      </c>
      <c r="I49" s="16">
        <v>6.4349999999999996</v>
      </c>
      <c r="J49" s="6">
        <f>AVERAGE(G49:I49)</f>
        <v>6.8339999999999996</v>
      </c>
      <c r="K49" s="6" t="s">
        <v>45</v>
      </c>
      <c r="L49" s="6"/>
      <c r="M49" s="6"/>
      <c r="N49" s="6"/>
      <c r="O49" s="6"/>
      <c r="P49" s="6"/>
      <c r="Q49" s="6"/>
      <c r="R49" s="6"/>
      <c r="S49" s="10"/>
      <c r="T49" s="10"/>
      <c r="U49" s="10"/>
      <c r="V49" s="10"/>
    </row>
    <row r="50" spans="6:22" x14ac:dyDescent="0.45">
      <c r="F50" s="33" t="s">
        <v>55</v>
      </c>
      <c r="G50" s="34">
        <v>6.4370000000000003</v>
      </c>
      <c r="H50" s="34">
        <v>6.4370000000000003</v>
      </c>
      <c r="I50" s="35">
        <v>6.375</v>
      </c>
      <c r="J50" s="34">
        <f>AVERAGE(G50:I50)</f>
        <v>6.4163333333333341</v>
      </c>
      <c r="K50" s="34" t="s">
        <v>45</v>
      </c>
      <c r="L50" s="34"/>
      <c r="M50" s="34"/>
      <c r="N50" s="34"/>
      <c r="O50" s="34"/>
      <c r="P50" s="34"/>
      <c r="Q50" s="34"/>
      <c r="R50" s="34"/>
      <c r="S50" s="8"/>
      <c r="T50" s="8"/>
      <c r="U50" s="8"/>
      <c r="V50" s="8"/>
    </row>
    <row r="51" spans="6:22" x14ac:dyDescent="0.45">
      <c r="F51" s="4" t="s">
        <v>56</v>
      </c>
      <c r="G51" s="6">
        <v>8.9369999999999994</v>
      </c>
      <c r="H51" s="6">
        <v>13.94</v>
      </c>
      <c r="I51" s="16">
        <v>8.8119999999999994</v>
      </c>
      <c r="J51" s="6">
        <f>AVERAGE(G51:I51)</f>
        <v>10.563000000000001</v>
      </c>
      <c r="K51" s="6" t="s">
        <v>45</v>
      </c>
      <c r="L51" s="6"/>
      <c r="M51" s="6"/>
      <c r="N51" s="6"/>
      <c r="O51" s="6"/>
      <c r="P51" s="6"/>
      <c r="Q51" s="6"/>
      <c r="R51" s="6"/>
      <c r="S51" s="10"/>
      <c r="T51" s="10"/>
      <c r="U51" s="10"/>
      <c r="V51" s="10"/>
    </row>
    <row r="52" spans="6:22" x14ac:dyDescent="0.4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/>
    </row>
    <row r="53" spans="6:22" x14ac:dyDescent="0.45">
      <c r="F53" s="54" t="s">
        <v>116</v>
      </c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</row>
    <row r="54" spans="6:22" x14ac:dyDescent="0.45">
      <c r="F54" s="22"/>
      <c r="G54" s="22">
        <v>0</v>
      </c>
      <c r="H54" s="22">
        <v>1</v>
      </c>
      <c r="I54" s="22">
        <v>10</v>
      </c>
      <c r="J54" s="22">
        <v>20</v>
      </c>
      <c r="K54" s="22">
        <v>30</v>
      </c>
      <c r="L54" s="22">
        <v>40</v>
      </c>
      <c r="M54" s="22">
        <v>50</v>
      </c>
      <c r="N54" s="22">
        <v>60</v>
      </c>
      <c r="O54" s="22">
        <v>70</v>
      </c>
      <c r="P54" s="22">
        <v>80</v>
      </c>
      <c r="Q54" s="22">
        <v>90</v>
      </c>
      <c r="R54" s="22">
        <v>100</v>
      </c>
      <c r="S54" s="23" t="s">
        <v>46</v>
      </c>
      <c r="T54" s="22"/>
      <c r="U54" s="22"/>
      <c r="V54" s="22"/>
    </row>
    <row r="55" spans="6:22" x14ac:dyDescent="0.45">
      <c r="F55" s="38" t="s">
        <v>47</v>
      </c>
      <c r="G55" s="39">
        <v>1210</v>
      </c>
      <c r="H55" s="39">
        <v>1260</v>
      </c>
      <c r="I55" s="39">
        <v>1850</v>
      </c>
      <c r="J55" s="39">
        <v>2770</v>
      </c>
      <c r="K55" s="39">
        <v>3760</v>
      </c>
      <c r="L55" s="39">
        <v>4750</v>
      </c>
      <c r="M55" s="39">
        <v>4300</v>
      </c>
      <c r="N55" s="39">
        <v>4870</v>
      </c>
      <c r="O55" s="39">
        <v>4930</v>
      </c>
      <c r="P55" s="39">
        <v>4840</v>
      </c>
      <c r="Q55" s="39">
        <v>5260</v>
      </c>
      <c r="R55" s="39">
        <v>5380</v>
      </c>
      <c r="S55" s="20" t="s">
        <v>40</v>
      </c>
      <c r="T55" s="40" t="s">
        <v>74</v>
      </c>
      <c r="U55" s="41">
        <f>R55-G55</f>
        <v>4170</v>
      </c>
      <c r="V55" s="10" t="s">
        <v>8</v>
      </c>
    </row>
    <row r="56" spans="6:22" x14ac:dyDescent="0.45">
      <c r="F56" s="22" t="s">
        <v>62</v>
      </c>
      <c r="G56" s="24" t="s">
        <v>58</v>
      </c>
      <c r="H56" s="24" t="s">
        <v>59</v>
      </c>
      <c r="I56" s="24" t="s">
        <v>60</v>
      </c>
      <c r="J56" s="53" t="s">
        <v>57</v>
      </c>
      <c r="K56" s="53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6:22" x14ac:dyDescent="0.45">
      <c r="F57" s="4" t="s">
        <v>54</v>
      </c>
      <c r="G57" s="6">
        <v>6.4625000000000004</v>
      </c>
      <c r="H57" s="6">
        <v>6.3940999999999999</v>
      </c>
      <c r="I57" s="16">
        <v>6.3631000000000002</v>
      </c>
      <c r="J57" s="6">
        <f>AVERAGE(G57:I57)</f>
        <v>6.4065666666666665</v>
      </c>
      <c r="K57" s="6" t="s">
        <v>45</v>
      </c>
      <c r="L57" s="6"/>
      <c r="M57" s="6"/>
      <c r="N57" s="6"/>
      <c r="O57" s="6"/>
      <c r="P57" s="6"/>
      <c r="Q57" s="6"/>
      <c r="R57" s="6"/>
      <c r="S57" s="10"/>
      <c r="T57" s="10"/>
      <c r="U57" s="10"/>
      <c r="V57" s="10"/>
    </row>
    <row r="58" spans="6:22" x14ac:dyDescent="0.45">
      <c r="F58" s="33" t="s">
        <v>55</v>
      </c>
      <c r="G58" s="34">
        <v>6.3125</v>
      </c>
      <c r="H58" s="34">
        <v>6.25</v>
      </c>
      <c r="I58" s="35">
        <v>6.25</v>
      </c>
      <c r="J58" s="34">
        <f>AVERAGE(G58:I58)</f>
        <v>6.270833333333333</v>
      </c>
      <c r="K58" s="34" t="s">
        <v>45</v>
      </c>
      <c r="L58" s="34"/>
      <c r="M58" s="34"/>
      <c r="N58" s="34"/>
      <c r="O58" s="34"/>
      <c r="P58" s="34"/>
      <c r="Q58" s="34"/>
      <c r="R58" s="34"/>
      <c r="S58" s="8"/>
      <c r="T58" s="8"/>
      <c r="U58" s="8"/>
      <c r="V58" s="8"/>
    </row>
    <row r="59" spans="6:22" x14ac:dyDescent="0.45">
      <c r="F59" s="4" t="s">
        <v>56</v>
      </c>
      <c r="G59" s="6">
        <v>6.75</v>
      </c>
      <c r="H59" s="6">
        <v>10.875</v>
      </c>
      <c r="I59" s="16">
        <v>9.3125</v>
      </c>
      <c r="J59" s="6">
        <f>AVERAGE(G59:I59)</f>
        <v>8.9791666666666661</v>
      </c>
      <c r="K59" s="6" t="s">
        <v>45</v>
      </c>
      <c r="L59" s="6"/>
      <c r="M59" s="6"/>
      <c r="N59" s="6"/>
      <c r="O59" s="6"/>
      <c r="P59" s="6"/>
      <c r="Q59" s="6"/>
      <c r="R59" s="6"/>
      <c r="S59" s="10"/>
      <c r="T59" s="10"/>
      <c r="U59" s="10"/>
      <c r="V59" s="10"/>
    </row>
    <row r="60" spans="6:22" x14ac:dyDescent="0.4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/>
    </row>
    <row r="61" spans="6:22" x14ac:dyDescent="0.4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/>
    </row>
    <row r="62" spans="6:22" x14ac:dyDescent="0.45">
      <c r="F62" s="54" t="s">
        <v>119</v>
      </c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</row>
    <row r="63" spans="6:22" x14ac:dyDescent="0.45">
      <c r="F63" s="22"/>
      <c r="G63" s="22">
        <v>0</v>
      </c>
      <c r="H63" s="22">
        <v>1</v>
      </c>
      <c r="I63" s="22">
        <v>10</v>
      </c>
      <c r="J63" s="22">
        <v>20</v>
      </c>
      <c r="K63" s="22">
        <v>30</v>
      </c>
      <c r="L63" s="22">
        <v>40</v>
      </c>
      <c r="M63" s="22">
        <v>50</v>
      </c>
      <c r="N63" s="22">
        <v>60</v>
      </c>
      <c r="O63" s="22">
        <v>70</v>
      </c>
      <c r="P63" s="22">
        <v>80</v>
      </c>
      <c r="Q63" s="22">
        <v>90</v>
      </c>
      <c r="R63" s="22">
        <v>100</v>
      </c>
      <c r="S63" s="23" t="s">
        <v>46</v>
      </c>
      <c r="T63" s="22"/>
      <c r="U63" s="22"/>
      <c r="V63" s="22"/>
    </row>
    <row r="64" spans="6:22" x14ac:dyDescent="0.45">
      <c r="F64" s="27" t="s">
        <v>47</v>
      </c>
      <c r="G64" s="36">
        <v>1120</v>
      </c>
      <c r="H64" s="36">
        <v>1280</v>
      </c>
      <c r="I64" s="36">
        <v>1890</v>
      </c>
      <c r="J64" s="36">
        <v>2800</v>
      </c>
      <c r="K64" s="36">
        <v>3790</v>
      </c>
      <c r="L64" s="36">
        <v>4760</v>
      </c>
      <c r="M64" s="36">
        <v>4320</v>
      </c>
      <c r="N64" s="36">
        <v>4880</v>
      </c>
      <c r="O64" s="36">
        <v>4960</v>
      </c>
      <c r="P64" s="36">
        <v>4840</v>
      </c>
      <c r="Q64" s="36">
        <v>5260</v>
      </c>
      <c r="R64" s="36">
        <v>5390</v>
      </c>
      <c r="S64" s="28" t="s">
        <v>40</v>
      </c>
      <c r="T64" s="40" t="s">
        <v>74</v>
      </c>
      <c r="U64" s="41">
        <f>R64-G64</f>
        <v>4270</v>
      </c>
      <c r="V64" s="10" t="s">
        <v>8</v>
      </c>
    </row>
    <row r="65" spans="6:22" x14ac:dyDescent="0.45">
      <c r="F65" s="22" t="s">
        <v>62</v>
      </c>
      <c r="G65" s="24" t="s">
        <v>58</v>
      </c>
      <c r="H65" s="24" t="s">
        <v>59</v>
      </c>
      <c r="I65" s="24" t="s">
        <v>60</v>
      </c>
      <c r="J65" s="53" t="s">
        <v>57</v>
      </c>
      <c r="K65" s="53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6:22" x14ac:dyDescent="0.45">
      <c r="F66" s="4" t="s">
        <v>54</v>
      </c>
      <c r="G66" s="6">
        <v>6.5270000000000001</v>
      </c>
      <c r="H66" s="6">
        <v>6.4729999999999999</v>
      </c>
      <c r="I66" s="16">
        <v>6.36</v>
      </c>
      <c r="J66" s="6">
        <f>AVERAGE(G66:I66)</f>
        <v>6.4533333333333331</v>
      </c>
      <c r="K66" s="6" t="s">
        <v>45</v>
      </c>
      <c r="L66" s="6"/>
      <c r="M66" s="6"/>
      <c r="N66" s="6"/>
      <c r="O66" s="6"/>
      <c r="P66" s="6"/>
      <c r="Q66" s="6"/>
      <c r="R66" s="6"/>
      <c r="S66" s="10"/>
      <c r="T66" s="10"/>
      <c r="U66" s="10"/>
      <c r="V66" s="10"/>
    </row>
    <row r="67" spans="6:22" x14ac:dyDescent="0.45">
      <c r="F67" s="33" t="s">
        <v>55</v>
      </c>
      <c r="G67" s="34">
        <v>6.3120000000000003</v>
      </c>
      <c r="H67" s="34">
        <v>6.25</v>
      </c>
      <c r="I67" s="35">
        <v>6.3120000000000003</v>
      </c>
      <c r="J67" s="34">
        <f>AVERAGE(G67:I67)</f>
        <v>6.2913333333333341</v>
      </c>
      <c r="K67" s="34" t="s">
        <v>45</v>
      </c>
      <c r="L67" s="34"/>
      <c r="M67" s="34"/>
      <c r="N67" s="34"/>
      <c r="O67" s="34"/>
      <c r="P67" s="34"/>
      <c r="Q67" s="34"/>
      <c r="R67" s="34"/>
      <c r="S67" s="33"/>
      <c r="T67" s="8"/>
      <c r="U67" s="8"/>
      <c r="V67" s="8"/>
    </row>
    <row r="68" spans="6:22" x14ac:dyDescent="0.45">
      <c r="F68" s="4" t="s">
        <v>56</v>
      </c>
      <c r="G68" s="6">
        <v>9.0630000000000006</v>
      </c>
      <c r="H68" s="6">
        <v>24.06</v>
      </c>
      <c r="I68" s="16">
        <v>7.75</v>
      </c>
      <c r="J68" s="6">
        <f>AVERAGE(G68:I68)</f>
        <v>13.624333333333333</v>
      </c>
      <c r="K68" s="6" t="s">
        <v>45</v>
      </c>
      <c r="L68" s="6"/>
      <c r="M68" s="6"/>
      <c r="N68" s="6"/>
      <c r="O68" s="6"/>
      <c r="P68" s="6"/>
      <c r="Q68" s="6"/>
      <c r="R68" s="6"/>
      <c r="S68" s="4"/>
      <c r="T68" s="10"/>
      <c r="U68" s="10"/>
      <c r="V68" s="10"/>
    </row>
    <row r="72" spans="6:22" x14ac:dyDescent="0.45">
      <c r="M72" t="s">
        <v>115</v>
      </c>
      <c r="Q72" t="s">
        <v>79</v>
      </c>
    </row>
    <row r="73" spans="6:22" x14ac:dyDescent="0.45">
      <c r="M73" t="s">
        <v>75</v>
      </c>
      <c r="Q73" t="s">
        <v>77</v>
      </c>
    </row>
    <row r="74" spans="6:22" x14ac:dyDescent="0.45">
      <c r="M74" t="s">
        <v>76</v>
      </c>
      <c r="Q74" t="s">
        <v>78</v>
      </c>
    </row>
    <row r="76" spans="6:22" x14ac:dyDescent="0.45">
      <c r="Q76" t="s">
        <v>80</v>
      </c>
    </row>
    <row r="77" spans="6:22" x14ac:dyDescent="0.45">
      <c r="Q77" t="s">
        <v>81</v>
      </c>
    </row>
    <row r="78" spans="6:22" x14ac:dyDescent="0.45">
      <c r="Q78" t="s">
        <v>82</v>
      </c>
    </row>
    <row r="114" spans="28:28" x14ac:dyDescent="0.45">
      <c r="AB114" s="3"/>
    </row>
    <row r="116" spans="28:28" x14ac:dyDescent="0.45">
      <c r="AB116" s="3"/>
    </row>
    <row r="118" spans="28:28" x14ac:dyDescent="0.45">
      <c r="AB118" s="3"/>
    </row>
    <row r="120" spans="28:28" x14ac:dyDescent="0.45">
      <c r="AB120" s="3"/>
    </row>
    <row r="122" spans="28:28" x14ac:dyDescent="0.45">
      <c r="AB122" s="3"/>
    </row>
    <row r="124" spans="28:28" x14ac:dyDescent="0.45">
      <c r="AB124" s="3"/>
    </row>
    <row r="126" spans="28:28" x14ac:dyDescent="0.45">
      <c r="AB126" s="3"/>
    </row>
  </sheetData>
  <mergeCells count="18">
    <mergeCell ref="A1:D1"/>
    <mergeCell ref="A7:D7"/>
    <mergeCell ref="F19:V19"/>
    <mergeCell ref="F10:V10"/>
    <mergeCell ref="F62:V62"/>
    <mergeCell ref="F53:V53"/>
    <mergeCell ref="F45:V45"/>
    <mergeCell ref="F37:V37"/>
    <mergeCell ref="F28:V28"/>
    <mergeCell ref="J32:K32"/>
    <mergeCell ref="J23:K23"/>
    <mergeCell ref="J14:K14"/>
    <mergeCell ref="J5:K5"/>
    <mergeCell ref="F1:V1"/>
    <mergeCell ref="J65:K65"/>
    <mergeCell ref="J56:K56"/>
    <mergeCell ref="J48:K48"/>
    <mergeCell ref="J40:K4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21"/>
  <sheetViews>
    <sheetView topLeftCell="AA62" zoomScale="85" zoomScaleNormal="85" workbookViewId="0">
      <selection activeCell="AN12" sqref="AN12"/>
    </sheetView>
  </sheetViews>
  <sheetFormatPr baseColWidth="10" defaultColWidth="9" defaultRowHeight="14.25" x14ac:dyDescent="0.45"/>
  <cols>
    <col min="2" max="2" width="12" customWidth="1"/>
    <col min="3" max="4" width="12.3984375" customWidth="1"/>
    <col min="5" max="5" width="3.86328125" customWidth="1"/>
    <col min="6" max="11" width="12.59765625" customWidth="1"/>
    <col min="12" max="12" width="29" customWidth="1"/>
    <col min="13" max="24" width="9.265625" customWidth="1"/>
    <col min="25" max="25" width="4.86328125" customWidth="1"/>
    <col min="26" max="33" width="11.265625" customWidth="1"/>
  </cols>
  <sheetData>
    <row r="1" spans="1:25" x14ac:dyDescent="0.45">
      <c r="A1" s="52" t="s">
        <v>19</v>
      </c>
      <c r="B1" s="52"/>
      <c r="C1" s="52"/>
      <c r="D1" s="52"/>
      <c r="E1" s="52"/>
      <c r="L1" s="54" t="s">
        <v>93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x14ac:dyDescent="0.45">
      <c r="A2" s="58" t="s">
        <v>7</v>
      </c>
      <c r="B2" s="58"/>
      <c r="C2" s="4">
        <v>16760</v>
      </c>
      <c r="D2" s="4"/>
      <c r="E2" s="10" t="s">
        <v>8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46</v>
      </c>
    </row>
    <row r="3" spans="1:25" x14ac:dyDescent="0.45">
      <c r="A3" s="59" t="s">
        <v>49</v>
      </c>
      <c r="B3" s="59"/>
      <c r="C3">
        <v>1410</v>
      </c>
      <c r="D3">
        <v>1540</v>
      </c>
      <c r="E3" s="8" t="s">
        <v>8</v>
      </c>
      <c r="L3" s="4" t="s">
        <v>48</v>
      </c>
      <c r="M3" s="4">
        <v>1570</v>
      </c>
      <c r="N3" s="4">
        <v>1530</v>
      </c>
      <c r="O3" s="4">
        <v>2040</v>
      </c>
      <c r="P3" s="4">
        <v>2620</v>
      </c>
      <c r="Q3" s="4">
        <v>3410</v>
      </c>
      <c r="R3" s="4">
        <v>4180</v>
      </c>
      <c r="S3" s="4">
        <v>3930</v>
      </c>
      <c r="T3" s="4">
        <v>4470</v>
      </c>
      <c r="U3" s="4">
        <v>3980</v>
      </c>
      <c r="V3" s="4">
        <v>4510</v>
      </c>
      <c r="W3" s="4">
        <v>5430</v>
      </c>
      <c r="X3" s="4">
        <v>5790</v>
      </c>
      <c r="Y3" s="10" t="s">
        <v>8</v>
      </c>
    </row>
    <row r="4" spans="1:25" x14ac:dyDescent="0.45">
      <c r="D4" s="18" t="s">
        <v>52</v>
      </c>
      <c r="E4" s="9"/>
      <c r="L4" s="19" t="s">
        <v>47</v>
      </c>
      <c r="M4" s="19">
        <v>1600</v>
      </c>
      <c r="N4" s="19">
        <v>1570</v>
      </c>
      <c r="O4" s="19">
        <v>2050</v>
      </c>
      <c r="P4" s="19">
        <v>2640</v>
      </c>
      <c r="Q4" s="19">
        <v>3450</v>
      </c>
      <c r="R4" s="19">
        <v>4320</v>
      </c>
      <c r="S4" s="19">
        <v>3970</v>
      </c>
      <c r="T4" s="19">
        <v>4590</v>
      </c>
      <c r="U4" s="19">
        <v>4030</v>
      </c>
      <c r="V4" s="19">
        <v>4590</v>
      </c>
      <c r="W4" s="19">
        <v>4690</v>
      </c>
      <c r="X4" s="19">
        <v>5850</v>
      </c>
      <c r="Y4" s="20" t="s">
        <v>8</v>
      </c>
    </row>
    <row r="5" spans="1:25" x14ac:dyDescent="0.45">
      <c r="E5" s="9"/>
      <c r="L5" s="22" t="s">
        <v>62</v>
      </c>
      <c r="M5" s="24" t="s">
        <v>58</v>
      </c>
      <c r="N5" s="24" t="s">
        <v>59</v>
      </c>
      <c r="O5" s="24" t="s">
        <v>60</v>
      </c>
      <c r="P5" s="53" t="s">
        <v>57</v>
      </c>
      <c r="Q5" s="53"/>
      <c r="R5" s="22"/>
      <c r="S5" s="22"/>
      <c r="T5" s="22"/>
      <c r="U5" s="22"/>
      <c r="V5" s="22"/>
      <c r="W5" s="22"/>
      <c r="X5" s="22"/>
      <c r="Y5" s="22"/>
    </row>
    <row r="6" spans="1:25" x14ac:dyDescent="0.45">
      <c r="A6" s="52" t="s">
        <v>18</v>
      </c>
      <c r="B6" s="52"/>
      <c r="C6" s="52"/>
      <c r="D6" s="52"/>
      <c r="E6" s="52"/>
      <c r="L6" s="4" t="s">
        <v>54</v>
      </c>
      <c r="M6" s="6">
        <v>18.5</v>
      </c>
      <c r="N6" s="6">
        <v>18.3</v>
      </c>
      <c r="O6" s="16">
        <v>7.07</v>
      </c>
      <c r="P6" s="6">
        <f>AVERAGE(M6:O6)</f>
        <v>14.623333333333333</v>
      </c>
      <c r="Q6" s="4" t="s">
        <v>45</v>
      </c>
      <c r="R6" s="4"/>
      <c r="S6" s="4"/>
      <c r="T6" s="4"/>
      <c r="U6" s="4"/>
      <c r="V6" s="4"/>
      <c r="W6" s="4"/>
      <c r="X6" s="4"/>
      <c r="Y6" s="10"/>
    </row>
    <row r="7" spans="1:25" x14ac:dyDescent="0.45">
      <c r="A7" s="58" t="s">
        <v>7</v>
      </c>
      <c r="B7" s="58"/>
      <c r="C7" s="4">
        <v>1950</v>
      </c>
      <c r="D7" s="4"/>
      <c r="E7" s="10" t="s">
        <v>8</v>
      </c>
      <c r="L7" t="s">
        <v>55</v>
      </c>
      <c r="M7" s="2">
        <v>18.3</v>
      </c>
      <c r="N7" s="2">
        <v>6.75</v>
      </c>
      <c r="O7" s="15">
        <v>6.75</v>
      </c>
      <c r="P7" s="2">
        <f>AVERAGE(M7:O7)</f>
        <v>10.6</v>
      </c>
      <c r="Q7" t="s">
        <v>45</v>
      </c>
      <c r="Y7" s="9"/>
    </row>
    <row r="8" spans="1:25" x14ac:dyDescent="0.45">
      <c r="A8" s="59" t="s">
        <v>49</v>
      </c>
      <c r="B8" s="59"/>
      <c r="C8">
        <v>2170</v>
      </c>
      <c r="D8">
        <v>1730</v>
      </c>
      <c r="E8" s="8" t="s">
        <v>8</v>
      </c>
      <c r="L8" s="4" t="s">
        <v>56</v>
      </c>
      <c r="M8" s="6">
        <v>18.600000000000001</v>
      </c>
      <c r="N8" s="6">
        <v>26</v>
      </c>
      <c r="O8" s="16">
        <v>8.44</v>
      </c>
      <c r="P8" s="6">
        <f>AVERAGE(M8:O8)</f>
        <v>17.68</v>
      </c>
      <c r="Q8" s="4" t="s">
        <v>45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D9" s="18" t="s">
        <v>52</v>
      </c>
      <c r="E9" s="9"/>
      <c r="L9" s="22" t="s">
        <v>113</v>
      </c>
      <c r="M9" s="53" t="s">
        <v>67</v>
      </c>
      <c r="N9" s="53"/>
      <c r="O9" s="53" t="s">
        <v>16</v>
      </c>
      <c r="P9" s="53"/>
      <c r="Q9" s="53" t="s">
        <v>15</v>
      </c>
      <c r="R9" s="53"/>
      <c r="S9" s="53" t="s">
        <v>14</v>
      </c>
      <c r="T9" s="53"/>
      <c r="U9" s="22"/>
      <c r="V9" s="22"/>
      <c r="W9" s="22"/>
      <c r="X9" s="22"/>
      <c r="Y9" s="23"/>
    </row>
    <row r="10" spans="1:25" x14ac:dyDescent="0.45">
      <c r="E10" s="9"/>
      <c r="L10" s="4" t="s">
        <v>54</v>
      </c>
      <c r="M10" s="4">
        <v>55.704329999999999</v>
      </c>
      <c r="N10" s="4" t="s">
        <v>12</v>
      </c>
      <c r="O10" s="4">
        <v>50</v>
      </c>
      <c r="P10" s="4" t="s">
        <v>12</v>
      </c>
      <c r="Q10" s="6">
        <f>ABS(M10-O10)</f>
        <v>5.7043299999999988</v>
      </c>
      <c r="R10" s="4" t="s">
        <v>12</v>
      </c>
      <c r="S10" s="6">
        <f>Q10*100/M10</f>
        <v>10.240370901148975</v>
      </c>
      <c r="T10" s="4" t="s">
        <v>53</v>
      </c>
      <c r="U10" s="4"/>
      <c r="V10" s="4"/>
      <c r="W10" s="4"/>
      <c r="X10" s="4"/>
      <c r="Y10" s="10"/>
    </row>
    <row r="11" spans="1:25" x14ac:dyDescent="0.45">
      <c r="A11" s="52" t="s">
        <v>17</v>
      </c>
      <c r="B11" s="52"/>
      <c r="C11" s="52"/>
      <c r="D11" s="52"/>
      <c r="E11" s="52"/>
      <c r="L11" t="s">
        <v>55</v>
      </c>
      <c r="M11">
        <v>50.966380000000001</v>
      </c>
      <c r="N11" t="s">
        <v>12</v>
      </c>
      <c r="O11">
        <v>50</v>
      </c>
      <c r="P11" t="s">
        <v>12</v>
      </c>
      <c r="Q11" s="2">
        <f>ABS(M11-O11)</f>
        <v>0.9663800000000009</v>
      </c>
      <c r="R11" t="s">
        <v>12</v>
      </c>
      <c r="S11" s="2">
        <f>Q11*100/M11</f>
        <v>1.8961126923277676</v>
      </c>
      <c r="T11" t="s">
        <v>53</v>
      </c>
      <c r="Y11" s="9"/>
    </row>
    <row r="12" spans="1:25" ht="15" customHeight="1" x14ac:dyDescent="0.45">
      <c r="A12" s="55" t="s">
        <v>97</v>
      </c>
      <c r="B12" s="4" t="s">
        <v>7</v>
      </c>
      <c r="C12" s="31">
        <v>2170</v>
      </c>
      <c r="D12" s="6"/>
      <c r="E12" s="10" t="s">
        <v>8</v>
      </c>
      <c r="L12" s="4" t="s">
        <v>56</v>
      </c>
      <c r="M12" s="4">
        <v>59.97081</v>
      </c>
      <c r="N12" s="4" t="s">
        <v>12</v>
      </c>
      <c r="O12" s="4">
        <v>50</v>
      </c>
      <c r="P12" s="4" t="s">
        <v>12</v>
      </c>
      <c r="Q12" s="6">
        <f>ABS(M12-O12)</f>
        <v>9.9708100000000002</v>
      </c>
      <c r="R12" s="4" t="s">
        <v>12</v>
      </c>
      <c r="S12" s="6">
        <f>Q12*100/M12</f>
        <v>16.626105266879005</v>
      </c>
      <c r="T12" s="4" t="s">
        <v>53</v>
      </c>
      <c r="U12" s="4"/>
      <c r="V12" s="4"/>
      <c r="W12" s="4"/>
      <c r="X12" s="4"/>
      <c r="Y12" s="10"/>
    </row>
    <row r="13" spans="1:25" x14ac:dyDescent="0.45">
      <c r="A13" s="56"/>
      <c r="B13" s="44" t="s">
        <v>49</v>
      </c>
      <c r="C13" s="44">
        <v>2150</v>
      </c>
      <c r="D13" s="46">
        <v>2160</v>
      </c>
      <c r="E13" s="47" t="s">
        <v>8</v>
      </c>
    </row>
    <row r="14" spans="1:25" ht="15" customHeight="1" x14ac:dyDescent="0.45">
      <c r="A14" s="55" t="s">
        <v>98</v>
      </c>
      <c r="B14" s="4" t="s">
        <v>7</v>
      </c>
      <c r="C14" s="31">
        <v>1010</v>
      </c>
      <c r="D14" s="6"/>
      <c r="E14" s="10" t="s">
        <v>8</v>
      </c>
      <c r="L14" s="54" t="s">
        <v>94</v>
      </c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x14ac:dyDescent="0.45">
      <c r="A15" s="56"/>
      <c r="B15" s="44" t="s">
        <v>49</v>
      </c>
      <c r="C15" s="44">
        <v>1060</v>
      </c>
      <c r="D15" s="46">
        <v>1040</v>
      </c>
      <c r="E15" s="47" t="s">
        <v>8</v>
      </c>
      <c r="L15" s="22"/>
      <c r="M15" s="22">
        <v>0</v>
      </c>
      <c r="N15" s="22">
        <v>1</v>
      </c>
      <c r="O15" s="22">
        <v>10</v>
      </c>
      <c r="P15" s="22">
        <v>20</v>
      </c>
      <c r="Q15" s="22">
        <v>30</v>
      </c>
      <c r="R15" s="22">
        <v>40</v>
      </c>
      <c r="S15" s="22">
        <v>50</v>
      </c>
      <c r="T15" s="22">
        <v>60</v>
      </c>
      <c r="U15" s="22">
        <v>70</v>
      </c>
      <c r="V15" s="22">
        <v>80</v>
      </c>
      <c r="W15" s="22">
        <v>90</v>
      </c>
      <c r="X15" s="22">
        <v>100</v>
      </c>
      <c r="Y15" s="23" t="s">
        <v>46</v>
      </c>
    </row>
    <row r="16" spans="1:25" ht="15" customHeight="1" x14ac:dyDescent="0.45">
      <c r="A16" s="57" t="s">
        <v>99</v>
      </c>
      <c r="B16" s="4" t="s">
        <v>7</v>
      </c>
      <c r="C16" s="31">
        <v>324.10000000000002</v>
      </c>
      <c r="D16" s="6"/>
      <c r="E16" s="10" t="s">
        <v>8</v>
      </c>
      <c r="L16" s="27" t="s">
        <v>39</v>
      </c>
      <c r="M16" s="27">
        <v>1570</v>
      </c>
      <c r="N16" s="27">
        <v>1640</v>
      </c>
      <c r="O16" s="27">
        <v>2260</v>
      </c>
      <c r="P16" s="27">
        <v>3000</v>
      </c>
      <c r="Q16" s="27">
        <v>4120</v>
      </c>
      <c r="R16" s="27">
        <v>5200</v>
      </c>
      <c r="S16" s="27">
        <v>4520</v>
      </c>
      <c r="T16" s="27">
        <v>4390</v>
      </c>
      <c r="U16" s="27">
        <v>4840</v>
      </c>
      <c r="V16" s="27">
        <v>5210</v>
      </c>
      <c r="W16" s="27">
        <v>5610</v>
      </c>
      <c r="X16" s="27">
        <v>5780</v>
      </c>
      <c r="Y16" s="28" t="s">
        <v>8</v>
      </c>
    </row>
    <row r="17" spans="1:39" x14ac:dyDescent="0.45">
      <c r="A17" s="57"/>
      <c r="B17" s="7" t="s">
        <v>49</v>
      </c>
      <c r="C17" s="17">
        <v>670.09</v>
      </c>
      <c r="D17">
        <v>686</v>
      </c>
      <c r="E17" s="8" t="s">
        <v>8</v>
      </c>
      <c r="L17" s="22" t="s">
        <v>62</v>
      </c>
      <c r="M17" s="24" t="s">
        <v>58</v>
      </c>
      <c r="N17" s="24" t="s">
        <v>59</v>
      </c>
      <c r="O17" s="24" t="s">
        <v>60</v>
      </c>
      <c r="P17" s="53" t="s">
        <v>57</v>
      </c>
      <c r="Q17" s="53"/>
      <c r="R17" s="22"/>
      <c r="S17" s="22"/>
      <c r="T17" s="22"/>
      <c r="U17" s="22"/>
      <c r="V17" s="22"/>
      <c r="W17" s="22"/>
      <c r="X17" s="22"/>
      <c r="Y17" s="22"/>
    </row>
    <row r="18" spans="1:39" x14ac:dyDescent="0.45">
      <c r="D18" t="s">
        <v>52</v>
      </c>
      <c r="E18" s="9"/>
      <c r="L18" s="4" t="s">
        <v>54</v>
      </c>
      <c r="M18" s="6">
        <v>6.4531299999999998</v>
      </c>
      <c r="N18" s="6">
        <v>6.4330400000000001</v>
      </c>
      <c r="O18" s="16">
        <v>6.3616799999999998</v>
      </c>
      <c r="P18" s="6">
        <f>AVERAGE(M18:O18)</f>
        <v>6.4159499999999996</v>
      </c>
      <c r="Q18" s="4" t="s">
        <v>45</v>
      </c>
      <c r="R18" s="4"/>
      <c r="S18" s="4"/>
      <c r="T18" s="4"/>
      <c r="U18" s="4"/>
      <c r="V18" s="4"/>
      <c r="W18" s="4"/>
      <c r="X18" s="4"/>
      <c r="Y18" s="10"/>
    </row>
    <row r="19" spans="1:39" x14ac:dyDescent="0.45">
      <c r="E19" s="9"/>
      <c r="L19" t="s">
        <v>55</v>
      </c>
      <c r="M19" s="2">
        <v>6.3125</v>
      </c>
      <c r="N19" s="2">
        <v>6.1875</v>
      </c>
      <c r="O19" s="15">
        <v>6.1875</v>
      </c>
      <c r="P19" s="2">
        <f>AVERAGE(M19:O19)</f>
        <v>6.229166666666667</v>
      </c>
      <c r="Q19" t="s">
        <v>45</v>
      </c>
      <c r="Y19" s="9"/>
    </row>
    <row r="20" spans="1:39" x14ac:dyDescent="0.45">
      <c r="A20" s="52" t="s">
        <v>13</v>
      </c>
      <c r="B20" s="52"/>
      <c r="C20" s="52"/>
      <c r="D20" s="52"/>
      <c r="E20" s="52"/>
      <c r="L20" s="4" t="s">
        <v>56</v>
      </c>
      <c r="M20" s="6">
        <v>6.8125</v>
      </c>
      <c r="N20" s="6">
        <v>13.4375</v>
      </c>
      <c r="O20" s="16">
        <v>9.3125</v>
      </c>
      <c r="P20" s="6">
        <f>AVERAGE(M20:O20)</f>
        <v>9.8541666666666661</v>
      </c>
      <c r="Q20" s="4" t="s">
        <v>45</v>
      </c>
      <c r="R20" s="4"/>
      <c r="S20" s="4"/>
      <c r="T20" s="4"/>
      <c r="U20" s="4"/>
      <c r="V20" s="4"/>
      <c r="W20" s="4"/>
      <c r="X20" s="4"/>
      <c r="Y20" s="10"/>
    </row>
    <row r="21" spans="1:39" ht="15" customHeight="1" x14ac:dyDescent="0.45">
      <c r="A21" s="55" t="s">
        <v>97</v>
      </c>
      <c r="B21" s="4" t="s">
        <v>7</v>
      </c>
      <c r="C21" s="31">
        <v>5100</v>
      </c>
      <c r="D21" s="6"/>
      <c r="E21" s="10" t="s">
        <v>8</v>
      </c>
      <c r="L21" s="22" t="s">
        <v>114</v>
      </c>
      <c r="M21" s="53" t="s">
        <v>67</v>
      </c>
      <c r="N21" s="53"/>
      <c r="O21" s="53" t="s">
        <v>16</v>
      </c>
      <c r="P21" s="53"/>
      <c r="Q21" s="53" t="s">
        <v>15</v>
      </c>
      <c r="R21" s="53"/>
      <c r="S21" s="53" t="s">
        <v>14</v>
      </c>
      <c r="T21" s="53"/>
      <c r="U21" s="22"/>
      <c r="V21" s="22"/>
      <c r="W21" s="22"/>
      <c r="X21" s="22"/>
      <c r="Y21" s="23"/>
    </row>
    <row r="22" spans="1:39" x14ac:dyDescent="0.45">
      <c r="A22" s="56"/>
      <c r="B22" s="44" t="s">
        <v>49</v>
      </c>
      <c r="C22" s="45">
        <v>4470</v>
      </c>
      <c r="D22" s="46">
        <v>4070</v>
      </c>
      <c r="E22" s="47" t="s">
        <v>8</v>
      </c>
      <c r="L22" s="4" t="s">
        <v>54</v>
      </c>
      <c r="M22" s="4">
        <v>54.683799999999998</v>
      </c>
      <c r="N22" s="4" t="s">
        <v>12</v>
      </c>
      <c r="O22" s="4">
        <v>50</v>
      </c>
      <c r="P22" s="4" t="s">
        <v>12</v>
      </c>
      <c r="Q22" s="6">
        <f>ABS(M22-O22)</f>
        <v>4.683799999999998</v>
      </c>
      <c r="R22" s="4" t="s">
        <v>12</v>
      </c>
      <c r="S22" s="6">
        <f>Q22*100/M22</f>
        <v>8.5652423569686054</v>
      </c>
      <c r="T22" s="4" t="s">
        <v>53</v>
      </c>
      <c r="U22" s="4"/>
      <c r="V22" s="4"/>
      <c r="W22" s="4"/>
      <c r="X22" s="4"/>
      <c r="Y22" s="10"/>
    </row>
    <row r="23" spans="1:39" ht="15" customHeight="1" x14ac:dyDescent="0.45">
      <c r="A23" s="55" t="s">
        <v>98</v>
      </c>
      <c r="B23" s="4" t="s">
        <v>7</v>
      </c>
      <c r="C23" s="31">
        <v>2870</v>
      </c>
      <c r="D23" s="6"/>
      <c r="E23" s="10" t="s">
        <v>8</v>
      </c>
      <c r="L23" t="s">
        <v>55</v>
      </c>
      <c r="M23">
        <v>50.162750000000003</v>
      </c>
      <c r="N23" t="s">
        <v>12</v>
      </c>
      <c r="O23">
        <v>50</v>
      </c>
      <c r="P23" t="s">
        <v>12</v>
      </c>
      <c r="Q23" s="2">
        <f>ABS(M23-O23)</f>
        <v>0.16275000000000261</v>
      </c>
      <c r="R23" t="s">
        <v>12</v>
      </c>
      <c r="S23" s="2">
        <f>Q23*100/M23</f>
        <v>0.32444393499160751</v>
      </c>
      <c r="T23" t="s">
        <v>53</v>
      </c>
      <c r="Y23" s="9"/>
      <c r="AM23" t="s">
        <v>87</v>
      </c>
    </row>
    <row r="24" spans="1:39" x14ac:dyDescent="0.45">
      <c r="A24" s="56"/>
      <c r="B24" s="44" t="s">
        <v>49</v>
      </c>
      <c r="C24" s="45">
        <v>2480</v>
      </c>
      <c r="D24" s="46">
        <v>2180</v>
      </c>
      <c r="E24" s="47" t="s">
        <v>8</v>
      </c>
      <c r="L24" s="4" t="s">
        <v>56</v>
      </c>
      <c r="M24" s="4">
        <v>59.988309999999998</v>
      </c>
      <c r="N24" s="4" t="s">
        <v>12</v>
      </c>
      <c r="O24" s="4">
        <v>50</v>
      </c>
      <c r="P24" s="4" t="s">
        <v>12</v>
      </c>
      <c r="Q24" s="6">
        <f>ABS(M24-O24)</f>
        <v>9.9883099999999985</v>
      </c>
      <c r="R24" s="4" t="s">
        <v>12</v>
      </c>
      <c r="S24" s="6">
        <f>Q24*100/M24</f>
        <v>16.650427391603461</v>
      </c>
      <c r="T24" s="4" t="s">
        <v>53</v>
      </c>
      <c r="U24" s="4"/>
      <c r="V24" s="4"/>
      <c r="W24" s="4"/>
      <c r="X24" s="4"/>
      <c r="Y24" s="10"/>
      <c r="AM24" t="s">
        <v>88</v>
      </c>
    </row>
    <row r="25" spans="1:39" ht="15" customHeight="1" x14ac:dyDescent="0.45">
      <c r="A25" s="57" t="s">
        <v>99</v>
      </c>
      <c r="B25" s="4" t="s">
        <v>7</v>
      </c>
      <c r="C25" s="31">
        <v>959.13</v>
      </c>
      <c r="D25" s="6"/>
      <c r="E25" s="10" t="s">
        <v>8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AM25" t="s">
        <v>89</v>
      </c>
    </row>
    <row r="26" spans="1:39" x14ac:dyDescent="0.45">
      <c r="A26" s="57"/>
      <c r="B26" s="7" t="s">
        <v>49</v>
      </c>
      <c r="C26" s="17">
        <v>1330</v>
      </c>
      <c r="D26">
        <v>1100</v>
      </c>
      <c r="E26" s="8" t="s">
        <v>8</v>
      </c>
      <c r="L26" s="54" t="s">
        <v>69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39" x14ac:dyDescent="0.45">
      <c r="D27" s="18" t="s">
        <v>52</v>
      </c>
      <c r="E27" s="9"/>
      <c r="L27" s="22"/>
      <c r="M27" s="22">
        <v>0</v>
      </c>
      <c r="N27" s="22">
        <v>1</v>
      </c>
      <c r="O27" s="22">
        <v>10</v>
      </c>
      <c r="P27" s="22">
        <v>20</v>
      </c>
      <c r="Q27" s="22">
        <v>30</v>
      </c>
      <c r="R27" s="22">
        <v>40</v>
      </c>
      <c r="S27" s="22">
        <v>50</v>
      </c>
      <c r="T27" s="22">
        <v>60</v>
      </c>
      <c r="U27" s="22">
        <v>70</v>
      </c>
      <c r="V27" s="22">
        <v>80</v>
      </c>
      <c r="W27" s="22">
        <v>90</v>
      </c>
      <c r="X27" s="22">
        <v>100</v>
      </c>
      <c r="Y27" s="23" t="s">
        <v>46</v>
      </c>
    </row>
    <row r="28" spans="1:39" x14ac:dyDescent="0.45">
      <c r="L28" s="4" t="s">
        <v>48</v>
      </c>
      <c r="M28" s="4">
        <v>4070</v>
      </c>
      <c r="N28" s="4">
        <v>4110</v>
      </c>
      <c r="O28" s="4">
        <v>4520</v>
      </c>
      <c r="P28" s="4">
        <v>5050</v>
      </c>
      <c r="Q28" s="4">
        <v>5570</v>
      </c>
      <c r="R28" s="4">
        <v>6140</v>
      </c>
      <c r="S28" s="4">
        <v>6070</v>
      </c>
      <c r="T28" s="4">
        <v>6490</v>
      </c>
      <c r="U28" s="4">
        <v>6720</v>
      </c>
      <c r="V28" s="4">
        <v>6440</v>
      </c>
      <c r="W28" s="4">
        <v>7030</v>
      </c>
      <c r="X28" s="4">
        <v>7330</v>
      </c>
      <c r="Y28" s="10" t="s">
        <v>8</v>
      </c>
      <c r="AM28" t="s">
        <v>90</v>
      </c>
    </row>
    <row r="29" spans="1:39" x14ac:dyDescent="0.45">
      <c r="A29" s="44" t="s">
        <v>106</v>
      </c>
      <c r="C29" t="s">
        <v>97</v>
      </c>
      <c r="F29" t="s">
        <v>51</v>
      </c>
      <c r="L29" s="19" t="s">
        <v>47</v>
      </c>
      <c r="M29" s="21">
        <v>4070</v>
      </c>
      <c r="N29" s="21">
        <v>4620</v>
      </c>
      <c r="O29" s="21">
        <v>5200</v>
      </c>
      <c r="P29" s="21">
        <v>5940</v>
      </c>
      <c r="Q29" s="21">
        <v>6760</v>
      </c>
      <c r="R29" s="21">
        <v>7640</v>
      </c>
      <c r="S29" s="21">
        <v>7530</v>
      </c>
      <c r="T29" s="21">
        <v>7970</v>
      </c>
      <c r="U29" s="21">
        <v>8200</v>
      </c>
      <c r="V29" s="21">
        <v>7950</v>
      </c>
      <c r="W29" s="21">
        <v>8340</v>
      </c>
      <c r="X29" s="21">
        <v>8840</v>
      </c>
      <c r="Y29" s="20" t="s">
        <v>8</v>
      </c>
      <c r="AM29" t="s">
        <v>91</v>
      </c>
    </row>
    <row r="30" spans="1:39" x14ac:dyDescent="0.45">
      <c r="A30" t="s">
        <v>109</v>
      </c>
      <c r="C30" t="s">
        <v>98</v>
      </c>
      <c r="F30" t="s">
        <v>7</v>
      </c>
      <c r="L30" s="22" t="s">
        <v>62</v>
      </c>
      <c r="M30" s="24" t="s">
        <v>58</v>
      </c>
      <c r="N30" s="24" t="s">
        <v>59</v>
      </c>
      <c r="O30" s="24" t="s">
        <v>60</v>
      </c>
      <c r="P30" s="53" t="s">
        <v>57</v>
      </c>
      <c r="Q30" s="53"/>
      <c r="R30" s="22"/>
      <c r="S30" s="22"/>
      <c r="T30" s="22"/>
      <c r="U30" s="22"/>
      <c r="V30" s="22"/>
      <c r="W30" s="22"/>
      <c r="X30" s="22"/>
      <c r="Y30" s="22"/>
      <c r="AM30" t="s">
        <v>92</v>
      </c>
    </row>
    <row r="31" spans="1:39" x14ac:dyDescent="0.45">
      <c r="A31" s="44" t="s">
        <v>107</v>
      </c>
      <c r="C31" t="s">
        <v>99</v>
      </c>
      <c r="L31" s="4" t="s">
        <v>54</v>
      </c>
      <c r="M31" s="6">
        <v>18.0703</v>
      </c>
      <c r="N31" s="6">
        <v>17.96</v>
      </c>
      <c r="O31" s="16">
        <v>7.3689200000000001</v>
      </c>
      <c r="P31" s="6">
        <f>AVERAGE(M31:O31)</f>
        <v>14.466406666666666</v>
      </c>
      <c r="Q31" s="4" t="s">
        <v>45</v>
      </c>
      <c r="R31" s="4"/>
      <c r="S31" s="4"/>
      <c r="T31" s="4"/>
      <c r="U31" s="4"/>
      <c r="V31" s="4"/>
      <c r="W31" s="4"/>
      <c r="X31" s="4"/>
      <c r="Y31" s="10"/>
    </row>
    <row r="32" spans="1:39" x14ac:dyDescent="0.45">
      <c r="A32" t="s">
        <v>108</v>
      </c>
      <c r="L32" t="s">
        <v>55</v>
      </c>
      <c r="M32" s="2">
        <v>7.125</v>
      </c>
      <c r="N32" s="2">
        <v>7</v>
      </c>
      <c r="O32" s="15">
        <v>5.68</v>
      </c>
      <c r="P32" s="2">
        <f>AVERAGE(M32:O32)</f>
        <v>6.6016666666666666</v>
      </c>
      <c r="Q32" t="s">
        <v>45</v>
      </c>
      <c r="Y32" s="9"/>
    </row>
    <row r="33" spans="12:25" x14ac:dyDescent="0.45">
      <c r="L33" s="4" t="s">
        <v>56</v>
      </c>
      <c r="M33" s="6">
        <v>18.875</v>
      </c>
      <c r="N33" s="6">
        <v>51.13</v>
      </c>
      <c r="O33" s="16">
        <v>9.9375</v>
      </c>
      <c r="P33" s="6">
        <f>AVERAGE(M33:O33)</f>
        <v>26.647499999999997</v>
      </c>
      <c r="Q33" s="4" t="s">
        <v>45</v>
      </c>
      <c r="R33" s="4"/>
      <c r="S33" s="4"/>
      <c r="T33" s="4"/>
      <c r="U33" s="4"/>
      <c r="V33" s="4"/>
      <c r="W33" s="4"/>
      <c r="X33" s="4"/>
      <c r="Y33" s="10"/>
    </row>
    <row r="34" spans="12:25" x14ac:dyDescent="0.45">
      <c r="L34" s="22" t="s">
        <v>61</v>
      </c>
      <c r="M34" s="53" t="s">
        <v>67</v>
      </c>
      <c r="N34" s="5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2:25" x14ac:dyDescent="0.45">
      <c r="L35" s="4" t="s">
        <v>54</v>
      </c>
      <c r="M35" s="6">
        <v>95.5</v>
      </c>
      <c r="N35" s="4" t="s">
        <v>45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</row>
    <row r="36" spans="12:25" x14ac:dyDescent="0.45">
      <c r="L36" t="s">
        <v>55</v>
      </c>
      <c r="M36" s="2">
        <v>81.7</v>
      </c>
      <c r="N36" t="s">
        <v>45</v>
      </c>
      <c r="Y36" s="9"/>
    </row>
    <row r="37" spans="12:25" x14ac:dyDescent="0.45">
      <c r="L37" s="4" t="s">
        <v>56</v>
      </c>
      <c r="M37" s="6">
        <v>256</v>
      </c>
      <c r="N37" s="4" t="s">
        <v>45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</row>
    <row r="38" spans="12:25" x14ac:dyDescent="0.45">
      <c r="Y38" s="9"/>
    </row>
    <row r="39" spans="12:25" x14ac:dyDescent="0.45">
      <c r="L39" s="54" t="s">
        <v>68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spans="12:25" x14ac:dyDescent="0.45">
      <c r="L40" s="22"/>
      <c r="M40" s="22">
        <v>0</v>
      </c>
      <c r="N40" s="22">
        <v>1</v>
      </c>
      <c r="O40" s="22">
        <v>10</v>
      </c>
      <c r="P40" s="22">
        <v>20</v>
      </c>
      <c r="Q40" s="22">
        <v>30</v>
      </c>
      <c r="R40" s="22">
        <v>40</v>
      </c>
      <c r="S40" s="22">
        <v>50</v>
      </c>
      <c r="T40" s="22">
        <v>60</v>
      </c>
      <c r="U40" s="22">
        <v>70</v>
      </c>
      <c r="V40" s="22">
        <v>80</v>
      </c>
      <c r="W40" s="22">
        <v>90</v>
      </c>
      <c r="X40" s="22">
        <v>100</v>
      </c>
      <c r="Y40" s="23" t="s">
        <v>46</v>
      </c>
    </row>
    <row r="41" spans="12:25" x14ac:dyDescent="0.45">
      <c r="L41" s="27" t="s">
        <v>39</v>
      </c>
      <c r="M41" s="29">
        <v>4700</v>
      </c>
      <c r="N41" s="29">
        <v>4810</v>
      </c>
      <c r="O41" s="29">
        <v>5300</v>
      </c>
      <c r="P41" s="29">
        <v>5870</v>
      </c>
      <c r="Q41" s="29">
        <v>6500</v>
      </c>
      <c r="R41" s="29">
        <v>7140</v>
      </c>
      <c r="S41" s="29">
        <v>6940</v>
      </c>
      <c r="T41" s="29">
        <v>7340</v>
      </c>
      <c r="U41" s="29">
        <v>7450</v>
      </c>
      <c r="V41" s="29">
        <v>7350</v>
      </c>
      <c r="W41" s="29">
        <v>7590</v>
      </c>
      <c r="X41" s="29">
        <v>7620</v>
      </c>
      <c r="Y41" s="28" t="s">
        <v>8</v>
      </c>
    </row>
    <row r="42" spans="12:25" x14ac:dyDescent="0.45">
      <c r="L42" s="22" t="s">
        <v>62</v>
      </c>
      <c r="M42" s="24" t="s">
        <v>58</v>
      </c>
      <c r="N42" s="24" t="s">
        <v>59</v>
      </c>
      <c r="O42" s="24" t="s">
        <v>60</v>
      </c>
      <c r="P42" s="53" t="s">
        <v>57</v>
      </c>
      <c r="Q42" s="53"/>
      <c r="R42" s="22"/>
      <c r="S42" s="22"/>
      <c r="T42" s="22"/>
      <c r="U42" s="22"/>
      <c r="V42" s="22"/>
      <c r="W42" s="22"/>
      <c r="X42" s="22"/>
      <c r="Y42" s="22"/>
    </row>
    <row r="43" spans="12:25" x14ac:dyDescent="0.45">
      <c r="L43" s="4" t="s">
        <v>54</v>
      </c>
      <c r="M43" s="6">
        <v>10.4549</v>
      </c>
      <c r="N43" s="6">
        <v>6.9370500000000002</v>
      </c>
      <c r="O43" s="16">
        <v>6.4219999999999997</v>
      </c>
      <c r="P43" s="6">
        <f>AVERAGE(M43:O43)</f>
        <v>7.9379833333333343</v>
      </c>
      <c r="Q43" s="4" t="s">
        <v>45</v>
      </c>
      <c r="R43" s="4"/>
      <c r="S43" s="4"/>
      <c r="T43" s="4"/>
      <c r="U43" s="4"/>
      <c r="V43" s="4"/>
      <c r="W43" s="4"/>
      <c r="X43" s="4"/>
      <c r="Y43" s="10"/>
    </row>
    <row r="44" spans="12:25" x14ac:dyDescent="0.45">
      <c r="L44" t="s">
        <v>55</v>
      </c>
      <c r="M44" s="2">
        <v>6.3125</v>
      </c>
      <c r="N44" s="2">
        <v>6.25</v>
      </c>
      <c r="O44" s="15">
        <v>6.25</v>
      </c>
      <c r="P44" s="2">
        <f>AVERAGE(M44:O44)</f>
        <v>6.270833333333333</v>
      </c>
      <c r="Q44" t="s">
        <v>45</v>
      </c>
      <c r="Y44" s="9"/>
    </row>
    <row r="45" spans="12:25" x14ac:dyDescent="0.45">
      <c r="L45" s="4" t="s">
        <v>56</v>
      </c>
      <c r="M45" s="6">
        <v>72.25</v>
      </c>
      <c r="N45" s="6">
        <v>35.936999999999998</v>
      </c>
      <c r="O45" s="16">
        <v>11.5625</v>
      </c>
      <c r="P45" s="6">
        <f>AVERAGE(M45:O45)</f>
        <v>39.916499999999999</v>
      </c>
      <c r="Q45" s="4" t="s">
        <v>45</v>
      </c>
      <c r="R45" s="4"/>
      <c r="S45" s="4"/>
      <c r="T45" s="4"/>
      <c r="U45" s="4"/>
      <c r="V45" s="4"/>
      <c r="W45" s="4"/>
      <c r="X45" s="4"/>
      <c r="Y45" s="10"/>
    </row>
    <row r="46" spans="12:25" x14ac:dyDescent="0.45">
      <c r="L46" s="22" t="s">
        <v>61</v>
      </c>
      <c r="M46" s="53" t="s">
        <v>67</v>
      </c>
      <c r="N46" s="5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2:25" x14ac:dyDescent="0.45">
      <c r="L47" s="4" t="s">
        <v>54</v>
      </c>
      <c r="M47" s="6">
        <v>56.985100000000003</v>
      </c>
      <c r="N47" s="4" t="s">
        <v>45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2:25" x14ac:dyDescent="0.45">
      <c r="L48" t="s">
        <v>55</v>
      </c>
      <c r="M48" s="2">
        <v>43.125</v>
      </c>
      <c r="N48" t="s">
        <v>45</v>
      </c>
      <c r="Y48" s="9"/>
    </row>
    <row r="49" spans="12:30" x14ac:dyDescent="0.45">
      <c r="L49" s="4" t="s">
        <v>56</v>
      </c>
      <c r="M49" s="6">
        <v>241.875</v>
      </c>
      <c r="N49" s="4" t="s">
        <v>45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30" x14ac:dyDescent="0.45">
      <c r="Y50" s="9"/>
    </row>
    <row r="51" spans="12:30" x14ac:dyDescent="0.45">
      <c r="Y51" s="9"/>
    </row>
    <row r="52" spans="12:30" x14ac:dyDescent="0.45">
      <c r="L52" s="54" t="s">
        <v>70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 spans="12:30" x14ac:dyDescent="0.45">
      <c r="L53" s="22"/>
      <c r="M53" s="22">
        <v>0</v>
      </c>
      <c r="N53" s="22">
        <v>1</v>
      </c>
      <c r="O53" s="22">
        <v>10</v>
      </c>
      <c r="P53" s="22">
        <v>20</v>
      </c>
      <c r="Q53" s="22">
        <v>30</v>
      </c>
      <c r="R53" s="22">
        <v>40</v>
      </c>
      <c r="S53" s="22">
        <v>50</v>
      </c>
      <c r="T53" s="22">
        <v>60</v>
      </c>
      <c r="U53" s="22">
        <v>70</v>
      </c>
      <c r="V53" s="22">
        <v>80</v>
      </c>
      <c r="W53" s="22">
        <v>90</v>
      </c>
      <c r="X53" s="22">
        <v>100</v>
      </c>
      <c r="Y53" s="23" t="s">
        <v>46</v>
      </c>
    </row>
    <row r="54" spans="12:30" x14ac:dyDescent="0.45">
      <c r="L54" s="4" t="s">
        <v>48</v>
      </c>
      <c r="M54" s="30">
        <v>2440</v>
      </c>
      <c r="N54" s="30">
        <v>2530</v>
      </c>
      <c r="O54" s="30">
        <v>2880</v>
      </c>
      <c r="P54" s="30">
        <v>3500</v>
      </c>
      <c r="Q54" s="30">
        <v>4190</v>
      </c>
      <c r="R54" s="30">
        <v>4900</v>
      </c>
      <c r="S54" s="30">
        <v>4750</v>
      </c>
      <c r="T54" s="30">
        <v>5280</v>
      </c>
      <c r="U54" s="30">
        <v>5530</v>
      </c>
      <c r="V54" s="30">
        <v>5050</v>
      </c>
      <c r="W54" s="30">
        <v>5870</v>
      </c>
      <c r="X54" s="30">
        <v>6250</v>
      </c>
      <c r="Y54" s="10" t="s">
        <v>8</v>
      </c>
    </row>
    <row r="55" spans="12:30" x14ac:dyDescent="0.45">
      <c r="L55" s="19" t="s">
        <v>47</v>
      </c>
      <c r="M55" s="21">
        <v>2540</v>
      </c>
      <c r="N55" s="21">
        <v>2760</v>
      </c>
      <c r="O55" s="21">
        <v>3360</v>
      </c>
      <c r="P55" s="21">
        <v>4300</v>
      </c>
      <c r="Q55" s="21">
        <v>5330</v>
      </c>
      <c r="R55" s="21">
        <v>6400</v>
      </c>
      <c r="S55" s="21">
        <v>6190</v>
      </c>
      <c r="T55" s="21">
        <v>6750</v>
      </c>
      <c r="U55" s="21">
        <v>7000</v>
      </c>
      <c r="V55" s="21">
        <v>6580</v>
      </c>
      <c r="W55" s="21">
        <v>7020</v>
      </c>
      <c r="X55" s="21">
        <v>7680</v>
      </c>
      <c r="Y55" s="20" t="s">
        <v>8</v>
      </c>
    </row>
    <row r="56" spans="12:30" x14ac:dyDescent="0.45">
      <c r="L56" s="22" t="s">
        <v>62</v>
      </c>
      <c r="M56" s="24" t="s">
        <v>58</v>
      </c>
      <c r="N56" s="24" t="s">
        <v>59</v>
      </c>
      <c r="O56" s="24" t="s">
        <v>60</v>
      </c>
      <c r="P56" s="53" t="s">
        <v>57</v>
      </c>
      <c r="Q56" s="53"/>
      <c r="R56" s="22"/>
      <c r="S56" s="22"/>
      <c r="T56" s="22"/>
      <c r="U56" s="22"/>
      <c r="V56" s="22"/>
      <c r="W56" s="22"/>
      <c r="X56" s="22"/>
      <c r="Y56" s="22"/>
    </row>
    <row r="57" spans="12:30" x14ac:dyDescent="0.45">
      <c r="L57" s="4" t="s">
        <v>54</v>
      </c>
      <c r="M57" s="6">
        <v>18.875</v>
      </c>
      <c r="N57" s="6">
        <v>18.2346</v>
      </c>
      <c r="O57" s="16">
        <v>7.5176299999999996</v>
      </c>
      <c r="P57" s="6">
        <f>AVERAGE(M57:O57)</f>
        <v>14.875743333333332</v>
      </c>
      <c r="Q57" s="4" t="s">
        <v>45</v>
      </c>
      <c r="R57" s="4"/>
      <c r="S57" s="4"/>
      <c r="T57" s="4"/>
      <c r="U57" s="4"/>
      <c r="V57" s="4"/>
      <c r="W57" s="4"/>
      <c r="X57" s="4"/>
      <c r="Y57" s="10"/>
    </row>
    <row r="58" spans="12:30" x14ac:dyDescent="0.45">
      <c r="L58" t="s">
        <v>55</v>
      </c>
      <c r="M58" s="2">
        <v>18.872499999999999</v>
      </c>
      <c r="N58" s="2">
        <v>7.0625</v>
      </c>
      <c r="O58" s="15">
        <v>5.75</v>
      </c>
      <c r="P58" s="2">
        <f>AVERAGE(M58:O58)</f>
        <v>10.561666666666666</v>
      </c>
      <c r="Q58" t="s">
        <v>45</v>
      </c>
      <c r="Y58" s="9"/>
    </row>
    <row r="59" spans="12:30" x14ac:dyDescent="0.45">
      <c r="L59" s="4" t="s">
        <v>56</v>
      </c>
      <c r="M59" s="6">
        <v>18.9375</v>
      </c>
      <c r="N59" s="6">
        <v>31.75</v>
      </c>
      <c r="O59" s="16">
        <v>12.125</v>
      </c>
      <c r="P59" s="6">
        <f>AVERAGE(M59:O59)</f>
        <v>20.9375</v>
      </c>
      <c r="Q59" s="4" t="s">
        <v>45</v>
      </c>
      <c r="R59" s="4"/>
      <c r="S59" s="4"/>
      <c r="T59" s="4"/>
      <c r="U59" s="4"/>
      <c r="V59" s="4"/>
      <c r="W59" s="4"/>
      <c r="X59" s="4"/>
      <c r="Y59" s="10"/>
      <c r="AB59" t="s">
        <v>83</v>
      </c>
      <c r="AD59" t="s">
        <v>79</v>
      </c>
    </row>
    <row r="60" spans="12:30" x14ac:dyDescent="0.45">
      <c r="L60" s="22" t="s">
        <v>61</v>
      </c>
      <c r="M60" s="53" t="s">
        <v>67</v>
      </c>
      <c r="N60" s="53"/>
      <c r="O60" s="26"/>
      <c r="P60" s="25"/>
      <c r="Q60" s="22"/>
      <c r="R60" s="22"/>
      <c r="S60" s="22"/>
      <c r="T60" s="22"/>
      <c r="U60" s="22"/>
      <c r="V60" s="22"/>
      <c r="W60" s="22"/>
      <c r="X60" s="22"/>
      <c r="Y60" s="23"/>
      <c r="AB60" t="s">
        <v>84</v>
      </c>
      <c r="AD60" t="s">
        <v>77</v>
      </c>
    </row>
    <row r="61" spans="12:30" x14ac:dyDescent="0.45">
      <c r="L61" s="4" t="s">
        <v>54</v>
      </c>
      <c r="M61" s="6">
        <v>91.692499999999995</v>
      </c>
      <c r="N61" s="4" t="s">
        <v>45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10"/>
      <c r="AB61" t="s">
        <v>85</v>
      </c>
      <c r="AD61" t="s">
        <v>78</v>
      </c>
    </row>
    <row r="62" spans="12:30" x14ac:dyDescent="0.45">
      <c r="L62" t="s">
        <v>55</v>
      </c>
      <c r="M62" s="2">
        <v>81.6875</v>
      </c>
      <c r="N62" t="s">
        <v>45</v>
      </c>
      <c r="Y62" s="9"/>
      <c r="AB62" t="s">
        <v>86</v>
      </c>
    </row>
    <row r="63" spans="12:30" x14ac:dyDescent="0.45">
      <c r="L63" s="4" t="s">
        <v>56</v>
      </c>
      <c r="M63" s="6">
        <v>222.18799999999999</v>
      </c>
      <c r="N63" s="4" t="s">
        <v>45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  <c r="AD63" t="s">
        <v>80</v>
      </c>
    </row>
    <row r="64" spans="12:30" x14ac:dyDescent="0.45">
      <c r="Y64" s="9"/>
      <c r="AD64" t="s">
        <v>81</v>
      </c>
    </row>
    <row r="65" spans="12:30" x14ac:dyDescent="0.45">
      <c r="L65" s="54" t="s">
        <v>71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AD65" t="s">
        <v>82</v>
      </c>
    </row>
    <row r="66" spans="12:30" x14ac:dyDescent="0.45">
      <c r="L66" s="22"/>
      <c r="M66" s="22">
        <v>0</v>
      </c>
      <c r="N66" s="22">
        <v>1</v>
      </c>
      <c r="O66" s="22">
        <v>10</v>
      </c>
      <c r="P66" s="22">
        <v>20</v>
      </c>
      <c r="Q66" s="22">
        <v>30</v>
      </c>
      <c r="R66" s="22">
        <v>40</v>
      </c>
      <c r="S66" s="22">
        <v>50</v>
      </c>
      <c r="T66" s="22">
        <v>60</v>
      </c>
      <c r="U66" s="22">
        <v>70</v>
      </c>
      <c r="V66" s="22">
        <v>80</v>
      </c>
      <c r="W66" s="22">
        <v>90</v>
      </c>
      <c r="X66" s="22">
        <v>100</v>
      </c>
      <c r="Y66" s="23" t="s">
        <v>46</v>
      </c>
    </row>
    <row r="67" spans="12:30" x14ac:dyDescent="0.45">
      <c r="L67" s="27" t="s">
        <v>39</v>
      </c>
      <c r="M67" s="29">
        <v>2530</v>
      </c>
      <c r="N67" s="29">
        <v>2860</v>
      </c>
      <c r="O67" s="29">
        <v>3290</v>
      </c>
      <c r="P67" s="29">
        <v>3970</v>
      </c>
      <c r="Q67" s="29">
        <v>4780</v>
      </c>
      <c r="R67" s="29">
        <v>5650</v>
      </c>
      <c r="S67" s="29">
        <v>5270</v>
      </c>
      <c r="T67" s="29">
        <v>5800</v>
      </c>
      <c r="U67" s="29">
        <v>5980</v>
      </c>
      <c r="V67" s="29">
        <v>5780</v>
      </c>
      <c r="W67" s="29">
        <v>6100</v>
      </c>
      <c r="X67" s="29">
        <v>6070</v>
      </c>
      <c r="Y67" s="28" t="s">
        <v>8</v>
      </c>
    </row>
    <row r="68" spans="12:30" x14ac:dyDescent="0.45">
      <c r="L68" s="22" t="s">
        <v>62</v>
      </c>
      <c r="M68" s="24" t="s">
        <v>58</v>
      </c>
      <c r="N68" s="24" t="s">
        <v>59</v>
      </c>
      <c r="O68" s="24" t="s">
        <v>60</v>
      </c>
      <c r="P68" s="53" t="s">
        <v>57</v>
      </c>
      <c r="Q68" s="53"/>
      <c r="R68" s="22"/>
      <c r="S68" s="22"/>
      <c r="T68" s="22"/>
      <c r="U68" s="22"/>
      <c r="V68" s="22"/>
      <c r="W68" s="22"/>
      <c r="X68" s="22"/>
      <c r="Y68" s="22"/>
    </row>
    <row r="69" spans="12:30" x14ac:dyDescent="0.45">
      <c r="L69" s="4" t="s">
        <v>54</v>
      </c>
      <c r="M69" s="6">
        <v>7.58</v>
      </c>
      <c r="N69" s="6">
        <v>6.3466699999999996</v>
      </c>
      <c r="O69" s="16">
        <v>6.3142899999999997</v>
      </c>
      <c r="P69" s="6">
        <f>AVERAGE(M69:O69)</f>
        <v>6.7469866666666674</v>
      </c>
      <c r="Q69" s="4" t="s">
        <v>45</v>
      </c>
      <c r="R69" s="4"/>
      <c r="S69" s="4"/>
      <c r="T69" s="4"/>
      <c r="U69" s="4"/>
      <c r="V69" s="4"/>
      <c r="W69" s="4"/>
      <c r="X69" s="4"/>
      <c r="Y69" s="10"/>
    </row>
    <row r="70" spans="12:30" x14ac:dyDescent="0.45">
      <c r="L70" t="s">
        <v>55</v>
      </c>
      <c r="M70" s="2">
        <v>6.32</v>
      </c>
      <c r="N70" s="2">
        <v>6.32</v>
      </c>
      <c r="O70" s="15">
        <v>6.24</v>
      </c>
      <c r="P70" s="2">
        <f>AVERAGE(M70:O70)</f>
        <v>6.2933333333333339</v>
      </c>
      <c r="Q70" t="s">
        <v>45</v>
      </c>
      <c r="Y70" s="9"/>
    </row>
    <row r="71" spans="12:30" x14ac:dyDescent="0.45">
      <c r="L71" s="4" t="s">
        <v>56</v>
      </c>
      <c r="M71" s="6">
        <v>23.84</v>
      </c>
      <c r="N71" s="6">
        <v>6.64</v>
      </c>
      <c r="O71" s="16">
        <v>6.32</v>
      </c>
      <c r="P71" s="6">
        <f>AVERAGE(M71:O71)</f>
        <v>12.266666666666666</v>
      </c>
      <c r="Q71" s="4" t="s">
        <v>45</v>
      </c>
      <c r="R71" s="4"/>
      <c r="S71" s="4"/>
      <c r="T71" s="4"/>
      <c r="U71" s="4"/>
      <c r="V71" s="4"/>
      <c r="W71" s="4"/>
      <c r="X71" s="4"/>
      <c r="Y71" s="10"/>
    </row>
    <row r="72" spans="12:30" x14ac:dyDescent="0.45">
      <c r="L72" s="22" t="s">
        <v>61</v>
      </c>
      <c r="M72" s="53" t="s">
        <v>67</v>
      </c>
      <c r="N72" s="53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2:30" x14ac:dyDescent="0.45">
      <c r="L73" s="4" t="s">
        <v>54</v>
      </c>
      <c r="M73" s="6">
        <v>45.405200000000001</v>
      </c>
      <c r="N73" s="4" t="s">
        <v>45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</row>
    <row r="74" spans="12:30" x14ac:dyDescent="0.45">
      <c r="L74" t="s">
        <v>55</v>
      </c>
      <c r="M74" s="2">
        <v>35.200000000000003</v>
      </c>
      <c r="N74" t="s">
        <v>45</v>
      </c>
      <c r="Y74" s="9"/>
    </row>
    <row r="75" spans="12:30" x14ac:dyDescent="0.45">
      <c r="L75" s="4" t="s">
        <v>56</v>
      </c>
      <c r="M75" s="6">
        <v>53.76</v>
      </c>
      <c r="N75" s="4" t="s">
        <v>45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</row>
    <row r="76" spans="12:30" x14ac:dyDescent="0.45">
      <c r="Y76" s="9"/>
    </row>
    <row r="77" spans="12:30" x14ac:dyDescent="0.45">
      <c r="Y77" s="9"/>
    </row>
    <row r="78" spans="12:30" x14ac:dyDescent="0.45">
      <c r="L78" s="54" t="s">
        <v>72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 spans="12:30" x14ac:dyDescent="0.45">
      <c r="L79" s="22"/>
      <c r="M79" s="22">
        <v>0</v>
      </c>
      <c r="N79" s="22">
        <v>1</v>
      </c>
      <c r="O79" s="22">
        <v>10</v>
      </c>
      <c r="P79" s="22">
        <v>20</v>
      </c>
      <c r="Q79" s="22">
        <v>30</v>
      </c>
      <c r="R79" s="22">
        <v>40</v>
      </c>
      <c r="S79" s="22">
        <v>50</v>
      </c>
      <c r="T79" s="22">
        <v>60</v>
      </c>
      <c r="U79" s="22">
        <v>70</v>
      </c>
      <c r="V79" s="22">
        <v>80</v>
      </c>
      <c r="W79" s="22">
        <v>90</v>
      </c>
      <c r="X79" s="22">
        <v>100</v>
      </c>
      <c r="Y79" s="23" t="s">
        <v>46</v>
      </c>
    </row>
    <row r="80" spans="12:30" x14ac:dyDescent="0.45">
      <c r="L80" s="4" t="s">
        <v>48</v>
      </c>
      <c r="M80" s="30">
        <v>1450</v>
      </c>
      <c r="N80" s="30">
        <v>1540</v>
      </c>
      <c r="O80" s="30">
        <v>1940</v>
      </c>
      <c r="P80" s="30">
        <v>2660</v>
      </c>
      <c r="Q80" s="30">
        <v>3530</v>
      </c>
      <c r="R80" s="30">
        <v>4260</v>
      </c>
      <c r="S80" s="30">
        <v>4050</v>
      </c>
      <c r="T80" s="30">
        <v>4610</v>
      </c>
      <c r="U80" s="30">
        <v>4860</v>
      </c>
      <c r="V80" s="30">
        <v>4340</v>
      </c>
      <c r="W80" s="30">
        <v>5240</v>
      </c>
      <c r="X80" s="30">
        <v>5630</v>
      </c>
      <c r="Y80" s="10" t="s">
        <v>8</v>
      </c>
    </row>
    <row r="81" spans="12:25" x14ac:dyDescent="0.45">
      <c r="L81" s="19" t="s">
        <v>47</v>
      </c>
      <c r="M81" s="21">
        <v>1690</v>
      </c>
      <c r="N81" s="21">
        <v>1770</v>
      </c>
      <c r="O81" s="21">
        <v>2450</v>
      </c>
      <c r="P81" s="21">
        <v>3500</v>
      </c>
      <c r="Q81" s="21">
        <v>4670</v>
      </c>
      <c r="R81" s="21">
        <v>5810</v>
      </c>
      <c r="S81" s="21">
        <v>5360</v>
      </c>
      <c r="T81" s="21">
        <v>6160</v>
      </c>
      <c r="U81" s="21">
        <v>6420</v>
      </c>
      <c r="V81" s="21">
        <v>5910</v>
      </c>
      <c r="W81" s="21">
        <v>6540</v>
      </c>
      <c r="X81" s="21">
        <v>7070</v>
      </c>
      <c r="Y81" s="20" t="s">
        <v>8</v>
      </c>
    </row>
    <row r="82" spans="12:25" x14ac:dyDescent="0.45">
      <c r="L82" s="22" t="s">
        <v>62</v>
      </c>
      <c r="M82" s="24" t="s">
        <v>58</v>
      </c>
      <c r="N82" s="24" t="s">
        <v>59</v>
      </c>
      <c r="O82" s="24" t="s">
        <v>60</v>
      </c>
      <c r="P82" s="53" t="s">
        <v>57</v>
      </c>
      <c r="Q82" s="53"/>
      <c r="R82" s="22"/>
      <c r="S82" s="22"/>
      <c r="T82" s="22"/>
      <c r="U82" s="22"/>
      <c r="V82" s="22"/>
      <c r="W82" s="22"/>
      <c r="X82" s="22"/>
      <c r="Y82" s="22"/>
    </row>
    <row r="83" spans="12:25" x14ac:dyDescent="0.45">
      <c r="L83" s="4" t="s">
        <v>54</v>
      </c>
      <c r="M83" s="6">
        <v>18.236999999999998</v>
      </c>
      <c r="N83" s="6">
        <v>18.751999999999999</v>
      </c>
      <c r="O83" s="16">
        <v>7.6161000000000003</v>
      </c>
      <c r="P83" s="6">
        <f>AVERAGE(M83:O83)</f>
        <v>14.868366666666667</v>
      </c>
      <c r="Q83" s="4" t="s">
        <v>45</v>
      </c>
      <c r="R83" s="4"/>
      <c r="S83" s="4"/>
      <c r="T83" s="4"/>
      <c r="U83" s="4"/>
      <c r="V83" s="4"/>
      <c r="W83" s="4"/>
      <c r="X83" s="4"/>
      <c r="Y83" s="10"/>
    </row>
    <row r="84" spans="12:25" x14ac:dyDescent="0.45">
      <c r="L84" t="s">
        <v>55</v>
      </c>
      <c r="M84" s="2">
        <v>9.31</v>
      </c>
      <c r="N84" s="2">
        <v>6.24</v>
      </c>
      <c r="O84" s="15">
        <v>6.1875</v>
      </c>
      <c r="P84" s="2">
        <f>AVERAGE(M84:O84)</f>
        <v>7.2458333333333336</v>
      </c>
      <c r="Q84" t="s">
        <v>45</v>
      </c>
      <c r="Y84" s="9"/>
    </row>
    <row r="85" spans="12:25" x14ac:dyDescent="0.45">
      <c r="L85" s="4" t="s">
        <v>56</v>
      </c>
      <c r="M85" s="6">
        <v>18.937999999999999</v>
      </c>
      <c r="N85" s="6">
        <v>46.25</v>
      </c>
      <c r="O85" s="16">
        <v>9.3125</v>
      </c>
      <c r="P85" s="6">
        <f>AVERAGE(M85:O85)</f>
        <v>24.833500000000001</v>
      </c>
      <c r="Q85" s="4" t="s">
        <v>45</v>
      </c>
      <c r="R85" s="4"/>
      <c r="S85" s="4"/>
      <c r="T85" s="4"/>
      <c r="U85" s="4"/>
      <c r="V85" s="4"/>
      <c r="W85" s="4"/>
      <c r="X85" s="4"/>
      <c r="Y85" s="10"/>
    </row>
    <row r="86" spans="12:25" x14ac:dyDescent="0.45">
      <c r="L86" s="22" t="s">
        <v>61</v>
      </c>
      <c r="M86" s="53" t="s">
        <v>67</v>
      </c>
      <c r="N86" s="53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2:25" x14ac:dyDescent="0.45">
      <c r="L87" s="4" t="s">
        <v>54</v>
      </c>
      <c r="M87" s="6">
        <v>93</v>
      </c>
      <c r="N87" s="4" t="s">
        <v>45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</row>
    <row r="88" spans="12:25" x14ac:dyDescent="0.45">
      <c r="L88" t="s">
        <v>55</v>
      </c>
      <c r="M88" s="2">
        <v>82</v>
      </c>
      <c r="N88" t="s">
        <v>45</v>
      </c>
      <c r="Y88" s="9"/>
    </row>
    <row r="89" spans="12:25" x14ac:dyDescent="0.45">
      <c r="L89" s="4" t="s">
        <v>56</v>
      </c>
      <c r="M89" s="6">
        <v>170</v>
      </c>
      <c r="N89" s="4" t="s">
        <v>45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</row>
    <row r="90" spans="12:25" x14ac:dyDescent="0.45">
      <c r="Y90" s="9"/>
    </row>
    <row r="91" spans="12:25" x14ac:dyDescent="0.45">
      <c r="L91" s="54" t="s">
        <v>73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r="92" spans="12:25" x14ac:dyDescent="0.45">
      <c r="L92" s="22"/>
      <c r="M92" s="22">
        <v>0</v>
      </c>
      <c r="N92" s="22">
        <v>1</v>
      </c>
      <c r="O92" s="22">
        <v>10</v>
      </c>
      <c r="P92" s="22">
        <v>20</v>
      </c>
      <c r="Q92" s="22">
        <v>30</v>
      </c>
      <c r="R92" s="22">
        <v>40</v>
      </c>
      <c r="S92" s="22">
        <v>50</v>
      </c>
      <c r="T92" s="22">
        <v>60</v>
      </c>
      <c r="U92" s="22">
        <v>70</v>
      </c>
      <c r="V92" s="22">
        <v>80</v>
      </c>
      <c r="W92" s="22">
        <v>90</v>
      </c>
      <c r="X92" s="22">
        <v>100</v>
      </c>
      <c r="Y92" s="23" t="s">
        <v>46</v>
      </c>
    </row>
    <row r="93" spans="12:25" x14ac:dyDescent="0.45">
      <c r="L93" s="27" t="s">
        <v>39</v>
      </c>
      <c r="M93" s="29">
        <v>1700</v>
      </c>
      <c r="N93" s="29">
        <v>1790</v>
      </c>
      <c r="O93" s="29">
        <v>2130</v>
      </c>
      <c r="P93" s="29">
        <v>2980</v>
      </c>
      <c r="Q93" s="29">
        <v>3940</v>
      </c>
      <c r="R93" s="29">
        <v>4950</v>
      </c>
      <c r="S93" s="29">
        <v>4450</v>
      </c>
      <c r="T93" s="29">
        <v>5020</v>
      </c>
      <c r="U93" s="29">
        <v>5170</v>
      </c>
      <c r="V93" s="29">
        <v>4990</v>
      </c>
      <c r="W93" s="29">
        <v>5410</v>
      </c>
      <c r="X93" s="29">
        <v>5400</v>
      </c>
      <c r="Y93" s="28" t="s">
        <v>8</v>
      </c>
    </row>
    <row r="94" spans="12:25" x14ac:dyDescent="0.45">
      <c r="L94" s="22" t="s">
        <v>62</v>
      </c>
      <c r="M94" s="24" t="s">
        <v>58</v>
      </c>
      <c r="N94" s="24" t="s">
        <v>59</v>
      </c>
      <c r="O94" s="24" t="s">
        <v>60</v>
      </c>
      <c r="P94" s="53" t="s">
        <v>57</v>
      </c>
      <c r="Q94" s="53"/>
      <c r="R94" s="22"/>
      <c r="S94" s="22"/>
      <c r="T94" s="22"/>
      <c r="U94" s="22"/>
      <c r="V94" s="22"/>
      <c r="W94" s="22"/>
      <c r="X94" s="22"/>
      <c r="Y94" s="22"/>
    </row>
    <row r="95" spans="12:25" x14ac:dyDescent="0.45">
      <c r="L95" s="4" t="s">
        <v>54</v>
      </c>
      <c r="M95" s="6">
        <v>6.49</v>
      </c>
      <c r="N95" s="6">
        <v>6.79</v>
      </c>
      <c r="O95" s="16">
        <v>6.32</v>
      </c>
      <c r="P95" s="6">
        <f>AVERAGE(M95:O95)</f>
        <v>6.5333333333333341</v>
      </c>
      <c r="Q95" s="4" t="s">
        <v>45</v>
      </c>
      <c r="R95" s="4"/>
      <c r="S95" s="4"/>
      <c r="T95" s="4"/>
      <c r="U95" s="4"/>
      <c r="V95" s="4"/>
      <c r="W95" s="4"/>
      <c r="X95" s="4"/>
      <c r="Y95" s="10"/>
    </row>
    <row r="96" spans="12:25" x14ac:dyDescent="0.45">
      <c r="L96" s="33" t="s">
        <v>55</v>
      </c>
      <c r="M96" s="34">
        <v>6.32</v>
      </c>
      <c r="N96" s="34">
        <v>6.24</v>
      </c>
      <c r="O96" s="35">
        <v>6.16</v>
      </c>
      <c r="P96" s="34">
        <f>AVERAGE(M96:O96)</f>
        <v>6.2399999999999993</v>
      </c>
      <c r="Q96" s="33" t="s">
        <v>45</v>
      </c>
      <c r="R96" s="33"/>
      <c r="S96" s="33"/>
      <c r="T96" s="33"/>
      <c r="U96" s="33"/>
      <c r="V96" s="33"/>
      <c r="W96" s="33"/>
      <c r="X96" s="33"/>
      <c r="Y96" s="8"/>
    </row>
    <row r="97" spans="12:36" x14ac:dyDescent="0.45">
      <c r="L97" s="4" t="s">
        <v>56</v>
      </c>
      <c r="M97" s="6">
        <v>6.8</v>
      </c>
      <c r="N97" s="6">
        <v>38.5</v>
      </c>
      <c r="O97" s="16">
        <v>7.92</v>
      </c>
      <c r="P97" s="6">
        <f>AVERAGE(M97:O97)</f>
        <v>17.739999999999998</v>
      </c>
      <c r="Q97" s="4" t="s">
        <v>45</v>
      </c>
      <c r="R97" s="4"/>
      <c r="S97" s="4"/>
      <c r="T97" s="4"/>
      <c r="U97" s="4"/>
      <c r="V97" s="4"/>
      <c r="W97" s="4"/>
      <c r="X97" s="4"/>
      <c r="Y97" s="10"/>
    </row>
    <row r="98" spans="12:36" x14ac:dyDescent="0.45">
      <c r="L98" s="22" t="s">
        <v>61</v>
      </c>
      <c r="M98" s="53" t="s">
        <v>67</v>
      </c>
      <c r="N98" s="53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2:36" x14ac:dyDescent="0.45">
      <c r="L99" s="4" t="s">
        <v>54</v>
      </c>
      <c r="M99" s="6">
        <v>45.6</v>
      </c>
      <c r="N99" s="4" t="s">
        <v>45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0" spans="12:36" x14ac:dyDescent="0.45">
      <c r="L100" t="s">
        <v>55</v>
      </c>
      <c r="M100" s="2">
        <v>32</v>
      </c>
      <c r="N100" t="s">
        <v>45</v>
      </c>
      <c r="Y100" s="9"/>
    </row>
    <row r="101" spans="12:36" x14ac:dyDescent="0.45">
      <c r="L101" s="4" t="s">
        <v>56</v>
      </c>
      <c r="M101" s="6">
        <v>154</v>
      </c>
      <c r="N101" s="4" t="s">
        <v>45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10"/>
    </row>
    <row r="102" spans="12:36" x14ac:dyDescent="0.45">
      <c r="Y102" s="9"/>
    </row>
    <row r="109" spans="12:36" x14ac:dyDescent="0.45">
      <c r="AI109" s="3"/>
      <c r="AJ109" s="3"/>
    </row>
    <row r="111" spans="12:36" x14ac:dyDescent="0.45">
      <c r="AI111" s="3"/>
      <c r="AJ111" s="3"/>
    </row>
    <row r="113" spans="35:36" x14ac:dyDescent="0.45">
      <c r="AI113" s="3"/>
      <c r="AJ113" s="3"/>
    </row>
    <row r="115" spans="35:36" x14ac:dyDescent="0.45">
      <c r="AI115" s="3"/>
      <c r="AJ115" s="3"/>
    </row>
    <row r="117" spans="35:36" x14ac:dyDescent="0.45">
      <c r="AI117" s="3"/>
      <c r="AJ117" s="3"/>
    </row>
    <row r="119" spans="35:36" x14ac:dyDescent="0.45">
      <c r="AI119" s="3"/>
      <c r="AJ119" s="3"/>
    </row>
    <row r="121" spans="35:36" x14ac:dyDescent="0.45">
      <c r="AI121" s="3"/>
      <c r="AJ121" s="3"/>
    </row>
  </sheetData>
  <mergeCells count="44">
    <mergeCell ref="A2:B2"/>
    <mergeCell ref="A3:B3"/>
    <mergeCell ref="A8:B8"/>
    <mergeCell ref="A1:E1"/>
    <mergeCell ref="A6:E6"/>
    <mergeCell ref="A21:A22"/>
    <mergeCell ref="A23:A24"/>
    <mergeCell ref="A25:A26"/>
    <mergeCell ref="A7:B7"/>
    <mergeCell ref="L1:Y1"/>
    <mergeCell ref="L14:Y14"/>
    <mergeCell ref="L26:Y26"/>
    <mergeCell ref="P5:Q5"/>
    <mergeCell ref="P17:Q17"/>
    <mergeCell ref="S9:T9"/>
    <mergeCell ref="S21:T21"/>
    <mergeCell ref="A11:E11"/>
    <mergeCell ref="A20:E20"/>
    <mergeCell ref="A12:A13"/>
    <mergeCell ref="A14:A15"/>
    <mergeCell ref="A16:A17"/>
    <mergeCell ref="P42:Q42"/>
    <mergeCell ref="P56:Q56"/>
    <mergeCell ref="P68:Q68"/>
    <mergeCell ref="P82:Q82"/>
    <mergeCell ref="L39:Y39"/>
    <mergeCell ref="L52:Y52"/>
    <mergeCell ref="L65:Y65"/>
    <mergeCell ref="L78:Y78"/>
    <mergeCell ref="M46:N46"/>
    <mergeCell ref="P94:Q94"/>
    <mergeCell ref="M98:N98"/>
    <mergeCell ref="M86:N86"/>
    <mergeCell ref="M72:N72"/>
    <mergeCell ref="M60:N60"/>
    <mergeCell ref="L91:Y91"/>
    <mergeCell ref="M34:N34"/>
    <mergeCell ref="M21:N21"/>
    <mergeCell ref="M9:N9"/>
    <mergeCell ref="O9:P9"/>
    <mergeCell ref="Q9:R9"/>
    <mergeCell ref="O21:P21"/>
    <mergeCell ref="Q21:R21"/>
    <mergeCell ref="P30:Q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topLeftCell="AA131" zoomScale="70" zoomScaleNormal="70" workbookViewId="0">
      <selection activeCell="AT147" sqref="AS147:AT147"/>
    </sheetView>
  </sheetViews>
  <sheetFormatPr baseColWidth="10" defaultColWidth="9" defaultRowHeight="14.25" x14ac:dyDescent="0.45"/>
  <cols>
    <col min="1" max="1" width="10.86328125" customWidth="1"/>
    <col min="2" max="2" width="13.86328125" customWidth="1"/>
    <col min="3" max="4" width="11.86328125" customWidth="1"/>
    <col min="5" max="5" width="4.265625" customWidth="1"/>
    <col min="6" max="11" width="12.59765625" customWidth="1"/>
    <col min="12" max="12" width="26.265625" customWidth="1"/>
    <col min="13" max="24" width="11.73046875" customWidth="1"/>
    <col min="25" max="25" width="5" customWidth="1"/>
    <col min="26" max="27" width="11.265625" customWidth="1"/>
    <col min="34" max="34" width="54.265625" customWidth="1"/>
    <col min="35" max="37" width="11.265625" customWidth="1"/>
    <col min="38" max="38" width="14.3984375" customWidth="1"/>
    <col min="39" max="47" width="11.265625" customWidth="1"/>
    <col min="52" max="52" width="54.265625" customWidth="1"/>
    <col min="53" max="55" width="11.265625" customWidth="1"/>
    <col min="56" max="56" width="14.3984375" customWidth="1"/>
    <col min="57" max="64" width="11.265625" customWidth="1"/>
  </cols>
  <sheetData>
    <row r="1" spans="1:25" x14ac:dyDescent="0.45">
      <c r="A1" s="52" t="s">
        <v>50</v>
      </c>
      <c r="B1" s="52"/>
      <c r="C1" s="52"/>
      <c r="D1" s="52"/>
      <c r="E1" s="52"/>
      <c r="L1" s="54" t="s">
        <v>95</v>
      </c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x14ac:dyDescent="0.45">
      <c r="A2" s="58" t="s">
        <v>7</v>
      </c>
      <c r="B2" s="58"/>
      <c r="C2" s="4">
        <v>4940</v>
      </c>
      <c r="D2" s="4"/>
      <c r="E2" s="4" t="s">
        <v>40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46</v>
      </c>
    </row>
    <row r="3" spans="1:25" x14ac:dyDescent="0.45">
      <c r="A3" s="59" t="s">
        <v>51</v>
      </c>
      <c r="B3" s="59"/>
      <c r="C3">
        <v>5720</v>
      </c>
      <c r="D3">
        <v>5670</v>
      </c>
      <c r="E3" t="s">
        <v>40</v>
      </c>
      <c r="L3" s="4" t="s">
        <v>48</v>
      </c>
      <c r="M3" s="4">
        <v>5500</v>
      </c>
      <c r="N3" s="4">
        <v>5810</v>
      </c>
      <c r="O3" s="4">
        <v>6060</v>
      </c>
      <c r="P3" s="4">
        <v>6790</v>
      </c>
      <c r="Q3" s="4">
        <v>7410</v>
      </c>
      <c r="R3" s="4">
        <v>8000</v>
      </c>
      <c r="S3" s="4">
        <v>7890</v>
      </c>
      <c r="T3" s="4">
        <v>8250</v>
      </c>
      <c r="U3" s="4">
        <v>8170</v>
      </c>
      <c r="V3" s="4">
        <v>8210</v>
      </c>
      <c r="W3" s="4">
        <v>8370</v>
      </c>
      <c r="X3" s="4">
        <v>9060</v>
      </c>
      <c r="Y3" s="10" t="s">
        <v>8</v>
      </c>
    </row>
    <row r="4" spans="1:25" x14ac:dyDescent="0.45">
      <c r="D4" s="18" t="s">
        <v>52</v>
      </c>
      <c r="L4" t="s">
        <v>47</v>
      </c>
      <c r="M4">
        <v>5800</v>
      </c>
      <c r="N4">
        <v>5820</v>
      </c>
      <c r="O4">
        <v>6270</v>
      </c>
      <c r="P4">
        <v>6760</v>
      </c>
      <c r="Q4">
        <v>7370</v>
      </c>
      <c r="R4">
        <v>7990</v>
      </c>
      <c r="S4">
        <v>7810</v>
      </c>
      <c r="T4">
        <v>8220</v>
      </c>
      <c r="U4">
        <v>8110</v>
      </c>
      <c r="V4">
        <v>8020</v>
      </c>
      <c r="W4">
        <v>8310</v>
      </c>
      <c r="X4">
        <v>8870</v>
      </c>
      <c r="Y4" s="8" t="s">
        <v>8</v>
      </c>
    </row>
    <row r="5" spans="1:25" x14ac:dyDescent="0.45">
      <c r="L5" s="22" t="s">
        <v>62</v>
      </c>
      <c r="M5" s="24" t="s">
        <v>58</v>
      </c>
      <c r="N5" s="24" t="s">
        <v>59</v>
      </c>
      <c r="O5" s="24" t="s">
        <v>60</v>
      </c>
      <c r="P5" s="53" t="s">
        <v>57</v>
      </c>
      <c r="Q5" s="53"/>
      <c r="R5" s="22"/>
      <c r="S5" s="22"/>
      <c r="T5" s="22"/>
      <c r="U5" s="22"/>
      <c r="V5" s="22"/>
      <c r="W5" s="22"/>
      <c r="X5" s="22"/>
      <c r="Y5" s="22"/>
    </row>
    <row r="6" spans="1:25" x14ac:dyDescent="0.45">
      <c r="A6" s="52" t="s">
        <v>20</v>
      </c>
      <c r="B6" s="52"/>
      <c r="C6" s="52"/>
      <c r="D6" s="52"/>
      <c r="E6" s="52"/>
      <c r="L6" s="4" t="s">
        <v>54</v>
      </c>
      <c r="M6" s="6">
        <v>18.344999999999999</v>
      </c>
      <c r="N6" s="6">
        <v>18.271000000000001</v>
      </c>
      <c r="O6" s="16">
        <v>6.7477999999999998</v>
      </c>
      <c r="P6" s="6">
        <f>AVERAGE(M6:O6)</f>
        <v>14.454599999999999</v>
      </c>
      <c r="Q6" s="4" t="s">
        <v>45</v>
      </c>
      <c r="R6" s="4"/>
      <c r="S6" s="4"/>
      <c r="T6" s="4"/>
      <c r="U6" s="4"/>
      <c r="V6" s="4"/>
      <c r="W6" s="4"/>
      <c r="X6" s="4"/>
      <c r="Y6" s="10"/>
    </row>
    <row r="7" spans="1:25" x14ac:dyDescent="0.45">
      <c r="A7" s="55" t="s">
        <v>97</v>
      </c>
      <c r="B7" s="4" t="s">
        <v>7</v>
      </c>
      <c r="C7" s="31">
        <v>2140</v>
      </c>
      <c r="D7" s="6"/>
      <c r="E7" s="4" t="s">
        <v>40</v>
      </c>
      <c r="L7" t="s">
        <v>55</v>
      </c>
      <c r="M7" s="2">
        <v>18.25</v>
      </c>
      <c r="N7" s="2">
        <v>6.625</v>
      </c>
      <c r="O7" s="15">
        <v>5.9375</v>
      </c>
      <c r="P7" s="2">
        <f>AVERAGE(M7:O7)</f>
        <v>10.270833333333334</v>
      </c>
      <c r="Q7" t="s">
        <v>45</v>
      </c>
      <c r="Y7" s="9"/>
    </row>
    <row r="8" spans="1:25" x14ac:dyDescent="0.45">
      <c r="A8" s="56"/>
      <c r="B8" s="44" t="s">
        <v>51</v>
      </c>
      <c r="C8" s="44">
        <v>2260</v>
      </c>
      <c r="D8" s="46">
        <v>2050</v>
      </c>
      <c r="E8" s="46" t="s">
        <v>40</v>
      </c>
      <c r="L8" s="4" t="s">
        <v>56</v>
      </c>
      <c r="M8" s="6">
        <v>18.562000000000001</v>
      </c>
      <c r="N8" s="6">
        <v>44.938000000000002</v>
      </c>
      <c r="O8" s="16">
        <v>9.8125</v>
      </c>
      <c r="P8" s="6">
        <f>AVERAGE(M8:O8)</f>
        <v>24.4375</v>
      </c>
      <c r="Q8" s="4" t="s">
        <v>45</v>
      </c>
      <c r="R8" s="4"/>
      <c r="S8" s="4"/>
      <c r="T8" s="4"/>
      <c r="U8" s="4"/>
      <c r="V8" s="4"/>
      <c r="W8" s="4"/>
      <c r="X8" s="4"/>
      <c r="Y8" s="10"/>
    </row>
    <row r="9" spans="1:25" x14ac:dyDescent="0.45">
      <c r="A9" s="55" t="s">
        <v>98</v>
      </c>
      <c r="B9" s="4" t="s">
        <v>7</v>
      </c>
      <c r="C9" s="31">
        <v>989.8</v>
      </c>
      <c r="D9" s="6"/>
      <c r="E9" s="4" t="s">
        <v>40</v>
      </c>
      <c r="L9" s="22" t="s">
        <v>63</v>
      </c>
      <c r="M9" s="53" t="s">
        <v>67</v>
      </c>
      <c r="N9" s="53"/>
      <c r="O9" s="53" t="s">
        <v>16</v>
      </c>
      <c r="P9" s="53"/>
      <c r="Q9" s="53" t="s">
        <v>15</v>
      </c>
      <c r="R9" s="53"/>
      <c r="S9" s="53" t="s">
        <v>14</v>
      </c>
      <c r="T9" s="53"/>
      <c r="U9" s="22"/>
      <c r="V9" s="22"/>
      <c r="W9" s="22"/>
      <c r="X9" s="22"/>
      <c r="Y9" s="23"/>
    </row>
    <row r="10" spans="1:25" x14ac:dyDescent="0.45">
      <c r="A10" s="56"/>
      <c r="B10" s="44" t="s">
        <v>51</v>
      </c>
      <c r="C10" s="45">
        <v>838.16</v>
      </c>
      <c r="D10" s="48">
        <v>998.15</v>
      </c>
      <c r="E10" s="46" t="s">
        <v>40</v>
      </c>
      <c r="L10" s="4" t="s">
        <v>54</v>
      </c>
      <c r="M10" s="12">
        <v>200.01029</v>
      </c>
      <c r="N10" s="4" t="s">
        <v>12</v>
      </c>
      <c r="O10" s="4">
        <v>200</v>
      </c>
      <c r="P10" s="4" t="s">
        <v>12</v>
      </c>
      <c r="Q10" s="12">
        <f>ABS(M10-O10)</f>
        <v>1.028999999999769E-2</v>
      </c>
      <c r="R10" s="4" t="s">
        <v>12</v>
      </c>
      <c r="S10" s="12">
        <f>Q10*100/M10</f>
        <v>5.1447353033674866E-3</v>
      </c>
      <c r="T10" s="4" t="s">
        <v>53</v>
      </c>
      <c r="U10" s="4"/>
      <c r="V10" s="4"/>
      <c r="W10" s="4"/>
      <c r="X10" s="4"/>
      <c r="Y10" s="10"/>
    </row>
    <row r="11" spans="1:25" x14ac:dyDescent="0.45">
      <c r="A11" s="57" t="s">
        <v>99</v>
      </c>
      <c r="B11" s="4" t="s">
        <v>7</v>
      </c>
      <c r="C11" s="31">
        <v>389.15</v>
      </c>
      <c r="D11" s="31"/>
      <c r="E11" s="4" t="s">
        <v>40</v>
      </c>
      <c r="L11" t="s">
        <v>55</v>
      </c>
      <c r="M11" s="11">
        <v>200.00962999999999</v>
      </c>
      <c r="N11" t="s">
        <v>12</v>
      </c>
      <c r="O11">
        <v>200</v>
      </c>
      <c r="P11" t="s">
        <v>12</v>
      </c>
      <c r="Q11" s="11">
        <f>ABS(M11-O11)</f>
        <v>9.6299999999871488E-3</v>
      </c>
      <c r="R11" t="s">
        <v>12</v>
      </c>
      <c r="S11" s="11">
        <f>Q11*100/M11</f>
        <v>4.8147681689062419E-3</v>
      </c>
      <c r="T11" t="s">
        <v>53</v>
      </c>
      <c r="Y11" s="9"/>
    </row>
    <row r="12" spans="1:25" x14ac:dyDescent="0.45">
      <c r="A12" s="57"/>
      <c r="B12" s="7" t="s">
        <v>51</v>
      </c>
      <c r="C12" s="17">
        <v>569.16</v>
      </c>
      <c r="D12" s="49">
        <v>604.6</v>
      </c>
      <c r="E12" t="s">
        <v>40</v>
      </c>
      <c r="L12" s="4" t="s">
        <v>56</v>
      </c>
      <c r="M12" s="12">
        <v>200.01094000000001</v>
      </c>
      <c r="N12" s="4" t="s">
        <v>12</v>
      </c>
      <c r="O12" s="4">
        <v>200</v>
      </c>
      <c r="P12" s="4" t="s">
        <v>12</v>
      </c>
      <c r="Q12" s="12">
        <f>ABS(M12-O12)</f>
        <v>1.0940000000005057E-2</v>
      </c>
      <c r="R12" s="4" t="s">
        <v>12</v>
      </c>
      <c r="S12" s="12">
        <f>Q12*100/M12</f>
        <v>5.469700807368365E-3</v>
      </c>
      <c r="T12" s="4" t="s">
        <v>53</v>
      </c>
      <c r="U12" s="4"/>
      <c r="V12" s="4"/>
      <c r="W12" s="4"/>
      <c r="X12" s="4"/>
      <c r="Y12" s="10"/>
    </row>
    <row r="13" spans="1:25" x14ac:dyDescent="0.45">
      <c r="D13" s="18" t="s">
        <v>52</v>
      </c>
      <c r="L13" s="22" t="s">
        <v>64</v>
      </c>
      <c r="M13" s="53" t="s">
        <v>67</v>
      </c>
      <c r="N13" s="53"/>
      <c r="O13" s="53" t="s">
        <v>16</v>
      </c>
      <c r="P13" s="53"/>
      <c r="Q13" s="53" t="s">
        <v>15</v>
      </c>
      <c r="R13" s="53"/>
      <c r="S13" s="53" t="s">
        <v>14</v>
      </c>
      <c r="T13" s="53"/>
      <c r="U13" s="22"/>
      <c r="V13" s="22"/>
      <c r="W13" s="22"/>
      <c r="X13" s="22"/>
      <c r="Y13" s="23"/>
    </row>
    <row r="14" spans="1:25" x14ac:dyDescent="0.45">
      <c r="L14" s="4" t="s">
        <v>54</v>
      </c>
      <c r="M14" s="14">
        <v>49.973979999999997</v>
      </c>
      <c r="N14" s="4" t="s">
        <v>12</v>
      </c>
      <c r="O14" s="4">
        <v>50</v>
      </c>
      <c r="P14" s="4" t="s">
        <v>12</v>
      </c>
      <c r="Q14" s="12">
        <f>ABS(M14-O14)</f>
        <v>2.6020000000002597E-2</v>
      </c>
      <c r="R14" s="4" t="s">
        <v>12</v>
      </c>
      <c r="S14" s="12">
        <f>Q14*100/M14</f>
        <v>5.2067095716616121E-2</v>
      </c>
      <c r="T14" s="4" t="s">
        <v>53</v>
      </c>
      <c r="U14" s="4"/>
      <c r="V14" s="4"/>
      <c r="W14" s="4"/>
      <c r="X14" s="4"/>
      <c r="Y14" s="10"/>
    </row>
    <row r="15" spans="1:25" x14ac:dyDescent="0.45">
      <c r="A15" s="52" t="s">
        <v>21</v>
      </c>
      <c r="B15" s="52"/>
      <c r="C15" s="52"/>
      <c r="D15" s="52"/>
      <c r="E15" s="52"/>
      <c r="L15" t="s">
        <v>55</v>
      </c>
      <c r="M15" s="13">
        <v>49.954500000000003</v>
      </c>
      <c r="N15" t="s">
        <v>12</v>
      </c>
      <c r="O15">
        <v>50</v>
      </c>
      <c r="P15" t="s">
        <v>12</v>
      </c>
      <c r="Q15" s="11">
        <f>ABS(M15-O15)</f>
        <v>4.5499999999996987E-2</v>
      </c>
      <c r="R15" t="s">
        <v>12</v>
      </c>
      <c r="S15" s="11">
        <f>Q15*100/M15</f>
        <v>9.1082885425731383E-2</v>
      </c>
      <c r="T15" t="s">
        <v>53</v>
      </c>
      <c r="Y15" s="9"/>
    </row>
    <row r="16" spans="1:25" x14ac:dyDescent="0.45">
      <c r="A16" s="55" t="s">
        <v>98</v>
      </c>
      <c r="B16" s="4" t="s">
        <v>7</v>
      </c>
      <c r="C16" s="31">
        <v>1400</v>
      </c>
      <c r="D16" s="6"/>
      <c r="E16" s="4" t="s">
        <v>40</v>
      </c>
      <c r="L16" s="4" t="s">
        <v>56</v>
      </c>
      <c r="M16" s="14">
        <v>49.990189999999998</v>
      </c>
      <c r="N16" s="4" t="s">
        <v>12</v>
      </c>
      <c r="O16" s="4">
        <v>50</v>
      </c>
      <c r="P16" s="4" t="s">
        <v>12</v>
      </c>
      <c r="Q16" s="12">
        <f>ABS(M16-O16)</f>
        <v>9.8100000000016507E-3</v>
      </c>
      <c r="R16" s="4" t="s">
        <v>12</v>
      </c>
      <c r="S16" s="12">
        <f>Q16*100/M16</f>
        <v>1.9623850199412426E-2</v>
      </c>
      <c r="T16" s="4" t="s">
        <v>53</v>
      </c>
      <c r="U16" s="4"/>
      <c r="V16" s="4"/>
      <c r="W16" s="4"/>
      <c r="X16" s="4"/>
      <c r="Y16" s="10"/>
    </row>
    <row r="17" spans="1:35" x14ac:dyDescent="0.45">
      <c r="A17" s="56"/>
      <c r="B17" s="44" t="s">
        <v>51</v>
      </c>
      <c r="C17" s="44">
        <v>1480</v>
      </c>
      <c r="D17" s="46">
        <v>1760</v>
      </c>
      <c r="E17" s="46" t="s">
        <v>40</v>
      </c>
      <c r="Y17" s="9"/>
    </row>
    <row r="18" spans="1:35" x14ac:dyDescent="0.45">
      <c r="A18" s="57" t="s">
        <v>99</v>
      </c>
      <c r="B18" s="4" t="s">
        <v>7</v>
      </c>
      <c r="C18" s="31">
        <v>477.21</v>
      </c>
      <c r="D18" s="4"/>
      <c r="E18" s="4" t="s">
        <v>40</v>
      </c>
      <c r="L18" s="54" t="s">
        <v>96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35" x14ac:dyDescent="0.45">
      <c r="A19" s="57"/>
      <c r="B19" s="7" t="s">
        <v>51</v>
      </c>
      <c r="C19" s="17">
        <v>735.14</v>
      </c>
      <c r="D19" s="49">
        <v>838.41</v>
      </c>
      <c r="E19" t="s">
        <v>40</v>
      </c>
      <c r="L19" s="22"/>
      <c r="M19" s="22">
        <v>0</v>
      </c>
      <c r="N19" s="22">
        <v>1</v>
      </c>
      <c r="O19" s="22">
        <v>10</v>
      </c>
      <c r="P19" s="22">
        <v>20</v>
      </c>
      <c r="Q19" s="22">
        <v>30</v>
      </c>
      <c r="R19" s="22">
        <v>40</v>
      </c>
      <c r="S19" s="22">
        <v>50</v>
      </c>
      <c r="T19" s="22">
        <v>60</v>
      </c>
      <c r="U19" s="22">
        <v>70</v>
      </c>
      <c r="V19" s="22">
        <v>80</v>
      </c>
      <c r="W19" s="22">
        <v>90</v>
      </c>
      <c r="X19" s="22">
        <v>100</v>
      </c>
      <c r="Y19" s="23" t="s">
        <v>46</v>
      </c>
    </row>
    <row r="20" spans="1:35" x14ac:dyDescent="0.45">
      <c r="D20" s="18" t="s">
        <v>52</v>
      </c>
      <c r="L20" s="4" t="s">
        <v>47</v>
      </c>
      <c r="M20" s="4">
        <v>5720</v>
      </c>
      <c r="N20" s="4">
        <v>5810</v>
      </c>
      <c r="O20" s="4">
        <v>6300</v>
      </c>
      <c r="P20" s="4">
        <v>6910</v>
      </c>
      <c r="Q20" s="4">
        <v>7840</v>
      </c>
      <c r="R20" s="4">
        <v>8680</v>
      </c>
      <c r="S20" s="4">
        <v>8190</v>
      </c>
      <c r="T20" s="4">
        <v>8550</v>
      </c>
      <c r="U20" s="4">
        <v>8860</v>
      </c>
      <c r="V20" s="4">
        <v>8710</v>
      </c>
      <c r="W20" s="4">
        <v>9060</v>
      </c>
      <c r="X20" s="4">
        <v>9090</v>
      </c>
      <c r="Y20" s="10" t="s">
        <v>8</v>
      </c>
    </row>
    <row r="21" spans="1:35" x14ac:dyDescent="0.45">
      <c r="L21" s="22" t="s">
        <v>62</v>
      </c>
      <c r="M21" s="24" t="s">
        <v>58</v>
      </c>
      <c r="N21" s="24" t="s">
        <v>59</v>
      </c>
      <c r="O21" s="24" t="s">
        <v>60</v>
      </c>
      <c r="P21" s="53" t="s">
        <v>57</v>
      </c>
      <c r="Q21" s="53"/>
      <c r="R21" s="22"/>
      <c r="S21" s="22"/>
      <c r="T21" s="22"/>
      <c r="U21" s="22"/>
      <c r="V21" s="22"/>
      <c r="W21" s="22"/>
      <c r="X21" s="22"/>
      <c r="Y21" s="22"/>
    </row>
    <row r="22" spans="1:35" x14ac:dyDescent="0.45">
      <c r="A22" s="52" t="s">
        <v>23</v>
      </c>
      <c r="B22" s="52"/>
      <c r="C22" s="52"/>
      <c r="D22" s="52"/>
      <c r="E22" s="52"/>
      <c r="L22" s="4" t="s">
        <v>54</v>
      </c>
      <c r="M22" s="6">
        <v>6.4306999999999999</v>
      </c>
      <c r="N22" s="6">
        <v>6.3616999999999999</v>
      </c>
      <c r="O22" s="16">
        <v>6.5094000000000003</v>
      </c>
      <c r="P22" s="6">
        <f>AVERAGE(M22:O22)</f>
        <v>6.4339333333333331</v>
      </c>
      <c r="Q22" s="4" t="s">
        <v>45</v>
      </c>
      <c r="R22" s="4"/>
      <c r="S22" s="4"/>
      <c r="T22" s="4"/>
      <c r="U22" s="4"/>
      <c r="V22" s="4"/>
      <c r="W22" s="4"/>
      <c r="X22" s="4"/>
      <c r="Y22" s="10"/>
    </row>
    <row r="23" spans="1:35" x14ac:dyDescent="0.45">
      <c r="A23" s="55" t="s">
        <v>98</v>
      </c>
      <c r="B23" s="4" t="s">
        <v>7</v>
      </c>
      <c r="C23" s="31">
        <v>2200</v>
      </c>
      <c r="D23" s="6"/>
      <c r="E23" s="4" t="s">
        <v>40</v>
      </c>
      <c r="L23" t="s">
        <v>55</v>
      </c>
      <c r="M23" s="2">
        <v>6.25</v>
      </c>
      <c r="N23" s="2">
        <v>5.1325000000000003</v>
      </c>
      <c r="O23" s="15">
        <v>6.1875</v>
      </c>
      <c r="P23" s="2">
        <f>AVERAGE(M23:O23)</f>
        <v>5.8566666666666665</v>
      </c>
      <c r="Q23" t="s">
        <v>45</v>
      </c>
      <c r="Y23" s="9"/>
    </row>
    <row r="24" spans="1:35" x14ac:dyDescent="0.45">
      <c r="A24" s="56"/>
      <c r="B24" s="44" t="s">
        <v>51</v>
      </c>
      <c r="C24" s="44">
        <v>3010</v>
      </c>
      <c r="D24" s="46">
        <v>1940</v>
      </c>
      <c r="E24" s="46" t="s">
        <v>40</v>
      </c>
      <c r="L24" s="4" t="s">
        <v>56</v>
      </c>
      <c r="M24" s="6">
        <v>18.562999999999999</v>
      </c>
      <c r="N24" s="6">
        <v>6.4375</v>
      </c>
      <c r="O24" s="16">
        <v>6.9375</v>
      </c>
      <c r="P24" s="6">
        <f>AVERAGE(M24:O24)</f>
        <v>10.645999999999999</v>
      </c>
      <c r="Q24" s="4" t="s">
        <v>45</v>
      </c>
      <c r="R24" s="4"/>
      <c r="S24" s="4"/>
      <c r="T24" s="4"/>
      <c r="U24" s="4"/>
      <c r="V24" s="4"/>
      <c r="W24" s="4"/>
      <c r="X24" s="4"/>
      <c r="Y24" s="10"/>
      <c r="AI24" t="s">
        <v>87</v>
      </c>
    </row>
    <row r="25" spans="1:35" x14ac:dyDescent="0.45">
      <c r="A25" s="57" t="s">
        <v>99</v>
      </c>
      <c r="B25" s="4" t="s">
        <v>7</v>
      </c>
      <c r="C25" s="31">
        <v>693.47</v>
      </c>
      <c r="D25" s="4"/>
      <c r="E25" s="4" t="s">
        <v>40</v>
      </c>
      <c r="L25" s="22" t="s">
        <v>63</v>
      </c>
      <c r="M25" s="53" t="s">
        <v>67</v>
      </c>
      <c r="N25" s="53"/>
      <c r="O25" s="53" t="s">
        <v>16</v>
      </c>
      <c r="P25" s="53"/>
      <c r="Q25" s="53" t="s">
        <v>15</v>
      </c>
      <c r="R25" s="53"/>
      <c r="S25" s="53" t="s">
        <v>14</v>
      </c>
      <c r="T25" s="53"/>
      <c r="U25" s="22"/>
      <c r="V25" s="22"/>
      <c r="W25" s="22"/>
      <c r="X25" s="22"/>
      <c r="Y25" s="23"/>
      <c r="AI25" t="s">
        <v>88</v>
      </c>
    </row>
    <row r="26" spans="1:35" x14ac:dyDescent="0.45">
      <c r="A26" s="57"/>
      <c r="B26" s="7" t="s">
        <v>51</v>
      </c>
      <c r="C26" s="7">
        <v>1980</v>
      </c>
      <c r="D26">
        <v>1090</v>
      </c>
      <c r="E26" t="s">
        <v>40</v>
      </c>
      <c r="L26" s="4" t="s">
        <v>54</v>
      </c>
      <c r="M26" s="12">
        <v>200.01024699999999</v>
      </c>
      <c r="N26" s="4" t="s">
        <v>12</v>
      </c>
      <c r="O26" s="4">
        <v>200</v>
      </c>
      <c r="P26" s="4" t="s">
        <v>12</v>
      </c>
      <c r="Q26" s="12">
        <f>ABS(M26-O26)</f>
        <v>1.0246999999992568E-2</v>
      </c>
      <c r="R26" s="4" t="s">
        <v>12</v>
      </c>
      <c r="S26" s="12">
        <f>Q26*100/M26</f>
        <v>5.1232375109224121E-3</v>
      </c>
      <c r="T26" s="4" t="s">
        <v>53</v>
      </c>
      <c r="U26" s="4"/>
      <c r="V26" s="4"/>
      <c r="W26" s="4"/>
      <c r="X26" s="4"/>
      <c r="Y26" s="4"/>
      <c r="AI26" t="s">
        <v>89</v>
      </c>
    </row>
    <row r="27" spans="1:35" x14ac:dyDescent="0.45">
      <c r="D27" s="18" t="s">
        <v>52</v>
      </c>
      <c r="L27" t="s">
        <v>55</v>
      </c>
      <c r="M27" s="11">
        <v>200.00912500000001</v>
      </c>
      <c r="N27" t="s">
        <v>12</v>
      </c>
      <c r="O27">
        <v>200</v>
      </c>
      <c r="P27" t="s">
        <v>12</v>
      </c>
      <c r="Q27" s="11">
        <f>ABS(M27-O27)</f>
        <v>9.1250000000115961E-3</v>
      </c>
      <c r="R27" t="s">
        <v>12</v>
      </c>
      <c r="S27" s="11">
        <f>Q27*100/M27</f>
        <v>4.5622918454403492E-3</v>
      </c>
      <c r="T27" t="s">
        <v>53</v>
      </c>
    </row>
    <row r="28" spans="1:35" x14ac:dyDescent="0.45">
      <c r="A28" t="s">
        <v>101</v>
      </c>
      <c r="B28" t="s">
        <v>97</v>
      </c>
      <c r="L28" s="4" t="s">
        <v>56</v>
      </c>
      <c r="M28" s="12">
        <v>200.011</v>
      </c>
      <c r="N28" s="4" t="s">
        <v>12</v>
      </c>
      <c r="O28" s="4">
        <v>200</v>
      </c>
      <c r="P28" s="4" t="s">
        <v>12</v>
      </c>
      <c r="Q28" s="12">
        <f>ABS(M28-O28)</f>
        <v>1.099999999999568E-2</v>
      </c>
      <c r="R28" s="4" t="s">
        <v>12</v>
      </c>
      <c r="S28" s="12">
        <f>Q28*100/M28</f>
        <v>5.4996975166344249E-3</v>
      </c>
      <c r="T28" s="4" t="s">
        <v>53</v>
      </c>
      <c r="U28" s="4"/>
      <c r="V28" s="4"/>
      <c r="W28" s="4"/>
      <c r="X28" s="4"/>
      <c r="Y28" s="4"/>
    </row>
    <row r="29" spans="1:35" x14ac:dyDescent="0.45">
      <c r="A29" t="s">
        <v>100</v>
      </c>
      <c r="B29" t="s">
        <v>98</v>
      </c>
      <c r="L29" s="22" t="s">
        <v>64</v>
      </c>
      <c r="M29" s="53" t="s">
        <v>67</v>
      </c>
      <c r="N29" s="53"/>
      <c r="O29" s="53" t="s">
        <v>16</v>
      </c>
      <c r="P29" s="53"/>
      <c r="Q29" s="53" t="s">
        <v>15</v>
      </c>
      <c r="R29" s="53"/>
      <c r="S29" s="53" t="s">
        <v>14</v>
      </c>
      <c r="T29" s="53"/>
      <c r="U29" s="22"/>
      <c r="V29" s="22"/>
      <c r="W29" s="22"/>
      <c r="X29" s="22"/>
      <c r="Y29" s="23"/>
      <c r="AI29" t="s">
        <v>90</v>
      </c>
    </row>
    <row r="30" spans="1:35" x14ac:dyDescent="0.45">
      <c r="A30" t="s">
        <v>102</v>
      </c>
      <c r="B30" t="s">
        <v>99</v>
      </c>
      <c r="L30" s="4" t="s">
        <v>54</v>
      </c>
      <c r="M30" s="12">
        <v>49.651767</v>
      </c>
      <c r="N30" s="4" t="s">
        <v>12</v>
      </c>
      <c r="O30" s="4">
        <v>50</v>
      </c>
      <c r="P30" s="4" t="s">
        <v>12</v>
      </c>
      <c r="Q30" s="12">
        <f>ABS(M30-O30)</f>
        <v>0.34823300000000046</v>
      </c>
      <c r="R30" s="4" t="s">
        <v>12</v>
      </c>
      <c r="S30" s="12">
        <f>Q30*100/M30</f>
        <v>0.7013506689500103</v>
      </c>
      <c r="T30" s="4" t="s">
        <v>53</v>
      </c>
      <c r="U30" s="4"/>
      <c r="V30" s="4"/>
      <c r="W30" s="4"/>
      <c r="X30" s="4"/>
      <c r="Y30" s="4"/>
      <c r="AI30" t="s">
        <v>91</v>
      </c>
    </row>
    <row r="31" spans="1:35" x14ac:dyDescent="0.45">
      <c r="A31" t="s">
        <v>103</v>
      </c>
      <c r="L31" t="s">
        <v>55</v>
      </c>
      <c r="M31" s="11">
        <v>49.651375000000002</v>
      </c>
      <c r="N31" t="s">
        <v>12</v>
      </c>
      <c r="O31">
        <v>50</v>
      </c>
      <c r="P31" t="s">
        <v>12</v>
      </c>
      <c r="Q31" s="11">
        <f>ABS(M31-O31)</f>
        <v>0.34862499999999841</v>
      </c>
      <c r="R31" t="s">
        <v>12</v>
      </c>
      <c r="S31" s="11">
        <f>Q31*100/M31</f>
        <v>0.70214571096973322</v>
      </c>
      <c r="T31" t="s">
        <v>53</v>
      </c>
      <c r="AI31" t="s">
        <v>92</v>
      </c>
    </row>
    <row r="32" spans="1:35" x14ac:dyDescent="0.45">
      <c r="A32" t="s">
        <v>104</v>
      </c>
      <c r="L32" s="4" t="s">
        <v>56</v>
      </c>
      <c r="M32" s="12">
        <v>49.652062999999998</v>
      </c>
      <c r="N32" s="4" t="s">
        <v>12</v>
      </c>
      <c r="O32" s="4">
        <v>50</v>
      </c>
      <c r="P32" s="4" t="s">
        <v>12</v>
      </c>
      <c r="Q32" s="12">
        <f>ABS(M32-O32)</f>
        <v>0.34793700000000172</v>
      </c>
      <c r="R32" s="4" t="s">
        <v>12</v>
      </c>
      <c r="S32" s="12">
        <f>Q32*100/M32</f>
        <v>0.70075033941691756</v>
      </c>
      <c r="T32" s="4" t="s">
        <v>53</v>
      </c>
      <c r="U32" s="4"/>
      <c r="V32" s="4"/>
      <c r="W32" s="4"/>
      <c r="X32" s="4"/>
      <c r="Y32" s="4"/>
    </row>
    <row r="33" spans="1:25" x14ac:dyDescent="0.45">
      <c r="A33" t="s">
        <v>105</v>
      </c>
      <c r="Y33" s="9"/>
    </row>
    <row r="34" spans="1:25" x14ac:dyDescent="0.45">
      <c r="L34" s="54" t="s">
        <v>22</v>
      </c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 x14ac:dyDescent="0.45">
      <c r="L35" s="22"/>
      <c r="M35" s="22">
        <v>0</v>
      </c>
      <c r="N35" s="22">
        <v>1</v>
      </c>
      <c r="O35" s="22">
        <v>10</v>
      </c>
      <c r="P35" s="22">
        <v>20</v>
      </c>
      <c r="Q35" s="22">
        <v>30</v>
      </c>
      <c r="R35" s="22">
        <v>40</v>
      </c>
      <c r="S35" s="22">
        <v>50</v>
      </c>
      <c r="T35" s="22">
        <v>60</v>
      </c>
      <c r="U35" s="22">
        <v>70</v>
      </c>
      <c r="V35" s="22">
        <v>80</v>
      </c>
      <c r="W35" s="22">
        <v>90</v>
      </c>
      <c r="X35" s="22">
        <v>100</v>
      </c>
      <c r="Y35" s="23" t="s">
        <v>46</v>
      </c>
    </row>
    <row r="36" spans="1:25" x14ac:dyDescent="0.45">
      <c r="L36" s="4" t="s">
        <v>48</v>
      </c>
      <c r="M36" s="4">
        <v>4900</v>
      </c>
      <c r="N36" s="4">
        <v>4940</v>
      </c>
      <c r="O36" s="4">
        <v>5470</v>
      </c>
      <c r="P36" s="4">
        <v>6200</v>
      </c>
      <c r="Q36" s="4">
        <v>7080</v>
      </c>
      <c r="R36" s="4">
        <v>7970</v>
      </c>
      <c r="S36" s="4">
        <v>7680</v>
      </c>
      <c r="T36" s="4">
        <v>8250</v>
      </c>
      <c r="U36" s="4">
        <v>8060</v>
      </c>
      <c r="V36" s="4">
        <v>8270</v>
      </c>
      <c r="W36" s="4">
        <v>8540</v>
      </c>
      <c r="X36" s="4">
        <v>8860</v>
      </c>
      <c r="Y36" s="10" t="s">
        <v>8</v>
      </c>
    </row>
    <row r="37" spans="1:25" x14ac:dyDescent="0.45">
      <c r="L37" t="s">
        <v>47</v>
      </c>
      <c r="M37">
        <v>4890</v>
      </c>
      <c r="N37">
        <v>4920</v>
      </c>
      <c r="O37">
        <v>5490</v>
      </c>
      <c r="P37">
        <v>6210</v>
      </c>
      <c r="Q37">
        <v>7060</v>
      </c>
      <c r="R37">
        <v>7940</v>
      </c>
      <c r="S37">
        <v>7640</v>
      </c>
      <c r="T37">
        <v>8210</v>
      </c>
      <c r="U37">
        <v>8000</v>
      </c>
      <c r="V37">
        <v>8210</v>
      </c>
      <c r="W37">
        <v>8500</v>
      </c>
      <c r="X37">
        <v>8850</v>
      </c>
      <c r="Y37" s="8" t="s">
        <v>8</v>
      </c>
    </row>
    <row r="38" spans="1:25" x14ac:dyDescent="0.45">
      <c r="L38" s="22" t="s">
        <v>62</v>
      </c>
      <c r="M38" s="24" t="s">
        <v>58</v>
      </c>
      <c r="N38" s="24" t="s">
        <v>59</v>
      </c>
      <c r="O38" s="24" t="s">
        <v>60</v>
      </c>
      <c r="P38" s="53" t="s">
        <v>57</v>
      </c>
      <c r="Q38" s="53"/>
      <c r="R38" s="22"/>
      <c r="S38" s="22"/>
      <c r="T38" s="22"/>
      <c r="U38" s="22"/>
      <c r="V38" s="22"/>
      <c r="W38" s="22"/>
      <c r="X38" s="22"/>
      <c r="Y38" s="22"/>
    </row>
    <row r="39" spans="1:25" x14ac:dyDescent="0.45">
      <c r="L39" s="4" t="s">
        <v>54</v>
      </c>
      <c r="M39" s="6">
        <v>6.7083300000000001</v>
      </c>
      <c r="N39" s="6">
        <v>7.9253499999999999</v>
      </c>
      <c r="O39" s="16">
        <v>8.2195499999999999</v>
      </c>
      <c r="P39" s="6">
        <f>AVERAGE(M39:O39)</f>
        <v>7.6177433333333333</v>
      </c>
      <c r="Q39" s="4" t="s">
        <v>45</v>
      </c>
      <c r="R39" s="4"/>
      <c r="S39" s="4"/>
      <c r="T39" s="4"/>
      <c r="U39" s="4"/>
      <c r="V39" s="4"/>
      <c r="W39" s="4"/>
      <c r="X39" s="4"/>
      <c r="Y39" s="10"/>
    </row>
    <row r="40" spans="1:25" x14ac:dyDescent="0.45">
      <c r="L40" t="s">
        <v>55</v>
      </c>
      <c r="M40" s="34">
        <v>6.625</v>
      </c>
      <c r="N40" s="2">
        <v>6.625</v>
      </c>
      <c r="O40" s="15">
        <v>6.625</v>
      </c>
      <c r="P40" s="2">
        <f>AVERAGE(M40:O40)</f>
        <v>6.625</v>
      </c>
      <c r="Q40" t="s">
        <v>45</v>
      </c>
      <c r="Y40" s="9"/>
    </row>
    <row r="41" spans="1:25" x14ac:dyDescent="0.45">
      <c r="L41" s="4" t="s">
        <v>56</v>
      </c>
      <c r="M41" s="6">
        <v>6.75</v>
      </c>
      <c r="N41" s="6">
        <v>22</v>
      </c>
      <c r="O41" s="16">
        <v>26.9375</v>
      </c>
      <c r="P41" s="6">
        <f>AVERAGE(M41:O41)</f>
        <v>18.5625</v>
      </c>
      <c r="Q41" s="4" t="s">
        <v>45</v>
      </c>
      <c r="R41" s="4"/>
      <c r="S41" s="4"/>
      <c r="T41" s="4"/>
      <c r="U41" s="4"/>
      <c r="V41" s="4"/>
      <c r="W41" s="4"/>
      <c r="X41" s="4"/>
      <c r="Y41" s="10"/>
    </row>
    <row r="42" spans="1:25" x14ac:dyDescent="0.45">
      <c r="L42" s="22" t="s">
        <v>65</v>
      </c>
      <c r="M42" s="53" t="s">
        <v>67</v>
      </c>
      <c r="N42" s="53"/>
      <c r="O42" s="53" t="s">
        <v>16</v>
      </c>
      <c r="P42" s="53"/>
      <c r="Q42" s="53" t="s">
        <v>15</v>
      </c>
      <c r="R42" s="53"/>
      <c r="S42" s="53" t="s">
        <v>14</v>
      </c>
      <c r="T42" s="53"/>
      <c r="U42" s="22"/>
      <c r="V42" s="22"/>
      <c r="W42" s="22"/>
      <c r="X42" s="22"/>
      <c r="Y42" s="23"/>
    </row>
    <row r="43" spans="1:25" x14ac:dyDescent="0.45">
      <c r="L43" s="4" t="s">
        <v>54</v>
      </c>
      <c r="M43" s="12">
        <v>7.5003799999999998</v>
      </c>
      <c r="N43" s="4" t="s">
        <v>12</v>
      </c>
      <c r="O43" s="4">
        <v>7.5</v>
      </c>
      <c r="P43" s="4" t="s">
        <v>12</v>
      </c>
      <c r="Q43" s="12">
        <f>ABS(M43-O43)</f>
        <v>3.7999999999982492E-4</v>
      </c>
      <c r="R43" s="4" t="s">
        <v>12</v>
      </c>
      <c r="S43" s="12">
        <f>Q43*100/M43</f>
        <v>5.0664099685592589E-3</v>
      </c>
      <c r="T43" s="4" t="s">
        <v>53</v>
      </c>
      <c r="U43" s="4"/>
      <c r="V43" s="4"/>
      <c r="W43" s="4"/>
      <c r="X43" s="4"/>
      <c r="Y43" s="4"/>
    </row>
    <row r="44" spans="1:25" x14ac:dyDescent="0.45">
      <c r="L44" t="s">
        <v>55</v>
      </c>
      <c r="M44" s="11">
        <v>7.4993699999999999</v>
      </c>
      <c r="N44" t="s">
        <v>12</v>
      </c>
      <c r="O44">
        <v>7.5</v>
      </c>
      <c r="P44" t="s">
        <v>12</v>
      </c>
      <c r="Q44" s="11">
        <f>ABS(M44-O44)</f>
        <v>6.3000000000013046E-4</v>
      </c>
      <c r="R44" t="s">
        <v>12</v>
      </c>
      <c r="S44" s="11">
        <f>Q44*100/M44</f>
        <v>8.4007056592771186E-3</v>
      </c>
      <c r="T44" t="s">
        <v>53</v>
      </c>
    </row>
    <row r="45" spans="1:25" x14ac:dyDescent="0.45">
      <c r="L45" s="4" t="s">
        <v>56</v>
      </c>
      <c r="M45" s="12">
        <v>7.5014399999999997</v>
      </c>
      <c r="N45" s="4" t="s">
        <v>12</v>
      </c>
      <c r="O45" s="4">
        <v>7.5</v>
      </c>
      <c r="P45" s="4" t="s">
        <v>12</v>
      </c>
      <c r="Q45" s="12">
        <f>ABS(M45-O45)</f>
        <v>1.4399999999996638E-3</v>
      </c>
      <c r="R45" s="4" t="s">
        <v>12</v>
      </c>
      <c r="S45" s="12">
        <f>Q45*100/M45</f>
        <v>1.9196314307648451E-2</v>
      </c>
      <c r="T45" s="4" t="s">
        <v>53</v>
      </c>
      <c r="U45" s="4"/>
      <c r="V45" s="4"/>
      <c r="W45" s="4"/>
      <c r="X45" s="4"/>
      <c r="Y45" s="4"/>
    </row>
    <row r="46" spans="1:25" x14ac:dyDescent="0.45">
      <c r="L46" s="22" t="s">
        <v>66</v>
      </c>
      <c r="M46" s="53" t="s">
        <v>67</v>
      </c>
      <c r="N46" s="53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45">
      <c r="L47" s="4" t="s">
        <v>54</v>
      </c>
      <c r="M47" s="12">
        <v>5.9709500000000002</v>
      </c>
      <c r="N47" s="4" t="s">
        <v>12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:25" x14ac:dyDescent="0.45">
      <c r="L48" t="s">
        <v>55</v>
      </c>
      <c r="M48" s="11">
        <v>5.88856</v>
      </c>
      <c r="N48" t="s">
        <v>12</v>
      </c>
      <c r="Y48" s="9"/>
    </row>
    <row r="49" spans="12:25" x14ac:dyDescent="0.45">
      <c r="L49" s="4" t="s">
        <v>56</v>
      </c>
      <c r="M49" s="12">
        <v>6.0458100000000004</v>
      </c>
      <c r="N49" s="4" t="s">
        <v>12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25" x14ac:dyDescent="0.45">
      <c r="Y50" s="9"/>
    </row>
    <row r="51" spans="12:25" x14ac:dyDescent="0.45">
      <c r="L51" s="54" t="s">
        <v>24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spans="12:25" x14ac:dyDescent="0.45">
      <c r="L52" s="22"/>
      <c r="M52" s="22">
        <v>0</v>
      </c>
      <c r="N52" s="22">
        <v>1</v>
      </c>
      <c r="O52" s="22">
        <v>10</v>
      </c>
      <c r="P52" s="22">
        <v>20</v>
      </c>
      <c r="Q52" s="22">
        <v>30</v>
      </c>
      <c r="R52" s="22">
        <v>40</v>
      </c>
      <c r="S52" s="22">
        <v>50</v>
      </c>
      <c r="T52" s="22">
        <v>60</v>
      </c>
      <c r="U52" s="22">
        <v>70</v>
      </c>
      <c r="V52" s="22">
        <v>80</v>
      </c>
      <c r="W52" s="22">
        <v>90</v>
      </c>
      <c r="X52" s="22">
        <v>100</v>
      </c>
      <c r="Y52" s="23" t="s">
        <v>46</v>
      </c>
    </row>
    <row r="53" spans="12:25" x14ac:dyDescent="0.45">
      <c r="L53" s="4" t="s">
        <v>47</v>
      </c>
      <c r="M53" s="4">
        <v>5530</v>
      </c>
      <c r="N53" s="4">
        <v>5620</v>
      </c>
      <c r="O53" s="4">
        <v>6050</v>
      </c>
      <c r="P53" s="4">
        <v>6650</v>
      </c>
      <c r="Q53" s="4">
        <v>7310</v>
      </c>
      <c r="R53" s="4">
        <v>7990</v>
      </c>
      <c r="S53" s="4">
        <v>7680</v>
      </c>
      <c r="T53" s="4">
        <v>7960</v>
      </c>
      <c r="U53" s="4">
        <v>8050</v>
      </c>
      <c r="V53" s="4">
        <v>8220</v>
      </c>
      <c r="W53" s="4">
        <v>8450</v>
      </c>
      <c r="X53" s="4">
        <v>8450</v>
      </c>
      <c r="Y53" s="10" t="s">
        <v>8</v>
      </c>
    </row>
    <row r="54" spans="12:25" x14ac:dyDescent="0.45">
      <c r="L54" s="22" t="s">
        <v>62</v>
      </c>
      <c r="M54" s="24" t="s">
        <v>58</v>
      </c>
      <c r="N54" s="24" t="s">
        <v>59</v>
      </c>
      <c r="O54" s="24" t="s">
        <v>60</v>
      </c>
      <c r="P54" s="53" t="s">
        <v>57</v>
      </c>
      <c r="Q54" s="53"/>
      <c r="R54" s="22"/>
      <c r="S54" s="22"/>
      <c r="T54" s="22"/>
      <c r="U54" s="22"/>
      <c r="V54" s="22"/>
      <c r="W54" s="22"/>
      <c r="X54" s="22"/>
      <c r="Y54" s="22"/>
    </row>
    <row r="55" spans="12:25" x14ac:dyDescent="0.45">
      <c r="L55" s="4" t="s">
        <v>54</v>
      </c>
      <c r="M55" s="6">
        <v>6.6051099999999998</v>
      </c>
      <c r="N55" s="6">
        <v>7.6646200000000002</v>
      </c>
      <c r="O55" s="16">
        <v>6.3558000000000003</v>
      </c>
      <c r="P55" s="6">
        <f>AVERAGE(M55:O55)</f>
        <v>6.8751766666666656</v>
      </c>
      <c r="Q55" s="4" t="s">
        <v>45</v>
      </c>
      <c r="R55" s="4"/>
      <c r="S55" s="4"/>
      <c r="T55" s="4"/>
      <c r="U55" s="4"/>
      <c r="V55" s="4"/>
      <c r="W55" s="4"/>
      <c r="X55" s="4"/>
      <c r="Y55" s="10"/>
    </row>
    <row r="56" spans="12:25" x14ac:dyDescent="0.45">
      <c r="L56" t="s">
        <v>55</v>
      </c>
      <c r="M56" s="34">
        <v>6.25</v>
      </c>
      <c r="N56" s="2">
        <v>6.1875</v>
      </c>
      <c r="O56" s="15">
        <v>6.0625</v>
      </c>
      <c r="P56" s="2">
        <f>AVERAGE(M56:O56)</f>
        <v>6.166666666666667</v>
      </c>
      <c r="Q56" t="s">
        <v>45</v>
      </c>
      <c r="Y56" s="9"/>
    </row>
    <row r="57" spans="12:25" x14ac:dyDescent="0.45">
      <c r="L57" s="4" t="s">
        <v>56</v>
      </c>
      <c r="M57" s="6">
        <v>6.875</v>
      </c>
      <c r="N57" s="6">
        <v>38.125</v>
      </c>
      <c r="O57" s="16">
        <v>9.6875</v>
      </c>
      <c r="P57" s="6">
        <f>AVERAGE(M57:O57)</f>
        <v>18.229166666666668</v>
      </c>
      <c r="Q57" s="4" t="s">
        <v>45</v>
      </c>
      <c r="R57" s="4"/>
      <c r="S57" s="4"/>
      <c r="T57" s="4"/>
      <c r="U57" s="4"/>
      <c r="V57" s="4"/>
      <c r="W57" s="4"/>
      <c r="X57" s="4"/>
      <c r="Y57" s="10"/>
    </row>
    <row r="58" spans="12:25" x14ac:dyDescent="0.45">
      <c r="L58" s="22" t="s">
        <v>65</v>
      </c>
      <c r="M58" s="53" t="s">
        <v>67</v>
      </c>
      <c r="N58" s="53"/>
      <c r="O58" s="53" t="s">
        <v>16</v>
      </c>
      <c r="P58" s="53"/>
      <c r="Q58" s="53" t="s">
        <v>15</v>
      </c>
      <c r="R58" s="53"/>
      <c r="S58" s="53" t="s">
        <v>14</v>
      </c>
      <c r="T58" s="53"/>
      <c r="U58" s="22"/>
      <c r="V58" s="22"/>
      <c r="W58" s="22"/>
      <c r="X58" s="22"/>
      <c r="Y58" s="23"/>
    </row>
    <row r="59" spans="12:25" x14ac:dyDescent="0.45">
      <c r="L59" s="4" t="s">
        <v>54</v>
      </c>
      <c r="M59" s="12">
        <v>7.5004</v>
      </c>
      <c r="N59" s="4" t="s">
        <v>12</v>
      </c>
      <c r="O59" s="4">
        <v>7.5</v>
      </c>
      <c r="P59" s="4" t="s">
        <v>12</v>
      </c>
      <c r="Q59" s="12">
        <f>ABS(M59-O59)</f>
        <v>3.9999999999995595E-4</v>
      </c>
      <c r="R59" s="4" t="s">
        <v>12</v>
      </c>
      <c r="S59" s="12">
        <f>Q59*100/M59</f>
        <v>5.3330489040578632E-3</v>
      </c>
      <c r="T59" s="4" t="s">
        <v>53</v>
      </c>
      <c r="U59" s="4"/>
      <c r="V59" s="4"/>
      <c r="W59" s="4"/>
      <c r="X59" s="4"/>
      <c r="Y59" s="4"/>
    </row>
    <row r="60" spans="12:25" x14ac:dyDescent="0.45">
      <c r="L60" t="s">
        <v>55</v>
      </c>
      <c r="M60" s="11">
        <v>7.4988000000000001</v>
      </c>
      <c r="N60" t="s">
        <v>12</v>
      </c>
      <c r="O60">
        <v>7.5</v>
      </c>
      <c r="P60" t="s">
        <v>12</v>
      </c>
      <c r="Q60" s="11">
        <f>ABS(M60-O60)</f>
        <v>1.1999999999998678E-3</v>
      </c>
      <c r="R60" t="s">
        <v>12</v>
      </c>
      <c r="S60" s="11">
        <f>Q60*100/M60</f>
        <v>1.6002560409663785E-2</v>
      </c>
      <c r="T60" t="s">
        <v>53</v>
      </c>
    </row>
    <row r="61" spans="12:25" x14ac:dyDescent="0.45">
      <c r="L61" s="4" t="s">
        <v>56</v>
      </c>
      <c r="M61" s="12">
        <v>7.5021000000000004</v>
      </c>
      <c r="N61" s="4" t="s">
        <v>12</v>
      </c>
      <c r="O61" s="4">
        <v>7.5</v>
      </c>
      <c r="P61" s="4" t="s">
        <v>12</v>
      </c>
      <c r="Q61" s="12">
        <f>ABS(M61-O61)</f>
        <v>2.1000000000004349E-3</v>
      </c>
      <c r="R61" s="4" t="s">
        <v>12</v>
      </c>
      <c r="S61" s="12">
        <f>Q61*100/M61</f>
        <v>2.7992162194591309E-2</v>
      </c>
      <c r="T61" s="4" t="s">
        <v>53</v>
      </c>
      <c r="U61" s="4"/>
      <c r="V61" s="4"/>
      <c r="W61" s="4"/>
      <c r="X61" s="4"/>
      <c r="Y61" s="4"/>
    </row>
    <row r="62" spans="12:25" x14ac:dyDescent="0.45">
      <c r="L62" s="22" t="s">
        <v>66</v>
      </c>
      <c r="M62" s="53" t="s">
        <v>67</v>
      </c>
      <c r="N62" s="53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2:25" x14ac:dyDescent="0.45">
      <c r="L63" s="4" t="s">
        <v>54</v>
      </c>
      <c r="M63" s="12">
        <v>1.7401</v>
      </c>
      <c r="N63" s="4" t="s">
        <v>12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</row>
    <row r="64" spans="12:25" x14ac:dyDescent="0.45">
      <c r="L64" t="s">
        <v>55</v>
      </c>
      <c r="M64" s="11">
        <v>0.9728</v>
      </c>
      <c r="N64" t="s">
        <v>12</v>
      </c>
      <c r="Y64" s="9"/>
    </row>
    <row r="65" spans="12:25" x14ac:dyDescent="0.45">
      <c r="L65" s="4" t="s">
        <v>56</v>
      </c>
      <c r="M65" s="12">
        <v>2.0869</v>
      </c>
      <c r="N65" s="4" t="s">
        <v>12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10"/>
    </row>
    <row r="66" spans="12:25" x14ac:dyDescent="0.45">
      <c r="Y66" s="9"/>
    </row>
    <row r="67" spans="12:25" x14ac:dyDescent="0.45">
      <c r="L67" s="54" t="s">
        <v>25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2:25" x14ac:dyDescent="0.45">
      <c r="L68" s="22"/>
      <c r="M68" s="22">
        <v>0</v>
      </c>
      <c r="N68" s="22">
        <v>1</v>
      </c>
      <c r="O68" s="22">
        <v>10</v>
      </c>
      <c r="P68" s="22">
        <v>20</v>
      </c>
      <c r="Q68" s="22">
        <v>30</v>
      </c>
      <c r="R68" s="22">
        <v>40</v>
      </c>
      <c r="S68" s="22">
        <v>50</v>
      </c>
      <c r="T68" s="22">
        <v>60</v>
      </c>
      <c r="U68" s="22">
        <v>70</v>
      </c>
      <c r="V68" s="22">
        <v>80</v>
      </c>
      <c r="W68" s="22">
        <v>90</v>
      </c>
      <c r="X68" s="22">
        <v>100</v>
      </c>
      <c r="Y68" s="23" t="s">
        <v>46</v>
      </c>
    </row>
    <row r="69" spans="12:25" x14ac:dyDescent="0.45">
      <c r="L69" s="4" t="s">
        <v>48</v>
      </c>
      <c r="M69" s="4">
        <v>2600</v>
      </c>
      <c r="N69" s="4">
        <v>2670</v>
      </c>
      <c r="O69" s="4">
        <v>3030</v>
      </c>
      <c r="P69" s="4">
        <v>3540</v>
      </c>
      <c r="Q69" s="4">
        <v>4210</v>
      </c>
      <c r="R69" s="4">
        <v>4910</v>
      </c>
      <c r="S69" s="4">
        <v>4650</v>
      </c>
      <c r="T69" s="4">
        <v>5170</v>
      </c>
      <c r="U69" s="4">
        <v>4860</v>
      </c>
      <c r="V69" s="4">
        <v>5260</v>
      </c>
      <c r="W69" s="4">
        <v>5310</v>
      </c>
      <c r="X69" s="4">
        <v>5940</v>
      </c>
      <c r="Y69" s="10" t="s">
        <v>8</v>
      </c>
    </row>
    <row r="70" spans="12:25" x14ac:dyDescent="0.45">
      <c r="L70" t="s">
        <v>47</v>
      </c>
      <c r="M70">
        <v>2610</v>
      </c>
      <c r="N70">
        <v>2660</v>
      </c>
      <c r="O70">
        <v>3010</v>
      </c>
      <c r="P70">
        <v>3510</v>
      </c>
      <c r="Q70">
        <v>4200</v>
      </c>
      <c r="R70">
        <v>4890</v>
      </c>
      <c r="S70">
        <v>4640</v>
      </c>
      <c r="T70">
        <v>5150</v>
      </c>
      <c r="U70">
        <v>4850</v>
      </c>
      <c r="V70">
        <v>5260</v>
      </c>
      <c r="W70">
        <v>5310</v>
      </c>
      <c r="X70">
        <v>5930</v>
      </c>
      <c r="Y70" s="8" t="s">
        <v>8</v>
      </c>
    </row>
    <row r="71" spans="12:25" x14ac:dyDescent="0.45">
      <c r="L71" s="22" t="s">
        <v>62</v>
      </c>
      <c r="M71" s="24" t="s">
        <v>58</v>
      </c>
      <c r="N71" s="24" t="s">
        <v>59</v>
      </c>
      <c r="O71" s="24" t="s">
        <v>60</v>
      </c>
      <c r="P71" s="53" t="s">
        <v>57</v>
      </c>
      <c r="Q71" s="53"/>
      <c r="R71" s="22"/>
      <c r="S71" s="22"/>
      <c r="T71" s="22"/>
      <c r="U71" s="22"/>
      <c r="V71" s="22"/>
      <c r="W71" s="22"/>
      <c r="X71" s="22"/>
      <c r="Y71" s="22"/>
    </row>
    <row r="72" spans="12:25" x14ac:dyDescent="0.45">
      <c r="L72" s="4" t="s">
        <v>54</v>
      </c>
      <c r="M72" s="6">
        <v>7.2755700000000001</v>
      </c>
      <c r="N72" s="6">
        <v>7.2872300000000001</v>
      </c>
      <c r="O72" s="16">
        <v>6.8294100000000002</v>
      </c>
      <c r="P72" s="6">
        <f>AVERAGE(M72:O72)</f>
        <v>7.1307366666666665</v>
      </c>
      <c r="Q72" s="4" t="s">
        <v>45</v>
      </c>
      <c r="R72" s="4"/>
      <c r="S72" s="4"/>
      <c r="T72" s="4"/>
      <c r="U72" s="4"/>
      <c r="V72" s="4"/>
      <c r="W72" s="4"/>
      <c r="X72" s="4"/>
      <c r="Y72" s="10"/>
    </row>
    <row r="73" spans="12:25" x14ac:dyDescent="0.45">
      <c r="L73" t="s">
        <v>55</v>
      </c>
      <c r="M73" s="34">
        <v>6.6875</v>
      </c>
      <c r="N73" s="2">
        <v>6.625</v>
      </c>
      <c r="O73" s="15">
        <v>5.875</v>
      </c>
      <c r="P73" s="2">
        <f>AVERAGE(M73:O73)</f>
        <v>6.395833333333333</v>
      </c>
      <c r="Q73" t="s">
        <v>45</v>
      </c>
      <c r="Y73" s="9"/>
    </row>
    <row r="74" spans="12:25" x14ac:dyDescent="0.45">
      <c r="L74" s="4" t="s">
        <v>56</v>
      </c>
      <c r="M74" s="6">
        <v>13.625</v>
      </c>
      <c r="N74" s="6">
        <v>26.6875</v>
      </c>
      <c r="O74" s="16">
        <v>9.6875</v>
      </c>
      <c r="P74" s="6">
        <f>AVERAGE(M74:O74)</f>
        <v>16.666666666666668</v>
      </c>
      <c r="Q74" s="4" t="s">
        <v>45</v>
      </c>
      <c r="R74" s="4"/>
      <c r="S74" s="4"/>
      <c r="T74" s="4"/>
      <c r="U74" s="4"/>
      <c r="V74" s="4"/>
      <c r="W74" s="4"/>
      <c r="X74" s="4"/>
      <c r="Y74" s="10"/>
    </row>
    <row r="75" spans="12:25" x14ac:dyDescent="0.45">
      <c r="L75" s="22" t="s">
        <v>65</v>
      </c>
      <c r="M75" s="53" t="s">
        <v>67</v>
      </c>
      <c r="N75" s="53"/>
      <c r="O75" s="53" t="s">
        <v>16</v>
      </c>
      <c r="P75" s="53"/>
      <c r="Q75" s="53" t="s">
        <v>15</v>
      </c>
      <c r="R75" s="53"/>
      <c r="S75" s="53" t="s">
        <v>14</v>
      </c>
      <c r="T75" s="53"/>
      <c r="U75" s="22"/>
      <c r="V75" s="22"/>
      <c r="W75" s="22"/>
      <c r="X75" s="22"/>
      <c r="Y75" s="23"/>
    </row>
    <row r="76" spans="12:25" x14ac:dyDescent="0.45">
      <c r="L76" s="4" t="s">
        <v>54</v>
      </c>
      <c r="M76" s="12">
        <v>50.00253</v>
      </c>
      <c r="N76" s="4" t="s">
        <v>12</v>
      </c>
      <c r="O76" s="4">
        <v>50</v>
      </c>
      <c r="P76" s="4" t="s">
        <v>12</v>
      </c>
      <c r="Q76" s="12">
        <f>ABS(M76-O76)</f>
        <v>2.5300000000001432E-3</v>
      </c>
      <c r="R76" s="4" t="s">
        <v>12</v>
      </c>
      <c r="S76" s="12">
        <f>Q76*100/M76</f>
        <v>5.0597439769550527E-3</v>
      </c>
      <c r="T76" s="4" t="s">
        <v>53</v>
      </c>
      <c r="U76" s="4"/>
      <c r="V76" s="4"/>
      <c r="W76" s="4"/>
      <c r="X76" s="4"/>
      <c r="Y76" s="4"/>
    </row>
    <row r="77" spans="12:25" x14ac:dyDescent="0.45">
      <c r="L77" t="s">
        <v>55</v>
      </c>
      <c r="M77" s="11">
        <v>50.001440000000002</v>
      </c>
      <c r="N77" t="s">
        <v>12</v>
      </c>
      <c r="O77">
        <v>50</v>
      </c>
      <c r="P77" t="s">
        <v>12</v>
      </c>
      <c r="Q77" s="11">
        <f>ABS(M77-O77)</f>
        <v>1.4400000000023283E-3</v>
      </c>
      <c r="R77" t="s">
        <v>12</v>
      </c>
      <c r="S77" s="11">
        <f>Q77*100/M77</f>
        <v>2.8799170583933748E-3</v>
      </c>
      <c r="T77" t="s">
        <v>53</v>
      </c>
    </row>
    <row r="78" spans="12:25" x14ac:dyDescent="0.45">
      <c r="L78" s="4" t="s">
        <v>56</v>
      </c>
      <c r="M78" s="12">
        <v>50.003630000000001</v>
      </c>
      <c r="N78" s="4" t="s">
        <v>12</v>
      </c>
      <c r="O78" s="4">
        <v>50</v>
      </c>
      <c r="P78" s="4" t="s">
        <v>12</v>
      </c>
      <c r="Q78" s="12">
        <f>ABS(M78-O78)</f>
        <v>3.6300000000011323E-3</v>
      </c>
      <c r="R78" s="4" t="s">
        <v>12</v>
      </c>
      <c r="S78" s="12">
        <f>Q78*100/M78</f>
        <v>7.2594729622652036E-3</v>
      </c>
      <c r="T78" s="4" t="s">
        <v>53</v>
      </c>
      <c r="U78" s="4"/>
      <c r="V78" s="4"/>
      <c r="W78" s="4"/>
      <c r="X78" s="4"/>
      <c r="Y78" s="4"/>
    </row>
    <row r="79" spans="12:25" x14ac:dyDescent="0.45">
      <c r="L79" s="22" t="s">
        <v>66</v>
      </c>
      <c r="M79" s="53" t="s">
        <v>67</v>
      </c>
      <c r="N79" s="53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2:25" x14ac:dyDescent="0.45">
      <c r="L80" s="4" t="s">
        <v>54</v>
      </c>
      <c r="M80" s="12">
        <v>9.2543500000000005</v>
      </c>
      <c r="N80" s="4" t="s">
        <v>12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10"/>
    </row>
    <row r="81" spans="12:25" x14ac:dyDescent="0.45">
      <c r="L81" t="s">
        <v>55</v>
      </c>
      <c r="M81" s="11">
        <v>0.95655999999999997</v>
      </c>
      <c r="N81" t="s">
        <v>12</v>
      </c>
      <c r="Y81" s="9"/>
    </row>
    <row r="82" spans="12:25" x14ac:dyDescent="0.45">
      <c r="L82" s="4" t="s">
        <v>56</v>
      </c>
      <c r="M82" s="51">
        <v>37.510249999999999</v>
      </c>
      <c r="N82" s="4" t="s">
        <v>12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</row>
    <row r="85" spans="12:25" x14ac:dyDescent="0.45">
      <c r="L85" s="54" t="s">
        <v>28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r="86" spans="12:25" x14ac:dyDescent="0.45">
      <c r="L86" s="22"/>
      <c r="M86" s="22">
        <v>0</v>
      </c>
      <c r="N86" s="22">
        <v>1</v>
      </c>
      <c r="O86" s="22">
        <v>10</v>
      </c>
      <c r="P86" s="22">
        <v>20</v>
      </c>
      <c r="Q86" s="22">
        <v>30</v>
      </c>
      <c r="R86" s="22">
        <v>40</v>
      </c>
      <c r="S86" s="22">
        <v>50</v>
      </c>
      <c r="T86" s="22">
        <v>60</v>
      </c>
      <c r="U86" s="22">
        <v>70</v>
      </c>
      <c r="V86" s="22">
        <v>80</v>
      </c>
      <c r="W86" s="22">
        <v>90</v>
      </c>
      <c r="X86" s="22">
        <v>100</v>
      </c>
      <c r="Y86" s="23" t="s">
        <v>46</v>
      </c>
    </row>
    <row r="87" spans="12:25" x14ac:dyDescent="0.45">
      <c r="L87" s="4" t="s">
        <v>47</v>
      </c>
      <c r="M87" s="4">
        <v>2610</v>
      </c>
      <c r="N87" s="4">
        <v>2690</v>
      </c>
      <c r="O87" s="4">
        <v>3170</v>
      </c>
      <c r="P87" s="4">
        <v>3770</v>
      </c>
      <c r="Q87" s="4">
        <v>4720</v>
      </c>
      <c r="R87" s="4">
        <v>5660</v>
      </c>
      <c r="S87" s="4">
        <v>5120</v>
      </c>
      <c r="T87" s="4">
        <v>5160</v>
      </c>
      <c r="U87" s="4">
        <v>5400</v>
      </c>
      <c r="V87" s="4">
        <v>5740</v>
      </c>
      <c r="W87" s="4">
        <v>6070</v>
      </c>
      <c r="X87" s="4">
        <v>5860</v>
      </c>
      <c r="Y87" s="10" t="s">
        <v>8</v>
      </c>
    </row>
    <row r="88" spans="12:25" x14ac:dyDescent="0.45">
      <c r="L88" s="22" t="s">
        <v>62</v>
      </c>
      <c r="M88" s="24" t="s">
        <v>58</v>
      </c>
      <c r="N88" s="24" t="s">
        <v>59</v>
      </c>
      <c r="O88" s="24" t="s">
        <v>60</v>
      </c>
      <c r="P88" s="53" t="s">
        <v>57</v>
      </c>
      <c r="Q88" s="53"/>
      <c r="R88" s="22"/>
      <c r="S88" s="22"/>
      <c r="T88" s="22"/>
      <c r="U88" s="22"/>
      <c r="V88" s="22"/>
      <c r="W88" s="22"/>
      <c r="X88" s="22"/>
      <c r="Y88" s="22"/>
    </row>
    <row r="89" spans="12:25" x14ac:dyDescent="0.45">
      <c r="L89" s="4" t="s">
        <v>54</v>
      </c>
      <c r="M89" s="6">
        <v>6.4791699999999999</v>
      </c>
      <c r="N89" s="6">
        <v>6.6797399999999998</v>
      </c>
      <c r="O89" s="16">
        <v>6.6797399999999998</v>
      </c>
      <c r="P89" s="6">
        <f>AVERAGE(M89:O89)</f>
        <v>6.6128833333333326</v>
      </c>
      <c r="Q89" s="4" t="s">
        <v>45</v>
      </c>
      <c r="R89" s="4"/>
      <c r="S89" s="4"/>
      <c r="T89" s="4"/>
      <c r="U89" s="4"/>
      <c r="V89" s="4"/>
      <c r="W89" s="4"/>
      <c r="X89" s="4"/>
      <c r="Y89" s="10"/>
    </row>
    <row r="90" spans="12:25" x14ac:dyDescent="0.45">
      <c r="L90" t="s">
        <v>55</v>
      </c>
      <c r="M90" s="34">
        <v>6.3125</v>
      </c>
      <c r="N90" s="2">
        <v>6.1875</v>
      </c>
      <c r="O90" s="15">
        <v>6.1875</v>
      </c>
      <c r="P90" s="2">
        <f>AVERAGE(M90:O90)</f>
        <v>6.229166666666667</v>
      </c>
      <c r="Q90" t="s">
        <v>45</v>
      </c>
      <c r="Y90" s="9"/>
    </row>
    <row r="91" spans="12:25" x14ac:dyDescent="0.45">
      <c r="L91" s="4" t="s">
        <v>56</v>
      </c>
      <c r="M91" s="6">
        <v>6.8125</v>
      </c>
      <c r="N91" s="6">
        <v>49.125</v>
      </c>
      <c r="O91" s="16">
        <v>49.125</v>
      </c>
      <c r="P91" s="6">
        <f>AVERAGE(M91:O91)</f>
        <v>35.020833333333336</v>
      </c>
      <c r="Q91" s="4" t="s">
        <v>45</v>
      </c>
      <c r="R91" s="4"/>
      <c r="S91" s="4"/>
      <c r="T91" s="4"/>
      <c r="U91" s="4"/>
      <c r="V91" s="4"/>
      <c r="W91" s="4"/>
      <c r="X91" s="4"/>
      <c r="Y91" s="10"/>
    </row>
    <row r="92" spans="12:25" x14ac:dyDescent="0.45">
      <c r="L92" s="22" t="s">
        <v>65</v>
      </c>
      <c r="M92" s="53" t="s">
        <v>67</v>
      </c>
      <c r="N92" s="53"/>
      <c r="O92" s="53" t="s">
        <v>16</v>
      </c>
      <c r="P92" s="53"/>
      <c r="Q92" s="53" t="s">
        <v>15</v>
      </c>
      <c r="R92" s="53"/>
      <c r="S92" s="53" t="s">
        <v>14</v>
      </c>
      <c r="T92" s="53"/>
      <c r="U92" s="22"/>
      <c r="V92" s="22"/>
      <c r="W92" s="22"/>
      <c r="X92" s="22"/>
      <c r="Y92" s="23"/>
    </row>
    <row r="93" spans="12:25" x14ac:dyDescent="0.45">
      <c r="L93" s="4" t="s">
        <v>54</v>
      </c>
      <c r="M93" s="12">
        <v>50.002499999999998</v>
      </c>
      <c r="N93" s="4" t="s">
        <v>12</v>
      </c>
      <c r="O93" s="4">
        <v>50</v>
      </c>
      <c r="P93" s="4" t="s">
        <v>12</v>
      </c>
      <c r="Q93" s="12">
        <f>ABS(M93-O93)</f>
        <v>2.4999999999977263E-3</v>
      </c>
      <c r="R93" s="4" t="s">
        <v>12</v>
      </c>
      <c r="S93" s="12">
        <f>Q93*100/M93</f>
        <v>4.9997500124948279E-3</v>
      </c>
      <c r="T93" s="4" t="s">
        <v>53</v>
      </c>
      <c r="U93" s="4"/>
      <c r="V93" s="4"/>
      <c r="W93" s="4"/>
      <c r="X93" s="4"/>
      <c r="Y93" s="4"/>
    </row>
    <row r="94" spans="12:25" x14ac:dyDescent="0.45">
      <c r="L94" t="s">
        <v>55</v>
      </c>
      <c r="M94" s="11">
        <v>50.00009</v>
      </c>
      <c r="N94" t="s">
        <v>12</v>
      </c>
      <c r="O94">
        <v>50</v>
      </c>
      <c r="P94" t="s">
        <v>12</v>
      </c>
      <c r="Q94" s="11">
        <f>ABS(M94-O94)</f>
        <v>9.0000000000145519E-5</v>
      </c>
      <c r="R94" t="s">
        <v>12</v>
      </c>
      <c r="S94" s="11">
        <f>Q94*100/M94</f>
        <v>1.7999967600087422E-4</v>
      </c>
      <c r="T94" t="s">
        <v>53</v>
      </c>
    </row>
    <row r="95" spans="12:25" x14ac:dyDescent="0.45">
      <c r="L95" s="4" t="s">
        <v>56</v>
      </c>
      <c r="M95" s="12">
        <v>50.003900000000002</v>
      </c>
      <c r="N95" s="4" t="s">
        <v>12</v>
      </c>
      <c r="O95" s="4">
        <v>50</v>
      </c>
      <c r="P95" s="4" t="s">
        <v>12</v>
      </c>
      <c r="Q95" s="12">
        <f>ABS(M95-O95)</f>
        <v>3.9000000000015689E-3</v>
      </c>
      <c r="R95" s="4" t="s">
        <v>12</v>
      </c>
      <c r="S95" s="12">
        <f>Q95*100/M95</f>
        <v>7.799391647454636E-3</v>
      </c>
      <c r="T95" s="4" t="s">
        <v>53</v>
      </c>
      <c r="U95" s="4"/>
      <c r="V95" s="4"/>
      <c r="W95" s="4"/>
      <c r="X95" s="4"/>
      <c r="Y95" s="4"/>
    </row>
    <row r="96" spans="12:25" x14ac:dyDescent="0.45">
      <c r="L96" s="22" t="s">
        <v>66</v>
      </c>
      <c r="M96" s="53" t="s">
        <v>67</v>
      </c>
      <c r="N96" s="53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2:30" x14ac:dyDescent="0.45">
      <c r="L97" s="4" t="s">
        <v>54</v>
      </c>
      <c r="M97" s="12">
        <v>2.0808200000000001</v>
      </c>
      <c r="N97" s="4" t="s">
        <v>12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10"/>
    </row>
    <row r="98" spans="12:30" x14ac:dyDescent="0.45">
      <c r="L98" t="s">
        <v>55</v>
      </c>
      <c r="M98" s="11">
        <v>1.9681299999999999</v>
      </c>
      <c r="N98" t="s">
        <v>12</v>
      </c>
      <c r="Y98" s="9"/>
    </row>
    <row r="99" spans="12:30" x14ac:dyDescent="0.45">
      <c r="L99" s="4" t="s">
        <v>56</v>
      </c>
      <c r="M99" s="12">
        <v>2.1028799999999999</v>
      </c>
      <c r="N99" s="4" t="s">
        <v>12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1" spans="12:30" x14ac:dyDescent="0.45">
      <c r="L101" s="54" t="s">
        <v>31</v>
      </c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r="102" spans="12:30" x14ac:dyDescent="0.45">
      <c r="L102" s="22"/>
      <c r="M102" s="22">
        <v>0</v>
      </c>
      <c r="N102" s="22">
        <v>1</v>
      </c>
      <c r="O102" s="22">
        <v>10</v>
      </c>
      <c r="P102" s="22">
        <v>20</v>
      </c>
      <c r="Q102" s="22">
        <v>30</v>
      </c>
      <c r="R102" s="22">
        <v>40</v>
      </c>
      <c r="S102" s="22">
        <v>50</v>
      </c>
      <c r="T102" s="22">
        <v>60</v>
      </c>
      <c r="U102" s="22">
        <v>70</v>
      </c>
      <c r="V102" s="22">
        <v>80</v>
      </c>
      <c r="W102" s="22">
        <v>90</v>
      </c>
      <c r="X102" s="22">
        <v>100</v>
      </c>
      <c r="Y102" s="23" t="s">
        <v>46</v>
      </c>
      <c r="AD102" t="s">
        <v>79</v>
      </c>
    </row>
    <row r="103" spans="12:30" x14ac:dyDescent="0.45">
      <c r="L103" s="4" t="s">
        <v>48</v>
      </c>
      <c r="M103" s="4">
        <v>1400</v>
      </c>
      <c r="N103" s="4">
        <v>1400</v>
      </c>
      <c r="O103" s="4">
        <v>1870</v>
      </c>
      <c r="P103" s="4">
        <v>2450</v>
      </c>
      <c r="Q103" s="4">
        <v>3270</v>
      </c>
      <c r="R103" s="4">
        <v>4110</v>
      </c>
      <c r="S103" s="4">
        <v>3780</v>
      </c>
      <c r="T103" s="4">
        <v>4350</v>
      </c>
      <c r="U103" s="4">
        <v>4510</v>
      </c>
      <c r="V103" s="4">
        <v>4540</v>
      </c>
      <c r="W103" s="4">
        <v>4520</v>
      </c>
      <c r="X103" s="4">
        <v>5240</v>
      </c>
      <c r="Y103" s="10" t="s">
        <v>8</v>
      </c>
      <c r="AB103" t="s">
        <v>84</v>
      </c>
      <c r="AD103" t="s">
        <v>77</v>
      </c>
    </row>
    <row r="104" spans="12:30" x14ac:dyDescent="0.45">
      <c r="L104" t="s">
        <v>47</v>
      </c>
      <c r="M104">
        <v>1370</v>
      </c>
      <c r="N104">
        <v>1460</v>
      </c>
      <c r="O104">
        <v>1860</v>
      </c>
      <c r="P104">
        <v>2420</v>
      </c>
      <c r="Q104">
        <v>3220</v>
      </c>
      <c r="R104">
        <v>4020</v>
      </c>
      <c r="S104">
        <v>3750</v>
      </c>
      <c r="T104">
        <v>4340</v>
      </c>
      <c r="U104">
        <v>3880</v>
      </c>
      <c r="V104">
        <v>4290</v>
      </c>
      <c r="W104">
        <v>4480</v>
      </c>
      <c r="X104">
        <v>5150</v>
      </c>
      <c r="Y104" s="8" t="s">
        <v>8</v>
      </c>
      <c r="AB104" t="s">
        <v>85</v>
      </c>
      <c r="AD104" t="s">
        <v>78</v>
      </c>
    </row>
    <row r="105" spans="12:30" x14ac:dyDescent="0.45">
      <c r="L105" s="22" t="s">
        <v>62</v>
      </c>
      <c r="M105" s="24" t="s">
        <v>58</v>
      </c>
      <c r="N105" s="24" t="s">
        <v>59</v>
      </c>
      <c r="O105" s="24" t="s">
        <v>60</v>
      </c>
      <c r="P105" s="53" t="s">
        <v>57</v>
      </c>
      <c r="Q105" s="53"/>
      <c r="R105" s="22"/>
      <c r="S105" s="22"/>
      <c r="T105" s="22"/>
      <c r="U105" s="22"/>
      <c r="V105" s="22"/>
      <c r="W105" s="22"/>
      <c r="X105" s="22"/>
      <c r="Y105" s="22"/>
      <c r="AB105" t="s">
        <v>86</v>
      </c>
    </row>
    <row r="106" spans="12:30" x14ac:dyDescent="0.45">
      <c r="L106" s="4" t="s">
        <v>54</v>
      </c>
      <c r="M106" s="6">
        <v>7.05952</v>
      </c>
      <c r="N106" s="6">
        <v>7.8252600000000001</v>
      </c>
      <c r="O106" s="16">
        <v>6.8195699999999997</v>
      </c>
      <c r="P106" s="6">
        <f>AVERAGE(M106:O106)</f>
        <v>7.2347833333333327</v>
      </c>
      <c r="Q106" s="4" t="s">
        <v>45</v>
      </c>
      <c r="R106" s="4"/>
      <c r="S106" s="4"/>
      <c r="T106" s="4"/>
      <c r="U106" s="4"/>
      <c r="V106" s="4"/>
      <c r="W106" s="4"/>
      <c r="X106" s="4"/>
      <c r="Y106" s="10"/>
      <c r="AD106" t="s">
        <v>80</v>
      </c>
    </row>
    <row r="107" spans="12:30" x14ac:dyDescent="0.45">
      <c r="L107" t="s">
        <v>55</v>
      </c>
      <c r="M107" s="34">
        <v>7</v>
      </c>
      <c r="N107" s="2">
        <v>6.625</v>
      </c>
      <c r="O107" s="15">
        <v>6.3125</v>
      </c>
      <c r="P107" s="2">
        <f>AVERAGE(M107:O107)</f>
        <v>6.645833333333333</v>
      </c>
      <c r="Q107" t="s">
        <v>45</v>
      </c>
      <c r="Y107" s="9"/>
      <c r="AD107" t="s">
        <v>81</v>
      </c>
    </row>
    <row r="108" spans="12:30" x14ac:dyDescent="0.45">
      <c r="L108" s="4" t="s">
        <v>56</v>
      </c>
      <c r="M108" s="6">
        <v>7.125</v>
      </c>
      <c r="N108" s="6">
        <v>27.25</v>
      </c>
      <c r="O108" s="16">
        <v>8.3125</v>
      </c>
      <c r="P108" s="6">
        <f>AVERAGE(M108:O108)</f>
        <v>14.229166666666666</v>
      </c>
      <c r="Q108" s="4" t="s">
        <v>45</v>
      </c>
      <c r="R108" s="4"/>
      <c r="S108" s="4"/>
      <c r="T108" s="4"/>
      <c r="U108" s="4"/>
      <c r="V108" s="4"/>
      <c r="W108" s="4"/>
      <c r="X108" s="4"/>
      <c r="Y108" s="10"/>
      <c r="AD108" t="s">
        <v>82</v>
      </c>
    </row>
    <row r="109" spans="12:30" x14ac:dyDescent="0.45">
      <c r="L109" s="22" t="s">
        <v>65</v>
      </c>
      <c r="M109" s="53" t="s">
        <v>67</v>
      </c>
      <c r="N109" s="53"/>
      <c r="O109" s="53" t="s">
        <v>16</v>
      </c>
      <c r="P109" s="53"/>
      <c r="Q109" s="53" t="s">
        <v>15</v>
      </c>
      <c r="R109" s="53"/>
      <c r="S109" s="53" t="s">
        <v>14</v>
      </c>
      <c r="T109" s="53"/>
      <c r="U109" s="22"/>
      <c r="V109" s="22"/>
      <c r="W109" s="22"/>
      <c r="X109" s="22"/>
      <c r="Y109" s="23"/>
    </row>
    <row r="110" spans="12:30" x14ac:dyDescent="0.45">
      <c r="L110" s="4" t="s">
        <v>54</v>
      </c>
      <c r="M110" s="12">
        <v>400.02010999999999</v>
      </c>
      <c r="N110" s="4" t="s">
        <v>12</v>
      </c>
      <c r="O110" s="4">
        <v>400</v>
      </c>
      <c r="P110" s="4" t="s">
        <v>12</v>
      </c>
      <c r="Q110" s="12">
        <f>ABS(M110-O110)</f>
        <v>2.0109999999988304E-2</v>
      </c>
      <c r="R110" s="4" t="s">
        <v>12</v>
      </c>
      <c r="S110" s="12">
        <f>Q110*100/M110</f>
        <v>5.0272472551413242E-3</v>
      </c>
      <c r="T110" s="4" t="s">
        <v>53</v>
      </c>
      <c r="U110" s="4"/>
      <c r="V110" s="4"/>
      <c r="W110" s="4"/>
      <c r="X110" s="4"/>
      <c r="Y110" s="4"/>
    </row>
    <row r="111" spans="12:30" x14ac:dyDescent="0.45">
      <c r="L111" t="s">
        <v>55</v>
      </c>
      <c r="M111" s="11">
        <v>400.01938000000001</v>
      </c>
      <c r="N111" t="s">
        <v>12</v>
      </c>
      <c r="O111">
        <v>400</v>
      </c>
      <c r="P111" t="s">
        <v>12</v>
      </c>
      <c r="Q111" s="11">
        <f>ABS(M111-O111)</f>
        <v>1.9380000000012387E-2</v>
      </c>
      <c r="R111" t="s">
        <v>12</v>
      </c>
      <c r="S111" s="11">
        <f>Q111*100/M111</f>
        <v>4.8447652711257104E-3</v>
      </c>
      <c r="T111" t="s">
        <v>53</v>
      </c>
    </row>
    <row r="112" spans="12:30" x14ac:dyDescent="0.45">
      <c r="L112" s="4" t="s">
        <v>56</v>
      </c>
      <c r="M112" s="12">
        <v>400.02050000000003</v>
      </c>
      <c r="N112" s="4" t="s">
        <v>12</v>
      </c>
      <c r="O112" s="4">
        <v>400</v>
      </c>
      <c r="P112" s="4" t="s">
        <v>12</v>
      </c>
      <c r="Q112" s="12">
        <f>ABS(M112-O112)</f>
        <v>2.050000000002683E-2</v>
      </c>
      <c r="R112" s="4" t="s">
        <v>12</v>
      </c>
      <c r="S112" s="12">
        <f>Q112*100/M112</f>
        <v>5.1247373572171498E-3</v>
      </c>
      <c r="T112" s="4" t="s">
        <v>53</v>
      </c>
      <c r="U112" s="4"/>
      <c r="V112" s="4"/>
      <c r="W112" s="4"/>
      <c r="X112" s="4"/>
      <c r="Y112" s="4"/>
    </row>
    <row r="113" spans="12:25" x14ac:dyDescent="0.45">
      <c r="L113" s="22" t="s">
        <v>66</v>
      </c>
      <c r="M113" s="53" t="s">
        <v>67</v>
      </c>
      <c r="N113" s="53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2:25" x14ac:dyDescent="0.45">
      <c r="L114" s="4" t="s">
        <v>54</v>
      </c>
      <c r="M114" s="12">
        <v>21.457439999999998</v>
      </c>
      <c r="N114" s="4" t="s">
        <v>12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</row>
    <row r="115" spans="12:25" x14ac:dyDescent="0.45">
      <c r="L115" t="s">
        <v>55</v>
      </c>
      <c r="M115" s="11">
        <v>18.121500000000001</v>
      </c>
      <c r="N115" t="s">
        <v>12</v>
      </c>
      <c r="Y115" s="9"/>
    </row>
    <row r="116" spans="12:25" x14ac:dyDescent="0.45">
      <c r="L116" s="4" t="s">
        <v>56</v>
      </c>
      <c r="M116" s="12">
        <v>24.761810000000001</v>
      </c>
      <c r="N116" s="4" t="s">
        <v>12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</row>
    <row r="118" spans="12:25" x14ac:dyDescent="0.45">
      <c r="L118" s="54" t="s">
        <v>34</v>
      </c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r="119" spans="12:25" x14ac:dyDescent="0.45">
      <c r="L119" s="22"/>
      <c r="M119" s="22">
        <v>0</v>
      </c>
      <c r="N119" s="22">
        <v>1</v>
      </c>
      <c r="O119" s="22">
        <v>10</v>
      </c>
      <c r="P119" s="22">
        <v>20</v>
      </c>
      <c r="Q119" s="22">
        <v>30</v>
      </c>
      <c r="R119" s="22">
        <v>40</v>
      </c>
      <c r="S119" s="22">
        <v>50</v>
      </c>
      <c r="T119" s="22">
        <v>60</v>
      </c>
      <c r="U119" s="22">
        <v>70</v>
      </c>
      <c r="V119" s="22">
        <v>80</v>
      </c>
      <c r="W119" s="22">
        <v>90</v>
      </c>
      <c r="X119" s="22">
        <v>100</v>
      </c>
      <c r="Y119" s="23" t="s">
        <v>46</v>
      </c>
    </row>
    <row r="120" spans="12:25" x14ac:dyDescent="0.45">
      <c r="L120" s="4" t="s">
        <v>47</v>
      </c>
      <c r="M120" s="4">
        <v>926</v>
      </c>
      <c r="N120" s="4">
        <v>1030</v>
      </c>
      <c r="O120" s="4">
        <v>1760</v>
      </c>
      <c r="P120" s="4">
        <v>2550</v>
      </c>
      <c r="Q120" s="4">
        <v>3750</v>
      </c>
      <c r="R120" s="4">
        <v>4850</v>
      </c>
      <c r="S120" s="4">
        <v>4180</v>
      </c>
      <c r="T120" s="4">
        <v>4110</v>
      </c>
      <c r="U120" s="4">
        <v>4430</v>
      </c>
      <c r="V120" s="4">
        <v>4880</v>
      </c>
      <c r="W120" s="4">
        <v>5280</v>
      </c>
      <c r="X120" s="4">
        <v>4910</v>
      </c>
      <c r="Y120" s="10" t="s">
        <v>8</v>
      </c>
    </row>
    <row r="121" spans="12:25" x14ac:dyDescent="0.45">
      <c r="L121" s="22" t="s">
        <v>62</v>
      </c>
      <c r="M121" s="24" t="s">
        <v>58</v>
      </c>
      <c r="N121" s="24" t="s">
        <v>59</v>
      </c>
      <c r="O121" s="24" t="s">
        <v>60</v>
      </c>
      <c r="P121" s="53" t="s">
        <v>57</v>
      </c>
      <c r="Q121" s="53"/>
      <c r="R121" s="22"/>
      <c r="S121" s="22"/>
      <c r="T121" s="22"/>
      <c r="U121" s="22"/>
      <c r="V121" s="22"/>
      <c r="W121" s="22"/>
      <c r="X121" s="22"/>
      <c r="Y121" s="22"/>
    </row>
    <row r="122" spans="12:25" x14ac:dyDescent="0.45">
      <c r="L122" s="4" t="s">
        <v>54</v>
      </c>
      <c r="M122" s="6">
        <v>6.3632799999999996</v>
      </c>
      <c r="N122" s="6">
        <v>6.8273799999999998</v>
      </c>
      <c r="O122" s="16">
        <v>6.3895900000000001</v>
      </c>
      <c r="P122" s="6">
        <f>AVERAGE(M122:O122)</f>
        <v>6.5267499999999998</v>
      </c>
      <c r="Q122" s="4" t="s">
        <v>45</v>
      </c>
      <c r="R122" s="4"/>
      <c r="S122" s="4"/>
      <c r="T122" s="4"/>
      <c r="U122" s="4"/>
      <c r="V122" s="4"/>
      <c r="W122" s="4"/>
      <c r="X122" s="4"/>
      <c r="Y122" s="10"/>
    </row>
    <row r="123" spans="12:25" x14ac:dyDescent="0.45">
      <c r="L123" t="s">
        <v>55</v>
      </c>
      <c r="M123" s="34">
        <v>6.3125</v>
      </c>
      <c r="N123" s="2">
        <v>6.25</v>
      </c>
      <c r="O123" s="15">
        <v>6.125</v>
      </c>
      <c r="P123" s="2">
        <f>AVERAGE(M123:O123)</f>
        <v>6.229166666666667</v>
      </c>
      <c r="Q123" t="s">
        <v>45</v>
      </c>
      <c r="Y123" s="9"/>
    </row>
    <row r="124" spans="12:25" x14ac:dyDescent="0.45">
      <c r="L124" s="4" t="s">
        <v>56</v>
      </c>
      <c r="M124" s="6">
        <v>6.75</v>
      </c>
      <c r="N124" s="6">
        <v>35.9375</v>
      </c>
      <c r="O124" s="16">
        <v>9.625</v>
      </c>
      <c r="P124" s="6">
        <f>AVERAGE(M124:O124)</f>
        <v>17.4375</v>
      </c>
      <c r="Q124" s="4" t="s">
        <v>45</v>
      </c>
      <c r="R124" s="4"/>
      <c r="S124" s="4"/>
      <c r="T124" s="4"/>
      <c r="U124" s="4"/>
      <c r="V124" s="4"/>
      <c r="W124" s="4"/>
      <c r="X124" s="4"/>
      <c r="Y124" s="10"/>
    </row>
    <row r="125" spans="12:25" x14ac:dyDescent="0.45">
      <c r="L125" s="22" t="s">
        <v>65</v>
      </c>
      <c r="M125" s="53" t="s">
        <v>67</v>
      </c>
      <c r="N125" s="53"/>
      <c r="O125" s="53" t="s">
        <v>16</v>
      </c>
      <c r="P125" s="53"/>
      <c r="Q125" s="53" t="s">
        <v>15</v>
      </c>
      <c r="R125" s="53"/>
      <c r="S125" s="53" t="s">
        <v>14</v>
      </c>
      <c r="T125" s="53"/>
      <c r="U125" s="22"/>
      <c r="V125" s="22"/>
      <c r="W125" s="22"/>
      <c r="X125" s="22"/>
      <c r="Y125" s="23"/>
    </row>
    <row r="126" spans="12:25" x14ac:dyDescent="0.45">
      <c r="L126" s="4" t="s">
        <v>54</v>
      </c>
      <c r="M126" s="12">
        <v>400.02019999999999</v>
      </c>
      <c r="N126" s="4" t="s">
        <v>12</v>
      </c>
      <c r="O126" s="4">
        <v>400</v>
      </c>
      <c r="P126" s="4" t="s">
        <v>12</v>
      </c>
      <c r="Q126" s="12">
        <f>ABS(M126-O126)</f>
        <v>2.0199999999988449E-2</v>
      </c>
      <c r="R126" s="4" t="s">
        <v>12</v>
      </c>
      <c r="S126" s="12">
        <f>Q126*100/M126</f>
        <v>5.0497449878752244E-3</v>
      </c>
      <c r="T126" s="4" t="s">
        <v>53</v>
      </c>
      <c r="U126" s="4"/>
      <c r="V126" s="4"/>
      <c r="W126" s="4"/>
      <c r="X126" s="4"/>
      <c r="Y126" s="4"/>
    </row>
    <row r="127" spans="12:25" x14ac:dyDescent="0.45">
      <c r="L127" t="s">
        <v>55</v>
      </c>
      <c r="M127" s="11">
        <v>400.01929999999999</v>
      </c>
      <c r="N127" t="s">
        <v>12</v>
      </c>
      <c r="O127">
        <v>400</v>
      </c>
      <c r="P127" t="s">
        <v>12</v>
      </c>
      <c r="Q127" s="11">
        <f>ABS(M127-O127)</f>
        <v>1.9299999999986994E-2</v>
      </c>
      <c r="R127" t="s">
        <v>12</v>
      </c>
      <c r="S127" s="11">
        <f>Q127*100/M127</f>
        <v>4.8247672049791081E-3</v>
      </c>
      <c r="T127" t="s">
        <v>53</v>
      </c>
    </row>
    <row r="128" spans="12:25" x14ac:dyDescent="0.45">
      <c r="L128" s="4" t="s">
        <v>56</v>
      </c>
      <c r="M128" s="12">
        <v>400.02100000000002</v>
      </c>
      <c r="N128" s="4" t="s">
        <v>12</v>
      </c>
      <c r="O128" s="4">
        <v>400</v>
      </c>
      <c r="P128" s="4" t="s">
        <v>12</v>
      </c>
      <c r="Q128" s="12">
        <f>ABS(M128-O128)</f>
        <v>2.1000000000015007E-2</v>
      </c>
      <c r="R128" s="4" t="s">
        <v>12</v>
      </c>
      <c r="S128" s="12">
        <f>Q128*100/M128</f>
        <v>5.2497243894733042E-3</v>
      </c>
      <c r="T128" s="4" t="s">
        <v>53</v>
      </c>
      <c r="U128" s="4"/>
      <c r="V128" s="4"/>
      <c r="W128" s="4"/>
      <c r="X128" s="4"/>
      <c r="Y128" s="4"/>
    </row>
    <row r="129" spans="12:25" x14ac:dyDescent="0.45">
      <c r="L129" s="22" t="s">
        <v>66</v>
      </c>
      <c r="M129" s="53" t="s">
        <v>67</v>
      </c>
      <c r="N129" s="53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2:25" x14ac:dyDescent="0.45">
      <c r="L130" s="4" t="s">
        <v>54</v>
      </c>
      <c r="M130" s="12">
        <v>2.0802200000000002</v>
      </c>
      <c r="N130" s="4" t="s">
        <v>12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0"/>
    </row>
    <row r="131" spans="12:25" x14ac:dyDescent="0.45">
      <c r="L131" t="s">
        <v>55</v>
      </c>
      <c r="M131" s="11">
        <v>2.0698699999999999</v>
      </c>
      <c r="N131" t="s">
        <v>12</v>
      </c>
      <c r="Y131" s="9"/>
    </row>
    <row r="132" spans="12:25" x14ac:dyDescent="0.45">
      <c r="L132" s="4" t="s">
        <v>56</v>
      </c>
      <c r="M132" s="12">
        <v>2.0868699999999998</v>
      </c>
      <c r="N132" s="4" t="s">
        <v>12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0"/>
    </row>
    <row r="134" spans="12:25" x14ac:dyDescent="0.45">
      <c r="L134" s="54" t="s">
        <v>26</v>
      </c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r="135" spans="12:25" x14ac:dyDescent="0.45">
      <c r="L135" s="22"/>
      <c r="M135" s="22">
        <v>0</v>
      </c>
      <c r="N135" s="22">
        <v>1</v>
      </c>
      <c r="O135" s="22">
        <v>10</v>
      </c>
      <c r="P135" s="22">
        <v>20</v>
      </c>
      <c r="Q135" s="22">
        <v>30</v>
      </c>
      <c r="R135" s="22">
        <v>40</v>
      </c>
      <c r="S135" s="22">
        <v>50</v>
      </c>
      <c r="T135" s="22">
        <v>60</v>
      </c>
      <c r="U135" s="22">
        <v>70</v>
      </c>
      <c r="V135" s="22">
        <v>80</v>
      </c>
      <c r="W135" s="22">
        <v>90</v>
      </c>
      <c r="X135" s="22">
        <v>100</v>
      </c>
      <c r="Y135" s="23" t="s">
        <v>46</v>
      </c>
    </row>
    <row r="136" spans="12:25" x14ac:dyDescent="0.45">
      <c r="L136" s="4" t="s">
        <v>48</v>
      </c>
      <c r="M136" s="4">
        <v>4020</v>
      </c>
      <c r="N136" s="4">
        <v>4130</v>
      </c>
      <c r="O136" s="4">
        <v>4560</v>
      </c>
      <c r="P136" s="4">
        <v>4970</v>
      </c>
      <c r="Q136" s="4">
        <v>5440</v>
      </c>
      <c r="R136" s="4">
        <v>6020</v>
      </c>
      <c r="S136" s="4">
        <v>5840</v>
      </c>
      <c r="T136" s="4">
        <v>6230</v>
      </c>
      <c r="U136" s="4">
        <v>6060</v>
      </c>
      <c r="V136" s="4">
        <v>6290</v>
      </c>
      <c r="W136" s="4">
        <v>6460</v>
      </c>
      <c r="X136" s="4">
        <v>6920</v>
      </c>
      <c r="Y136" s="10" t="s">
        <v>8</v>
      </c>
    </row>
    <row r="137" spans="12:25" x14ac:dyDescent="0.45">
      <c r="L137" t="s">
        <v>47</v>
      </c>
      <c r="M137">
        <v>4430</v>
      </c>
      <c r="N137">
        <v>4470</v>
      </c>
      <c r="O137">
        <v>4830</v>
      </c>
      <c r="P137">
        <v>5240</v>
      </c>
      <c r="Q137">
        <v>5800</v>
      </c>
      <c r="R137">
        <v>6370</v>
      </c>
      <c r="S137">
        <v>6210</v>
      </c>
      <c r="T137">
        <v>6580</v>
      </c>
      <c r="U137">
        <v>6480</v>
      </c>
      <c r="V137">
        <v>6690</v>
      </c>
      <c r="W137">
        <v>6810</v>
      </c>
      <c r="X137">
        <v>7260</v>
      </c>
      <c r="Y137" s="8" t="s">
        <v>8</v>
      </c>
    </row>
    <row r="138" spans="12:25" x14ac:dyDescent="0.45">
      <c r="L138" s="22" t="s">
        <v>62</v>
      </c>
      <c r="M138" s="24" t="s">
        <v>58</v>
      </c>
      <c r="N138" s="24" t="s">
        <v>59</v>
      </c>
      <c r="O138" s="24" t="s">
        <v>60</v>
      </c>
      <c r="P138" s="53" t="s">
        <v>57</v>
      </c>
      <c r="Q138" s="53"/>
      <c r="R138" s="22"/>
      <c r="S138" s="22"/>
      <c r="T138" s="22"/>
      <c r="U138" s="22"/>
      <c r="V138" s="22"/>
      <c r="W138" s="22"/>
      <c r="X138" s="22"/>
      <c r="Y138" s="22"/>
    </row>
    <row r="139" spans="12:25" x14ac:dyDescent="0.45">
      <c r="L139" s="4" t="s">
        <v>54</v>
      </c>
      <c r="M139" s="6">
        <v>8.4160599999999999</v>
      </c>
      <c r="N139" s="6">
        <v>7.0383899999999997</v>
      </c>
      <c r="O139" s="16">
        <v>9.9187150000000006</v>
      </c>
      <c r="P139" s="6">
        <f>AVERAGE(M139:O139)</f>
        <v>8.4577216666666661</v>
      </c>
      <c r="Q139" s="4" t="s">
        <v>45</v>
      </c>
      <c r="R139" s="4"/>
      <c r="S139" s="4"/>
      <c r="T139" s="4"/>
      <c r="U139" s="4"/>
      <c r="V139" s="4"/>
      <c r="W139" s="4"/>
      <c r="X139" s="4"/>
      <c r="Y139" s="10"/>
    </row>
    <row r="140" spans="12:25" x14ac:dyDescent="0.45">
      <c r="L140" t="s">
        <v>55</v>
      </c>
      <c r="M140" s="34">
        <v>6.8125</v>
      </c>
      <c r="N140" s="2">
        <v>5.625</v>
      </c>
      <c r="O140" s="15">
        <v>9.7718120000000006</v>
      </c>
      <c r="P140" s="2">
        <f>AVERAGE(M140:O140)</f>
        <v>7.4031039999999999</v>
      </c>
      <c r="Q140" t="s">
        <v>45</v>
      </c>
      <c r="Y140" s="9"/>
    </row>
    <row r="141" spans="12:25" x14ac:dyDescent="0.45">
      <c r="L141" s="4" t="s">
        <v>56</v>
      </c>
      <c r="M141" s="6">
        <v>34.875</v>
      </c>
      <c r="N141" s="6">
        <v>9.875</v>
      </c>
      <c r="O141" s="16">
        <v>10.063625</v>
      </c>
      <c r="P141" s="6">
        <f>AVERAGE(M141:O141)</f>
        <v>18.271208333333334</v>
      </c>
      <c r="Q141" s="4" t="s">
        <v>45</v>
      </c>
      <c r="R141" s="4"/>
      <c r="S141" s="4"/>
      <c r="T141" s="4"/>
      <c r="U141" s="4"/>
      <c r="V141" s="4"/>
      <c r="W141" s="4"/>
      <c r="X141" s="4"/>
      <c r="Y141" s="10"/>
    </row>
    <row r="142" spans="12:25" x14ac:dyDescent="0.45">
      <c r="L142" s="22" t="s">
        <v>65</v>
      </c>
      <c r="M142" s="53" t="s">
        <v>67</v>
      </c>
      <c r="N142" s="53"/>
      <c r="O142" s="53" t="s">
        <v>16</v>
      </c>
      <c r="P142" s="53"/>
      <c r="Q142" s="53" t="s">
        <v>15</v>
      </c>
      <c r="R142" s="53"/>
      <c r="S142" s="53" t="s">
        <v>14</v>
      </c>
      <c r="T142" s="53"/>
      <c r="U142" s="22"/>
      <c r="V142" s="22"/>
      <c r="W142" s="22"/>
      <c r="X142" s="22"/>
      <c r="Y142" s="23"/>
    </row>
    <row r="143" spans="12:25" x14ac:dyDescent="0.45">
      <c r="L143" s="4" t="s">
        <v>54</v>
      </c>
      <c r="M143" s="12">
        <v>50.002519999999997</v>
      </c>
      <c r="N143" s="4" t="s">
        <v>12</v>
      </c>
      <c r="O143" s="4">
        <v>50</v>
      </c>
      <c r="P143" s="4" t="s">
        <v>12</v>
      </c>
      <c r="Q143" s="12">
        <f>ABS(M143-O143)</f>
        <v>2.5199999999969691E-3</v>
      </c>
      <c r="R143" s="4" t="s">
        <v>12</v>
      </c>
      <c r="S143" s="12">
        <f>Q143*100/M143</f>
        <v>5.0397459967956998E-3</v>
      </c>
      <c r="T143" s="4" t="s">
        <v>53</v>
      </c>
      <c r="U143" s="4"/>
      <c r="V143" s="4"/>
      <c r="W143" s="4"/>
      <c r="X143" s="4"/>
      <c r="Y143" s="4"/>
    </row>
    <row r="144" spans="12:25" x14ac:dyDescent="0.45">
      <c r="L144" t="s">
        <v>55</v>
      </c>
      <c r="M144" s="11">
        <v>50.001440000000002</v>
      </c>
      <c r="N144" t="s">
        <v>12</v>
      </c>
      <c r="O144">
        <v>50</v>
      </c>
      <c r="P144" t="s">
        <v>12</v>
      </c>
      <c r="Q144" s="11">
        <f>ABS(M144-O144)</f>
        <v>1.4400000000023283E-3</v>
      </c>
      <c r="R144" t="s">
        <v>12</v>
      </c>
      <c r="S144" s="11">
        <f>Q144*100/M144</f>
        <v>2.8799170583933748E-3</v>
      </c>
      <c r="T144" t="s">
        <v>53</v>
      </c>
    </row>
    <row r="145" spans="12:25" x14ac:dyDescent="0.45">
      <c r="L145" s="4" t="s">
        <v>56</v>
      </c>
      <c r="M145" s="12">
        <v>50.003749999999997</v>
      </c>
      <c r="N145" s="4" t="s">
        <v>12</v>
      </c>
      <c r="O145" s="4">
        <v>50</v>
      </c>
      <c r="P145" s="4" t="s">
        <v>12</v>
      </c>
      <c r="Q145" s="12">
        <f>ABS(M145-O145)</f>
        <v>3.7499999999965894E-3</v>
      </c>
      <c r="R145" s="4" t="s">
        <v>12</v>
      </c>
      <c r="S145" s="12">
        <f>Q145*100/M145</f>
        <v>7.4994375421775158E-3</v>
      </c>
      <c r="T145" s="4" t="s">
        <v>53</v>
      </c>
      <c r="U145" s="4"/>
      <c r="V145" s="4"/>
      <c r="W145" s="4"/>
      <c r="X145" s="4"/>
      <c r="Y145" s="4"/>
    </row>
    <row r="146" spans="12:25" x14ac:dyDescent="0.45">
      <c r="L146" s="22" t="s">
        <v>66</v>
      </c>
      <c r="M146" s="53" t="s">
        <v>67</v>
      </c>
      <c r="N146" s="53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2:25" x14ac:dyDescent="0.45">
      <c r="L147" s="4" t="s">
        <v>54</v>
      </c>
      <c r="M147" s="12">
        <v>21.509399999999999</v>
      </c>
      <c r="N147" s="4" t="s">
        <v>12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0"/>
    </row>
    <row r="148" spans="12:25" x14ac:dyDescent="0.45">
      <c r="L148" t="s">
        <v>55</v>
      </c>
      <c r="M148" s="11">
        <v>15.265309999999999</v>
      </c>
      <c r="N148" t="s">
        <v>12</v>
      </c>
      <c r="Y148" s="9"/>
    </row>
    <row r="149" spans="12:25" x14ac:dyDescent="0.45">
      <c r="L149" s="4" t="s">
        <v>56</v>
      </c>
      <c r="M149" s="12">
        <v>28.49775</v>
      </c>
      <c r="N149" s="4" t="s">
        <v>12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10"/>
    </row>
    <row r="151" spans="12:25" x14ac:dyDescent="0.45">
      <c r="L151" s="54" t="s">
        <v>29</v>
      </c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r="152" spans="12:25" x14ac:dyDescent="0.45">
      <c r="L152" s="22"/>
      <c r="M152" s="22">
        <v>0</v>
      </c>
      <c r="N152" s="22">
        <v>1</v>
      </c>
      <c r="O152" s="22">
        <v>10</v>
      </c>
      <c r="P152" s="22">
        <v>20</v>
      </c>
      <c r="Q152" s="22">
        <v>30</v>
      </c>
      <c r="R152" s="22">
        <v>40</v>
      </c>
      <c r="S152" s="22">
        <v>50</v>
      </c>
      <c r="T152" s="22">
        <v>60</v>
      </c>
      <c r="U152" s="22">
        <v>70</v>
      </c>
      <c r="V152" s="22">
        <v>80</v>
      </c>
      <c r="W152" s="22">
        <v>90</v>
      </c>
      <c r="X152" s="22">
        <v>100</v>
      </c>
      <c r="Y152" s="23" t="s">
        <v>46</v>
      </c>
    </row>
    <row r="153" spans="12:25" x14ac:dyDescent="0.45">
      <c r="L153" s="4" t="s">
        <v>47</v>
      </c>
      <c r="M153" s="4">
        <v>5410</v>
      </c>
      <c r="N153" s="4">
        <v>5500</v>
      </c>
      <c r="O153" s="4">
        <v>5980</v>
      </c>
      <c r="P153" s="4">
        <v>6500</v>
      </c>
      <c r="Q153" s="4">
        <v>7210</v>
      </c>
      <c r="R153" s="4">
        <v>7890</v>
      </c>
      <c r="S153" s="4">
        <v>7660</v>
      </c>
      <c r="T153" s="4">
        <v>7700</v>
      </c>
      <c r="U153" s="4">
        <v>7910</v>
      </c>
      <c r="V153" s="4">
        <v>8150</v>
      </c>
      <c r="W153" s="4">
        <v>8320</v>
      </c>
      <c r="X153" s="4">
        <v>8230</v>
      </c>
      <c r="Y153" s="10" t="s">
        <v>8</v>
      </c>
    </row>
    <row r="154" spans="12:25" x14ac:dyDescent="0.45">
      <c r="L154" s="22" t="s">
        <v>62</v>
      </c>
      <c r="M154" s="24" t="s">
        <v>58</v>
      </c>
      <c r="N154" s="24" t="s">
        <v>59</v>
      </c>
      <c r="O154" s="24" t="s">
        <v>60</v>
      </c>
      <c r="P154" s="53" t="s">
        <v>57</v>
      </c>
      <c r="Q154" s="53"/>
      <c r="R154" s="22"/>
      <c r="S154" s="22"/>
      <c r="T154" s="22"/>
      <c r="U154" s="22"/>
      <c r="V154" s="22"/>
      <c r="W154" s="22"/>
      <c r="X154" s="22"/>
      <c r="Y154" s="22"/>
    </row>
    <row r="155" spans="12:25" x14ac:dyDescent="0.45">
      <c r="L155" s="4" t="s">
        <v>54</v>
      </c>
      <c r="M155" s="6">
        <v>7.8164100000000003</v>
      </c>
      <c r="N155" s="6">
        <v>7.3548400000000003</v>
      </c>
      <c r="O155" s="16">
        <v>6.3807299999999998</v>
      </c>
      <c r="P155" s="6">
        <f>AVERAGE(M155:O155)</f>
        <v>7.1839933333333335</v>
      </c>
      <c r="Q155" s="4" t="s">
        <v>45</v>
      </c>
      <c r="R155" s="4"/>
      <c r="S155" s="4"/>
      <c r="T155" s="4"/>
      <c r="U155" s="4"/>
      <c r="V155" s="4"/>
      <c r="W155" s="4"/>
      <c r="X155" s="4"/>
      <c r="Y155" s="10"/>
    </row>
    <row r="156" spans="12:25" x14ac:dyDescent="0.45">
      <c r="L156" t="s">
        <v>55</v>
      </c>
      <c r="M156" s="34">
        <v>6.375</v>
      </c>
      <c r="N156" s="2">
        <v>6.25</v>
      </c>
      <c r="O156" s="15">
        <v>5.6875</v>
      </c>
      <c r="P156" s="2">
        <f>AVERAGE(M156:O156)</f>
        <v>6.104166666666667</v>
      </c>
      <c r="Q156" t="s">
        <v>45</v>
      </c>
      <c r="Y156" s="9"/>
    </row>
    <row r="157" spans="12:25" x14ac:dyDescent="0.45">
      <c r="L157" s="4" t="s">
        <v>56</v>
      </c>
      <c r="M157" s="6">
        <v>17.0625</v>
      </c>
      <c r="N157" s="6">
        <v>38.5</v>
      </c>
      <c r="O157" s="16">
        <v>9.4375</v>
      </c>
      <c r="P157" s="6">
        <f>AVERAGE(M157:O157)</f>
        <v>21.666666666666668</v>
      </c>
      <c r="Q157" s="4" t="s">
        <v>45</v>
      </c>
      <c r="R157" s="4"/>
      <c r="S157" s="4"/>
      <c r="T157" s="4"/>
      <c r="U157" s="4"/>
      <c r="V157" s="4"/>
      <c r="W157" s="4"/>
      <c r="X157" s="4"/>
      <c r="Y157" s="10"/>
    </row>
    <row r="158" spans="12:25" x14ac:dyDescent="0.45">
      <c r="L158" s="22" t="s">
        <v>65</v>
      </c>
      <c r="M158" s="53" t="s">
        <v>67</v>
      </c>
      <c r="N158" s="53"/>
      <c r="O158" s="53" t="s">
        <v>16</v>
      </c>
      <c r="P158" s="53"/>
      <c r="Q158" s="53" t="s">
        <v>15</v>
      </c>
      <c r="R158" s="53"/>
      <c r="S158" s="53" t="s">
        <v>14</v>
      </c>
      <c r="T158" s="53"/>
      <c r="U158" s="22"/>
      <c r="V158" s="22"/>
      <c r="W158" s="22"/>
      <c r="X158" s="22"/>
      <c r="Y158" s="23"/>
    </row>
    <row r="159" spans="12:25" x14ac:dyDescent="0.45">
      <c r="L159" s="4" t="s">
        <v>54</v>
      </c>
      <c r="M159" s="12">
        <v>50.002549999999999</v>
      </c>
      <c r="N159" s="4" t="s">
        <v>12</v>
      </c>
      <c r="O159" s="4">
        <v>50</v>
      </c>
      <c r="P159" s="4" t="s">
        <v>12</v>
      </c>
      <c r="Q159" s="12">
        <f>ABS(M159-O159)</f>
        <v>2.5499999999993861E-3</v>
      </c>
      <c r="R159" s="4" t="s">
        <v>12</v>
      </c>
      <c r="S159" s="12">
        <f>Q159*100/M159</f>
        <v>5.0997399132631958E-3</v>
      </c>
      <c r="T159" s="4" t="s">
        <v>53</v>
      </c>
      <c r="U159" s="4"/>
      <c r="V159" s="4"/>
      <c r="W159" s="4"/>
      <c r="X159" s="4"/>
      <c r="Y159" s="4"/>
    </row>
    <row r="160" spans="12:25" x14ac:dyDescent="0.45">
      <c r="L160" t="s">
        <v>55</v>
      </c>
      <c r="M160" s="11">
        <v>50.001060000000003</v>
      </c>
      <c r="N160" t="s">
        <v>12</v>
      </c>
      <c r="O160">
        <v>50</v>
      </c>
      <c r="P160" t="s">
        <v>12</v>
      </c>
      <c r="Q160" s="11">
        <f>ABS(M160-O160)</f>
        <v>1.0600000000025034E-3</v>
      </c>
      <c r="R160" t="s">
        <v>12</v>
      </c>
      <c r="S160" s="11">
        <f>Q160*100/M160</f>
        <v>2.1199550569577993E-3</v>
      </c>
      <c r="T160" t="s">
        <v>53</v>
      </c>
    </row>
    <row r="161" spans="12:25" x14ac:dyDescent="0.45">
      <c r="L161" s="4" t="s">
        <v>56</v>
      </c>
      <c r="M161" s="12">
        <v>50.004060000000003</v>
      </c>
      <c r="N161" s="4" t="s">
        <v>12</v>
      </c>
      <c r="O161" s="4">
        <v>50</v>
      </c>
      <c r="P161" s="4" t="s">
        <v>12</v>
      </c>
      <c r="Q161" s="12">
        <f>ABS(M161-O161)</f>
        <v>4.0600000000026171E-3</v>
      </c>
      <c r="R161" s="4" t="s">
        <v>12</v>
      </c>
      <c r="S161" s="12">
        <f>Q161*100/M161</f>
        <v>8.119340709539619E-3</v>
      </c>
      <c r="T161" s="4" t="s">
        <v>53</v>
      </c>
      <c r="U161" s="4"/>
      <c r="V161" s="4"/>
      <c r="W161" s="4"/>
      <c r="X161" s="4"/>
      <c r="Y161" s="4"/>
    </row>
    <row r="162" spans="12:25" x14ac:dyDescent="0.45">
      <c r="L162" s="22" t="s">
        <v>66</v>
      </c>
      <c r="M162" s="53" t="s">
        <v>67</v>
      </c>
      <c r="N162" s="53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2:25" x14ac:dyDescent="0.45">
      <c r="L163" s="4" t="s">
        <v>54</v>
      </c>
      <c r="M163" s="12">
        <v>13.3368</v>
      </c>
      <c r="N163" s="4" t="s">
        <v>12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0"/>
    </row>
    <row r="164" spans="12:25" x14ac:dyDescent="0.45">
      <c r="L164" t="s">
        <v>55</v>
      </c>
      <c r="M164" s="11">
        <v>13.32044</v>
      </c>
      <c r="N164" t="s">
        <v>12</v>
      </c>
      <c r="Y164" s="9"/>
    </row>
    <row r="165" spans="12:25" x14ac:dyDescent="0.45">
      <c r="L165" s="4" t="s">
        <v>56</v>
      </c>
      <c r="M165" s="12">
        <v>13.35375</v>
      </c>
      <c r="N165" s="4" t="s">
        <v>12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10"/>
    </row>
    <row r="167" spans="12:25" x14ac:dyDescent="0.45">
      <c r="L167" s="54" t="s">
        <v>32</v>
      </c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r="168" spans="12:25" x14ac:dyDescent="0.45">
      <c r="L168" s="22"/>
      <c r="M168" s="22">
        <v>0</v>
      </c>
      <c r="N168" s="22">
        <v>1</v>
      </c>
      <c r="O168" s="22">
        <v>10</v>
      </c>
      <c r="P168" s="22">
        <v>20</v>
      </c>
      <c r="Q168" s="22">
        <v>30</v>
      </c>
      <c r="R168" s="22">
        <v>40</v>
      </c>
      <c r="S168" s="22">
        <v>50</v>
      </c>
      <c r="T168" s="22">
        <v>60</v>
      </c>
      <c r="U168" s="22">
        <v>70</v>
      </c>
      <c r="V168" s="22">
        <v>80</v>
      </c>
      <c r="W168" s="22">
        <v>90</v>
      </c>
      <c r="X168" s="22">
        <v>100</v>
      </c>
      <c r="Y168" s="23" t="s">
        <v>46</v>
      </c>
    </row>
    <row r="169" spans="12:25" x14ac:dyDescent="0.45">
      <c r="L169" s="4" t="s">
        <v>48</v>
      </c>
      <c r="M169" s="4">
        <v>1750</v>
      </c>
      <c r="N169" s="4">
        <v>1760</v>
      </c>
      <c r="O169" s="4">
        <v>2180</v>
      </c>
      <c r="P169" s="4">
        <v>2680</v>
      </c>
      <c r="Q169" s="4">
        <v>3430</v>
      </c>
      <c r="R169" s="4">
        <v>4180</v>
      </c>
      <c r="S169" s="4">
        <v>3960</v>
      </c>
      <c r="T169" s="4">
        <v>4510</v>
      </c>
      <c r="U169" s="4">
        <v>4210</v>
      </c>
      <c r="V169" s="4">
        <v>4550</v>
      </c>
      <c r="W169" s="4">
        <v>4670</v>
      </c>
      <c r="X169" s="4">
        <v>5280</v>
      </c>
      <c r="Y169" s="10" t="s">
        <v>8</v>
      </c>
    </row>
    <row r="170" spans="12:25" x14ac:dyDescent="0.45">
      <c r="L170" t="s">
        <v>47</v>
      </c>
      <c r="M170">
        <v>1840</v>
      </c>
      <c r="N170">
        <v>1980</v>
      </c>
      <c r="O170">
        <v>2270</v>
      </c>
      <c r="P170">
        <v>2770</v>
      </c>
      <c r="Q170">
        <v>3500</v>
      </c>
      <c r="R170">
        <v>4180</v>
      </c>
      <c r="S170">
        <v>3890</v>
      </c>
      <c r="T170">
        <v>4440</v>
      </c>
      <c r="U170">
        <v>4100</v>
      </c>
      <c r="V170">
        <v>4480</v>
      </c>
      <c r="W170">
        <v>4600</v>
      </c>
      <c r="X170">
        <v>5260</v>
      </c>
      <c r="Y170" s="8" t="s">
        <v>8</v>
      </c>
    </row>
    <row r="171" spans="12:25" x14ac:dyDescent="0.45">
      <c r="L171" s="22" t="s">
        <v>62</v>
      </c>
      <c r="M171" s="24" t="s">
        <v>58</v>
      </c>
      <c r="N171" s="24" t="s">
        <v>59</v>
      </c>
      <c r="O171" s="24" t="s">
        <v>60</v>
      </c>
      <c r="P171" s="53" t="s">
        <v>57</v>
      </c>
      <c r="Q171" s="53"/>
      <c r="R171" s="22"/>
      <c r="S171" s="22"/>
      <c r="T171" s="22"/>
      <c r="U171" s="22"/>
      <c r="V171" s="22"/>
      <c r="W171" s="22"/>
      <c r="X171" s="22"/>
      <c r="Y171" s="22"/>
    </row>
    <row r="172" spans="12:25" x14ac:dyDescent="0.45">
      <c r="L172" s="4" t="s">
        <v>54</v>
      </c>
      <c r="M172" s="6">
        <v>9.3102699999999992</v>
      </c>
      <c r="N172" s="6">
        <v>7.9498100000000003</v>
      </c>
      <c r="O172" s="16">
        <v>7.11639</v>
      </c>
      <c r="P172" s="6">
        <f>AVERAGE(M172:O172)</f>
        <v>8.1254899999999992</v>
      </c>
      <c r="Q172" s="4" t="s">
        <v>45</v>
      </c>
      <c r="R172" s="4"/>
      <c r="S172" s="4"/>
      <c r="T172" s="4"/>
      <c r="U172" s="4"/>
      <c r="V172" s="4"/>
      <c r="W172" s="4"/>
      <c r="X172" s="4"/>
      <c r="Y172" s="10"/>
    </row>
    <row r="173" spans="12:25" x14ac:dyDescent="0.45">
      <c r="L173" t="s">
        <v>55</v>
      </c>
      <c r="M173" s="34">
        <v>6.9375</v>
      </c>
      <c r="N173" s="2">
        <v>2.3125</v>
      </c>
      <c r="O173" s="15">
        <v>5.5625</v>
      </c>
      <c r="P173" s="2">
        <f>AVERAGE(M173:O173)</f>
        <v>4.9375</v>
      </c>
      <c r="Q173" t="s">
        <v>45</v>
      </c>
      <c r="Y173" s="9"/>
    </row>
    <row r="174" spans="12:25" x14ac:dyDescent="0.45">
      <c r="L174" s="4" t="s">
        <v>56</v>
      </c>
      <c r="M174" s="6">
        <v>27.1875</v>
      </c>
      <c r="N174" s="6">
        <v>33.4375</v>
      </c>
      <c r="O174" s="16">
        <v>11.4375</v>
      </c>
      <c r="P174" s="6">
        <f>AVERAGE(M174:O174)</f>
        <v>24.020833333333332</v>
      </c>
      <c r="Q174" s="4" t="s">
        <v>45</v>
      </c>
      <c r="R174" s="4"/>
      <c r="S174" s="4"/>
      <c r="T174" s="4"/>
      <c r="U174" s="4"/>
      <c r="V174" s="4"/>
      <c r="W174" s="4"/>
      <c r="X174" s="4"/>
      <c r="Y174" s="10"/>
    </row>
    <row r="175" spans="12:25" x14ac:dyDescent="0.45">
      <c r="L175" s="22" t="s">
        <v>65</v>
      </c>
      <c r="M175" s="53" t="s">
        <v>67</v>
      </c>
      <c r="N175" s="53"/>
      <c r="O175" s="53" t="s">
        <v>16</v>
      </c>
      <c r="P175" s="53"/>
      <c r="Q175" s="53" t="s">
        <v>15</v>
      </c>
      <c r="R175" s="53"/>
      <c r="S175" s="53" t="s">
        <v>14</v>
      </c>
      <c r="T175" s="53"/>
      <c r="U175" s="22"/>
      <c r="V175" s="22"/>
      <c r="W175" s="22"/>
      <c r="X175" s="22"/>
      <c r="Y175" s="23"/>
    </row>
    <row r="176" spans="12:25" x14ac:dyDescent="0.45">
      <c r="L176" s="4" t="s">
        <v>54</v>
      </c>
      <c r="M176" s="12">
        <v>400.02006</v>
      </c>
      <c r="N176" s="4" t="s">
        <v>12</v>
      </c>
      <c r="O176" s="4">
        <v>400</v>
      </c>
      <c r="P176" s="4" t="s">
        <v>12</v>
      </c>
      <c r="Q176" s="12">
        <f>ABS(M176-O176)</f>
        <v>2.0060000000000855E-2</v>
      </c>
      <c r="R176" s="4" t="s">
        <v>12</v>
      </c>
      <c r="S176" s="12">
        <f>Q176*100/M176</f>
        <v>5.0147485103624193E-3</v>
      </c>
      <c r="T176" s="4" t="s">
        <v>53</v>
      </c>
      <c r="U176" s="4"/>
      <c r="V176" s="4"/>
      <c r="W176" s="4"/>
      <c r="X176" s="4"/>
      <c r="Y176" s="4"/>
    </row>
    <row r="177" spans="12:25" x14ac:dyDescent="0.45">
      <c r="L177" t="s">
        <v>55</v>
      </c>
      <c r="M177" s="11">
        <v>400.01913000000002</v>
      </c>
      <c r="N177" t="s">
        <v>12</v>
      </c>
      <c r="O177">
        <v>400</v>
      </c>
      <c r="P177" t="s">
        <v>12</v>
      </c>
      <c r="Q177" s="11">
        <f>ABS(M177-O177)</f>
        <v>1.9130000000018299E-2</v>
      </c>
      <c r="R177" t="s">
        <v>12</v>
      </c>
      <c r="S177" s="11">
        <f>Q177*100/M177</f>
        <v>4.7822712878802321E-3</v>
      </c>
      <c r="T177" t="s">
        <v>53</v>
      </c>
    </row>
    <row r="178" spans="12:25" x14ac:dyDescent="0.45">
      <c r="L178" s="4" t="s">
        <v>56</v>
      </c>
      <c r="M178" s="12">
        <v>400.02055999999999</v>
      </c>
      <c r="N178" s="4" t="s">
        <v>12</v>
      </c>
      <c r="O178" s="4">
        <v>400</v>
      </c>
      <c r="P178" s="4" t="s">
        <v>12</v>
      </c>
      <c r="Q178" s="12">
        <f>ABS(M178-O178)</f>
        <v>2.0559999999989031E-2</v>
      </c>
      <c r="R178" s="4" t="s">
        <v>12</v>
      </c>
      <c r="S178" s="12">
        <f>Q178*100/M178</f>
        <v>5.1397358175762345E-3</v>
      </c>
      <c r="T178" s="4" t="s">
        <v>53</v>
      </c>
      <c r="U178" s="4"/>
      <c r="V178" s="4"/>
      <c r="W178" s="4"/>
      <c r="X178" s="4"/>
      <c r="Y178" s="4"/>
    </row>
    <row r="179" spans="12:25" x14ac:dyDescent="0.45">
      <c r="L179" s="22" t="s">
        <v>66</v>
      </c>
      <c r="M179" s="53" t="s">
        <v>67</v>
      </c>
      <c r="N179" s="53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2:25" x14ac:dyDescent="0.45">
      <c r="L180" s="4" t="s">
        <v>54</v>
      </c>
      <c r="M180" s="12">
        <v>34.336370000000002</v>
      </c>
      <c r="N180" s="4" t="s">
        <v>12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10"/>
    </row>
    <row r="181" spans="12:25" x14ac:dyDescent="0.45">
      <c r="L181" t="s">
        <v>55</v>
      </c>
      <c r="M181" s="11">
        <v>31.309940000000001</v>
      </c>
      <c r="N181" t="s">
        <v>12</v>
      </c>
      <c r="Y181" s="9"/>
    </row>
    <row r="182" spans="12:25" x14ac:dyDescent="0.45">
      <c r="L182" s="4" t="s">
        <v>56</v>
      </c>
      <c r="M182" s="12">
        <v>38.482500000000002</v>
      </c>
      <c r="N182" s="4" t="s">
        <v>12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10"/>
    </row>
    <row r="184" spans="12:25" x14ac:dyDescent="0.45">
      <c r="L184" s="54" t="s">
        <v>35</v>
      </c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r="185" spans="12:25" x14ac:dyDescent="0.45">
      <c r="L185" s="22"/>
      <c r="M185" s="22">
        <v>0</v>
      </c>
      <c r="N185" s="22">
        <v>1</v>
      </c>
      <c r="O185" s="22">
        <v>10</v>
      </c>
      <c r="P185" s="22">
        <v>20</v>
      </c>
      <c r="Q185" s="22">
        <v>30</v>
      </c>
      <c r="R185" s="22">
        <v>40</v>
      </c>
      <c r="S185" s="22">
        <v>50</v>
      </c>
      <c r="T185" s="22">
        <v>60</v>
      </c>
      <c r="U185" s="22">
        <v>70</v>
      </c>
      <c r="V185" s="22">
        <v>80</v>
      </c>
      <c r="W185" s="22">
        <v>90</v>
      </c>
      <c r="X185" s="22">
        <v>100</v>
      </c>
      <c r="Y185" s="23" t="s">
        <v>46</v>
      </c>
    </row>
    <row r="186" spans="12:25" x14ac:dyDescent="0.45">
      <c r="L186" s="4" t="s">
        <v>47</v>
      </c>
      <c r="M186" s="4">
        <v>1820</v>
      </c>
      <c r="N186" s="4">
        <v>1950</v>
      </c>
      <c r="O186" s="4">
        <v>2460</v>
      </c>
      <c r="P186" s="4">
        <v>3130</v>
      </c>
      <c r="Q186" s="4">
        <v>4170</v>
      </c>
      <c r="R186" s="4">
        <v>5260</v>
      </c>
      <c r="S186" s="4">
        <v>4670</v>
      </c>
      <c r="T186" s="4">
        <v>4470</v>
      </c>
      <c r="U186" s="4">
        <v>4860</v>
      </c>
      <c r="V186" s="4">
        <v>5250</v>
      </c>
      <c r="W186" s="4">
        <v>5670</v>
      </c>
      <c r="X186" s="4">
        <v>5420</v>
      </c>
      <c r="Y186" s="10" t="s">
        <v>8</v>
      </c>
    </row>
    <row r="187" spans="12:25" x14ac:dyDescent="0.45">
      <c r="L187" s="22" t="s">
        <v>62</v>
      </c>
      <c r="M187" s="24" t="s">
        <v>58</v>
      </c>
      <c r="N187" s="24" t="s">
        <v>59</v>
      </c>
      <c r="O187" s="24" t="s">
        <v>60</v>
      </c>
      <c r="P187" s="53" t="s">
        <v>57</v>
      </c>
      <c r="Q187" s="53"/>
      <c r="R187" s="22"/>
      <c r="S187" s="22"/>
      <c r="T187" s="22"/>
      <c r="U187" s="22"/>
      <c r="V187" s="22"/>
      <c r="W187" s="22"/>
      <c r="X187" s="22"/>
      <c r="Y187" s="22"/>
    </row>
    <row r="188" spans="12:25" x14ac:dyDescent="0.45">
      <c r="L188" s="4" t="s">
        <v>54</v>
      </c>
      <c r="M188" s="6">
        <v>9.7031299999999998</v>
      </c>
      <c r="N188" s="6">
        <v>7.3022</v>
      </c>
      <c r="O188" s="16">
        <v>6.4053399999999998</v>
      </c>
      <c r="P188" s="6">
        <f>AVERAGE(M188:O188)</f>
        <v>7.8035566666666663</v>
      </c>
      <c r="Q188" s="4" t="s">
        <v>45</v>
      </c>
      <c r="R188" s="4"/>
      <c r="S188" s="4"/>
      <c r="T188" s="4"/>
      <c r="U188" s="4"/>
      <c r="V188" s="4"/>
      <c r="W188" s="4"/>
      <c r="X188" s="4"/>
      <c r="Y188" s="10"/>
    </row>
    <row r="189" spans="12:25" x14ac:dyDescent="0.45">
      <c r="L189" t="s">
        <v>55</v>
      </c>
      <c r="M189" s="34">
        <v>6.375</v>
      </c>
      <c r="N189" s="2">
        <v>6.25</v>
      </c>
      <c r="O189" s="15">
        <v>6.25</v>
      </c>
      <c r="P189" s="2">
        <f>AVERAGE(M189:O189)</f>
        <v>6.291666666666667</v>
      </c>
      <c r="Q189" t="s">
        <v>45</v>
      </c>
      <c r="Y189" s="9"/>
    </row>
    <row r="190" spans="12:25" x14ac:dyDescent="0.45">
      <c r="L190" s="4" t="s">
        <v>56</v>
      </c>
      <c r="M190" s="6">
        <v>5</v>
      </c>
      <c r="N190" s="6">
        <v>42.5</v>
      </c>
      <c r="O190" s="16">
        <v>11.625</v>
      </c>
      <c r="P190" s="6">
        <f>AVERAGE(M190:O190)</f>
        <v>19.708333333333332</v>
      </c>
      <c r="Q190" s="4" t="s">
        <v>45</v>
      </c>
      <c r="R190" s="4"/>
      <c r="S190" s="4"/>
      <c r="T190" s="4"/>
      <c r="U190" s="4"/>
      <c r="V190" s="4"/>
      <c r="W190" s="4"/>
      <c r="X190" s="4"/>
      <c r="Y190" s="10"/>
    </row>
    <row r="191" spans="12:25" x14ac:dyDescent="0.45">
      <c r="L191" s="22" t="s">
        <v>65</v>
      </c>
      <c r="M191" s="53" t="s">
        <v>67</v>
      </c>
      <c r="N191" s="53"/>
      <c r="O191" s="53" t="s">
        <v>16</v>
      </c>
      <c r="P191" s="53"/>
      <c r="Q191" s="53" t="s">
        <v>15</v>
      </c>
      <c r="R191" s="53"/>
      <c r="S191" s="53" t="s">
        <v>14</v>
      </c>
      <c r="T191" s="53"/>
      <c r="U191" s="22"/>
      <c r="V191" s="22"/>
      <c r="W191" s="22"/>
      <c r="X191" s="22"/>
      <c r="Y191" s="23"/>
    </row>
    <row r="192" spans="12:25" x14ac:dyDescent="0.45">
      <c r="L192" s="4" t="s">
        <v>54</v>
      </c>
      <c r="M192" s="12">
        <v>400.02006999999998</v>
      </c>
      <c r="N192" s="4" t="s">
        <v>12</v>
      </c>
      <c r="O192" s="4">
        <v>400</v>
      </c>
      <c r="P192" s="4" t="s">
        <v>12</v>
      </c>
      <c r="Q192" s="12">
        <f>ABS(M192-O192)</f>
        <v>2.0069999999975607E-2</v>
      </c>
      <c r="R192" s="4" t="s">
        <v>12</v>
      </c>
      <c r="S192" s="12">
        <f>Q192*100/M192</f>
        <v>5.0172482595624785E-3</v>
      </c>
      <c r="T192" s="4" t="s">
        <v>53</v>
      </c>
      <c r="U192" s="4"/>
      <c r="V192" s="4"/>
      <c r="W192" s="4"/>
      <c r="X192" s="4"/>
      <c r="Y192" s="4"/>
    </row>
    <row r="193" spans="12:25" x14ac:dyDescent="0.45">
      <c r="L193" t="s">
        <v>55</v>
      </c>
      <c r="M193" s="11">
        <v>400.01918999999998</v>
      </c>
      <c r="N193" t="s">
        <v>12</v>
      </c>
      <c r="O193">
        <v>400</v>
      </c>
      <c r="P193" t="s">
        <v>12</v>
      </c>
      <c r="Q193" s="11">
        <f>ABS(M193-O193)</f>
        <v>1.91899999999805E-2</v>
      </c>
      <c r="R193" t="s">
        <v>12</v>
      </c>
      <c r="S193" s="11">
        <f>Q193*100/M193</f>
        <v>4.7972698509740246E-3</v>
      </c>
      <c r="T193" t="s">
        <v>53</v>
      </c>
    </row>
    <row r="194" spans="12:25" x14ac:dyDescent="0.45">
      <c r="L194" s="4" t="s">
        <v>56</v>
      </c>
      <c r="M194" s="12">
        <v>400.02143999999998</v>
      </c>
      <c r="N194" s="4" t="s">
        <v>12</v>
      </c>
      <c r="O194" s="4">
        <v>400</v>
      </c>
      <c r="P194" s="4" t="s">
        <v>12</v>
      </c>
      <c r="Q194" s="12">
        <f>ABS(M194-O194)</f>
        <v>2.1439999999984138E-2</v>
      </c>
      <c r="R194" s="4" t="s">
        <v>12</v>
      </c>
      <c r="S194" s="12">
        <f>Q194*100/M194</f>
        <v>5.359712719394275E-3</v>
      </c>
      <c r="T194" s="4" t="s">
        <v>53</v>
      </c>
      <c r="U194" s="4"/>
      <c r="V194" s="4"/>
      <c r="W194" s="4"/>
      <c r="X194" s="4"/>
      <c r="Y194" s="4"/>
    </row>
    <row r="195" spans="12:25" x14ac:dyDescent="0.45">
      <c r="L195" s="22" t="s">
        <v>66</v>
      </c>
      <c r="M195" s="53" t="s">
        <v>67</v>
      </c>
      <c r="N195" s="53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2:25" x14ac:dyDescent="0.45">
      <c r="L196" s="4" t="s">
        <v>54</v>
      </c>
      <c r="M196" s="12">
        <v>13.329610000000001</v>
      </c>
      <c r="N196" s="4" t="s">
        <v>12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10"/>
    </row>
    <row r="197" spans="12:25" x14ac:dyDescent="0.45">
      <c r="L197" t="s">
        <v>55</v>
      </c>
      <c r="M197" s="11">
        <v>13.320499999999999</v>
      </c>
      <c r="N197" t="s">
        <v>12</v>
      </c>
      <c r="Y197" s="9"/>
    </row>
    <row r="198" spans="12:25" x14ac:dyDescent="0.45">
      <c r="L198" s="4" t="s">
        <v>56</v>
      </c>
      <c r="M198" s="12">
        <v>13.337440000000001</v>
      </c>
      <c r="N198" s="4" t="s">
        <v>12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10"/>
    </row>
    <row r="200" spans="12:25" x14ac:dyDescent="0.45">
      <c r="L200" s="54" t="s">
        <v>27</v>
      </c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r="201" spans="12:25" x14ac:dyDescent="0.45">
      <c r="L201" s="22"/>
      <c r="M201" s="22">
        <v>0</v>
      </c>
      <c r="N201" s="22">
        <v>1</v>
      </c>
      <c r="O201" s="22">
        <v>10</v>
      </c>
      <c r="P201" s="22">
        <v>20</v>
      </c>
      <c r="Q201" s="22">
        <v>30</v>
      </c>
      <c r="R201" s="22">
        <v>40</v>
      </c>
      <c r="S201" s="22">
        <v>50</v>
      </c>
      <c r="T201" s="22">
        <v>60</v>
      </c>
      <c r="U201" s="22">
        <v>70</v>
      </c>
      <c r="V201" s="22">
        <v>80</v>
      </c>
      <c r="W201" s="22">
        <v>90</v>
      </c>
      <c r="X201" s="22">
        <v>100</v>
      </c>
      <c r="Y201" s="23" t="s">
        <v>46</v>
      </c>
    </row>
    <row r="202" spans="12:25" x14ac:dyDescent="0.45">
      <c r="L202" s="4" t="s">
        <v>48</v>
      </c>
      <c r="M202" s="4">
        <v>6170</v>
      </c>
      <c r="N202" s="4">
        <v>6220</v>
      </c>
      <c r="O202" s="4">
        <v>6650</v>
      </c>
      <c r="P202" s="4">
        <v>7050</v>
      </c>
      <c r="Q202" s="4">
        <v>7580</v>
      </c>
      <c r="R202" s="4">
        <v>8030</v>
      </c>
      <c r="S202" s="4">
        <v>8010</v>
      </c>
      <c r="T202" s="4">
        <v>8320</v>
      </c>
      <c r="U202" s="4">
        <v>8310</v>
      </c>
      <c r="V202" s="4">
        <v>8460</v>
      </c>
      <c r="W202" s="4">
        <v>8640</v>
      </c>
      <c r="X202" s="4">
        <v>9080</v>
      </c>
      <c r="Y202" s="10" t="s">
        <v>8</v>
      </c>
    </row>
    <row r="203" spans="12:25" x14ac:dyDescent="0.45">
      <c r="L203" t="s">
        <v>47</v>
      </c>
      <c r="M203">
        <v>5940</v>
      </c>
      <c r="N203">
        <v>5960</v>
      </c>
      <c r="O203">
        <v>6350</v>
      </c>
      <c r="P203">
        <v>6760</v>
      </c>
      <c r="Q203">
        <v>7270</v>
      </c>
      <c r="R203">
        <v>7740</v>
      </c>
      <c r="S203">
        <v>7680</v>
      </c>
      <c r="T203">
        <v>8000</v>
      </c>
      <c r="U203">
        <v>7940</v>
      </c>
      <c r="V203">
        <v>8130</v>
      </c>
      <c r="W203">
        <v>8280</v>
      </c>
      <c r="X203">
        <v>8680</v>
      </c>
      <c r="Y203" s="8" t="s">
        <v>8</v>
      </c>
    </row>
    <row r="204" spans="12:25" x14ac:dyDescent="0.45">
      <c r="L204" s="22" t="s">
        <v>62</v>
      </c>
      <c r="M204" s="24" t="s">
        <v>58</v>
      </c>
      <c r="N204" s="24" t="s">
        <v>59</v>
      </c>
      <c r="O204" s="24" t="s">
        <v>60</v>
      </c>
      <c r="P204" s="53" t="s">
        <v>57</v>
      </c>
      <c r="Q204" s="53"/>
      <c r="R204" s="22"/>
      <c r="S204" s="22"/>
      <c r="T204" s="22"/>
      <c r="U204" s="22"/>
      <c r="V204" s="22"/>
      <c r="W204" s="22"/>
      <c r="X204" s="22"/>
      <c r="Y204" s="22"/>
    </row>
    <row r="205" spans="12:25" x14ac:dyDescent="0.45">
      <c r="L205" s="4" t="s">
        <v>54</v>
      </c>
      <c r="M205" s="6">
        <v>9.0842399999999994</v>
      </c>
      <c r="N205" s="6">
        <v>7.6871200000000002</v>
      </c>
      <c r="O205" s="16">
        <v>6.6076199999999998</v>
      </c>
      <c r="P205" s="6">
        <f>AVERAGE(M205:O205)</f>
        <v>7.7929933333333343</v>
      </c>
      <c r="Q205" s="4" t="s">
        <v>45</v>
      </c>
      <c r="R205" s="4"/>
      <c r="S205" s="4"/>
      <c r="T205" s="4"/>
      <c r="U205" s="4"/>
      <c r="V205" s="4"/>
      <c r="W205" s="4"/>
      <c r="X205" s="4"/>
      <c r="Y205" s="10"/>
    </row>
    <row r="206" spans="12:25" x14ac:dyDescent="0.45">
      <c r="L206" t="s">
        <v>55</v>
      </c>
      <c r="M206" s="34">
        <v>6.5625</v>
      </c>
      <c r="N206" s="2">
        <v>3.3125</v>
      </c>
      <c r="O206" s="15">
        <v>6.1875</v>
      </c>
      <c r="P206" s="2">
        <f>AVERAGE(M206:O206)</f>
        <v>5.354166666666667</v>
      </c>
      <c r="Q206" t="s">
        <v>45</v>
      </c>
      <c r="Y206" s="9"/>
    </row>
    <row r="207" spans="12:25" x14ac:dyDescent="0.45">
      <c r="L207" s="4" t="s">
        <v>56</v>
      </c>
      <c r="M207" s="6">
        <v>61.5</v>
      </c>
      <c r="N207" s="6">
        <v>48.6875</v>
      </c>
      <c r="O207" s="16">
        <v>9.5625</v>
      </c>
      <c r="P207" s="6">
        <f>AVERAGE(M207:O207)</f>
        <v>39.916666666666664</v>
      </c>
      <c r="Q207" s="4" t="s">
        <v>45</v>
      </c>
      <c r="R207" s="4"/>
      <c r="S207" s="4"/>
      <c r="T207" s="4"/>
      <c r="U207" s="4"/>
      <c r="V207" s="4"/>
      <c r="W207" s="4"/>
      <c r="X207" s="4"/>
      <c r="Y207" s="10"/>
    </row>
    <row r="208" spans="12:25" x14ac:dyDescent="0.45">
      <c r="L208" s="22" t="s">
        <v>65</v>
      </c>
      <c r="M208" s="53" t="s">
        <v>67</v>
      </c>
      <c r="N208" s="53"/>
      <c r="O208" s="53" t="s">
        <v>16</v>
      </c>
      <c r="P208" s="53"/>
      <c r="Q208" s="53" t="s">
        <v>15</v>
      </c>
      <c r="R208" s="53"/>
      <c r="S208" s="53" t="s">
        <v>14</v>
      </c>
      <c r="T208" s="53"/>
      <c r="U208" s="22"/>
      <c r="V208" s="22"/>
      <c r="W208" s="22"/>
      <c r="X208" s="22"/>
      <c r="Y208" s="23"/>
    </row>
    <row r="209" spans="12:25" x14ac:dyDescent="0.45">
      <c r="L209" s="4" t="s">
        <v>54</v>
      </c>
      <c r="M209" s="12">
        <v>50.002540000000003</v>
      </c>
      <c r="N209" s="4" t="s">
        <v>12</v>
      </c>
      <c r="O209" s="4">
        <v>50</v>
      </c>
      <c r="P209" s="4" t="s">
        <v>12</v>
      </c>
      <c r="Q209" s="12">
        <f>ABS(M209-O209)</f>
        <v>2.5400000000033174E-3</v>
      </c>
      <c r="R209" s="4" t="s">
        <v>12</v>
      </c>
      <c r="S209" s="12">
        <f>Q209*100/M209</f>
        <v>5.079741949115619E-3</v>
      </c>
      <c r="T209" s="4" t="s">
        <v>53</v>
      </c>
      <c r="U209" s="4"/>
      <c r="V209" s="4"/>
      <c r="W209" s="4"/>
      <c r="X209" s="4"/>
      <c r="Y209" s="4"/>
    </row>
    <row r="210" spans="12:25" x14ac:dyDescent="0.45">
      <c r="L210" t="s">
        <v>55</v>
      </c>
      <c r="M210" s="11">
        <v>50.0015</v>
      </c>
      <c r="N210" t="s">
        <v>12</v>
      </c>
      <c r="O210">
        <v>50</v>
      </c>
      <c r="P210" t="s">
        <v>12</v>
      </c>
      <c r="Q210" s="11">
        <f>ABS(M210-O210)</f>
        <v>1.5000000000000568E-3</v>
      </c>
      <c r="R210" t="s">
        <v>12</v>
      </c>
      <c r="S210" s="11">
        <f>Q210*100/M210</f>
        <v>2.9999100027000326E-3</v>
      </c>
      <c r="T210" t="s">
        <v>53</v>
      </c>
    </row>
    <row r="211" spans="12:25" x14ac:dyDescent="0.45">
      <c r="L211" s="4" t="s">
        <v>56</v>
      </c>
      <c r="M211" s="12">
        <v>50.037500000000001</v>
      </c>
      <c r="N211" s="4" t="s">
        <v>12</v>
      </c>
      <c r="O211" s="4">
        <v>50</v>
      </c>
      <c r="P211" s="4" t="s">
        <v>12</v>
      </c>
      <c r="Q211" s="12">
        <f>ABS(M211-O211)</f>
        <v>3.7500000000001421E-2</v>
      </c>
      <c r="R211" s="4" t="s">
        <v>12</v>
      </c>
      <c r="S211" s="12">
        <f>Q211*100/M211</f>
        <v>7.4943792155885924E-2</v>
      </c>
      <c r="T211" s="4" t="s">
        <v>53</v>
      </c>
      <c r="U211" s="4"/>
      <c r="V211" s="4"/>
      <c r="W211" s="4"/>
      <c r="X211" s="4"/>
      <c r="Y211" s="4"/>
    </row>
    <row r="212" spans="12:25" x14ac:dyDescent="0.45">
      <c r="L212" s="22" t="s">
        <v>66</v>
      </c>
      <c r="M212" s="53" t="s">
        <v>67</v>
      </c>
      <c r="N212" s="53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2:25" x14ac:dyDescent="0.45">
      <c r="L213" s="4" t="s">
        <v>54</v>
      </c>
      <c r="M213" s="12">
        <v>30.109030000000001</v>
      </c>
      <c r="N213" s="4" t="s">
        <v>12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0"/>
    </row>
    <row r="214" spans="12:25" x14ac:dyDescent="0.45">
      <c r="L214" t="s">
        <v>55</v>
      </c>
      <c r="M214" s="11">
        <v>23.533750000000001</v>
      </c>
      <c r="N214" t="s">
        <v>12</v>
      </c>
      <c r="Y214" s="9"/>
    </row>
    <row r="215" spans="12:25" x14ac:dyDescent="0.45">
      <c r="L215" s="4" t="s">
        <v>56</v>
      </c>
      <c r="M215" s="12">
        <v>37.395189999999999</v>
      </c>
      <c r="N215" s="4" t="s">
        <v>12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10"/>
    </row>
    <row r="217" spans="12:25" x14ac:dyDescent="0.45">
      <c r="L217" s="54" t="s">
        <v>30</v>
      </c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2:25" x14ac:dyDescent="0.45">
      <c r="L218" s="22"/>
      <c r="M218" s="22">
        <v>0</v>
      </c>
      <c r="N218" s="22">
        <v>1</v>
      </c>
      <c r="O218" s="22">
        <v>10</v>
      </c>
      <c r="P218" s="22">
        <v>20</v>
      </c>
      <c r="Q218" s="22">
        <v>30</v>
      </c>
      <c r="R218" s="22">
        <v>40</v>
      </c>
      <c r="S218" s="22">
        <v>50</v>
      </c>
      <c r="T218" s="22">
        <v>60</v>
      </c>
      <c r="U218" s="22">
        <v>70</v>
      </c>
      <c r="V218" s="22">
        <v>80</v>
      </c>
      <c r="W218" s="22">
        <v>90</v>
      </c>
      <c r="X218" s="22">
        <v>100</v>
      </c>
      <c r="Y218" s="23" t="s">
        <v>46</v>
      </c>
    </row>
    <row r="219" spans="12:25" x14ac:dyDescent="0.45">
      <c r="L219" s="4" t="s">
        <v>47</v>
      </c>
      <c r="M219" s="4">
        <v>6440</v>
      </c>
      <c r="N219" s="4">
        <v>6500</v>
      </c>
      <c r="O219" s="4">
        <v>6970</v>
      </c>
      <c r="P219" s="4">
        <v>7450</v>
      </c>
      <c r="Q219" s="4">
        <v>8020</v>
      </c>
      <c r="R219" s="4">
        <v>8540</v>
      </c>
      <c r="S219" s="4">
        <v>8450</v>
      </c>
      <c r="T219" s="4">
        <v>8660</v>
      </c>
      <c r="U219" s="4">
        <v>8790</v>
      </c>
      <c r="V219" s="4">
        <v>8960</v>
      </c>
      <c r="W219" s="4">
        <v>9040</v>
      </c>
      <c r="X219" s="4">
        <v>9040</v>
      </c>
      <c r="Y219" s="10" t="s">
        <v>8</v>
      </c>
    </row>
    <row r="220" spans="12:25" x14ac:dyDescent="0.45">
      <c r="L220" s="22" t="s">
        <v>62</v>
      </c>
      <c r="M220" s="24" t="s">
        <v>58</v>
      </c>
      <c r="N220" s="24" t="s">
        <v>59</v>
      </c>
      <c r="O220" s="24" t="s">
        <v>60</v>
      </c>
      <c r="P220" s="53" t="s">
        <v>57</v>
      </c>
      <c r="Q220" s="53"/>
      <c r="R220" s="22"/>
      <c r="S220" s="22"/>
      <c r="T220" s="22"/>
      <c r="U220" s="22"/>
      <c r="V220" s="22"/>
      <c r="W220" s="22"/>
      <c r="X220" s="22"/>
      <c r="Y220" s="22"/>
    </row>
    <row r="221" spans="12:25" x14ac:dyDescent="0.45">
      <c r="L221" s="4" t="s">
        <v>54</v>
      </c>
      <c r="M221" s="6">
        <v>7.6953100000000001</v>
      </c>
      <c r="N221" s="6">
        <v>8.4571799999999993</v>
      </c>
      <c r="O221" s="16">
        <v>6.4420599999999997</v>
      </c>
      <c r="P221" s="6">
        <f>AVERAGE(M221:O221)</f>
        <v>7.5315166666666657</v>
      </c>
      <c r="Q221" s="4" t="s">
        <v>45</v>
      </c>
      <c r="R221" s="4"/>
      <c r="S221" s="4"/>
      <c r="T221" s="4"/>
      <c r="U221" s="4"/>
      <c r="V221" s="4"/>
      <c r="W221" s="4"/>
      <c r="X221" s="4"/>
      <c r="Y221" s="10"/>
    </row>
    <row r="222" spans="12:25" x14ac:dyDescent="0.45">
      <c r="L222" t="s">
        <v>55</v>
      </c>
      <c r="M222" s="34">
        <v>6.3125</v>
      </c>
      <c r="N222" s="2">
        <v>6.1875</v>
      </c>
      <c r="O222" s="15">
        <v>5.5</v>
      </c>
      <c r="P222" s="2">
        <f>AVERAGE(M222:O222)</f>
        <v>6</v>
      </c>
      <c r="Q222" t="s">
        <v>45</v>
      </c>
      <c r="Y222" s="9"/>
    </row>
    <row r="223" spans="12:25" x14ac:dyDescent="0.45">
      <c r="L223" s="4" t="s">
        <v>56</v>
      </c>
      <c r="M223" s="6">
        <v>22.8125</v>
      </c>
      <c r="N223" s="6">
        <v>48.9375</v>
      </c>
      <c r="O223" s="16">
        <v>9.9375</v>
      </c>
      <c r="P223" s="6">
        <f>AVERAGE(M223:O223)</f>
        <v>27.229166666666668</v>
      </c>
      <c r="Q223" s="4" t="s">
        <v>45</v>
      </c>
      <c r="R223" s="4"/>
      <c r="S223" s="4"/>
      <c r="T223" s="4"/>
      <c r="U223" s="4"/>
      <c r="V223" s="4"/>
      <c r="W223" s="4"/>
      <c r="X223" s="4"/>
      <c r="Y223" s="10"/>
    </row>
    <row r="224" spans="12:25" x14ac:dyDescent="0.45">
      <c r="L224" s="22" t="s">
        <v>65</v>
      </c>
      <c r="M224" s="53" t="s">
        <v>67</v>
      </c>
      <c r="N224" s="53"/>
      <c r="O224" s="53" t="s">
        <v>16</v>
      </c>
      <c r="P224" s="53"/>
      <c r="Q224" s="53" t="s">
        <v>15</v>
      </c>
      <c r="R224" s="53"/>
      <c r="S224" s="53" t="s">
        <v>14</v>
      </c>
      <c r="T224" s="53"/>
      <c r="U224" s="22"/>
      <c r="V224" s="22"/>
      <c r="W224" s="22"/>
      <c r="X224" s="22"/>
      <c r="Y224" s="23"/>
    </row>
    <row r="225" spans="12:25" x14ac:dyDescent="0.45">
      <c r="L225" s="4" t="s">
        <v>54</v>
      </c>
      <c r="M225" s="12">
        <v>50.00253</v>
      </c>
      <c r="N225" s="4" t="s">
        <v>12</v>
      </c>
      <c r="O225" s="4">
        <v>50</v>
      </c>
      <c r="P225" s="4" t="s">
        <v>12</v>
      </c>
      <c r="Q225" s="12">
        <f>ABS(M225-O225)</f>
        <v>2.5300000000001432E-3</v>
      </c>
      <c r="R225" s="4" t="s">
        <v>12</v>
      </c>
      <c r="S225" s="12">
        <f>Q225*100/M225</f>
        <v>5.0597439769550527E-3</v>
      </c>
      <c r="T225" s="4" t="s">
        <v>53</v>
      </c>
      <c r="U225" s="4"/>
      <c r="V225" s="4"/>
      <c r="W225" s="4"/>
      <c r="X225" s="4"/>
      <c r="Y225" s="4"/>
    </row>
    <row r="226" spans="12:25" x14ac:dyDescent="0.45">
      <c r="L226" t="s">
        <v>55</v>
      </c>
      <c r="M226" s="11">
        <v>50.00094</v>
      </c>
      <c r="N226" t="s">
        <v>12</v>
      </c>
      <c r="O226">
        <v>50</v>
      </c>
      <c r="P226" t="s">
        <v>12</v>
      </c>
      <c r="Q226" s="11">
        <f>ABS(M226-O226)</f>
        <v>9.3999999999994088E-4</v>
      </c>
      <c r="R226" t="s">
        <v>12</v>
      </c>
      <c r="S226" s="11">
        <f>Q226*100/M226</f>
        <v>1.8799646566643364E-3</v>
      </c>
      <c r="T226" t="s">
        <v>53</v>
      </c>
    </row>
    <row r="227" spans="12:25" x14ac:dyDescent="0.45">
      <c r="L227" s="4" t="s">
        <v>56</v>
      </c>
      <c r="M227" s="12">
        <v>50.004190000000001</v>
      </c>
      <c r="N227" s="4" t="s">
        <v>12</v>
      </c>
      <c r="O227" s="4">
        <v>50</v>
      </c>
      <c r="P227" s="4" t="s">
        <v>12</v>
      </c>
      <c r="Q227" s="12">
        <f>ABS(M227-O227)</f>
        <v>4.1900000000012483E-3</v>
      </c>
      <c r="R227" s="4" t="s">
        <v>12</v>
      </c>
      <c r="S227" s="12">
        <f>Q227*100/M227</f>
        <v>8.379297814845612E-3</v>
      </c>
      <c r="T227" s="4" t="s">
        <v>53</v>
      </c>
      <c r="U227" s="4"/>
      <c r="V227" s="4"/>
      <c r="W227" s="4"/>
      <c r="X227" s="4"/>
      <c r="Y227" s="4"/>
    </row>
    <row r="228" spans="12:25" x14ac:dyDescent="0.45">
      <c r="L228" s="22" t="s">
        <v>66</v>
      </c>
      <c r="M228" s="53" t="s">
        <v>67</v>
      </c>
      <c r="N228" s="53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2:25" x14ac:dyDescent="0.45">
      <c r="L229" s="4" t="s">
        <v>54</v>
      </c>
      <c r="M229" s="12">
        <v>28.33475</v>
      </c>
      <c r="N229" s="4" t="s">
        <v>12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0"/>
    </row>
    <row r="230" spans="12:25" x14ac:dyDescent="0.45">
      <c r="L230" t="s">
        <v>55</v>
      </c>
      <c r="M230" s="11">
        <v>28.320250000000001</v>
      </c>
      <c r="N230" t="s">
        <v>12</v>
      </c>
      <c r="Y230" s="9"/>
    </row>
    <row r="231" spans="12:25" x14ac:dyDescent="0.45">
      <c r="L231" s="4" t="s">
        <v>56</v>
      </c>
      <c r="M231" s="12">
        <v>28.353750000000002</v>
      </c>
      <c r="N231" s="4" t="s">
        <v>12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10"/>
    </row>
    <row r="233" spans="12:25" x14ac:dyDescent="0.45">
      <c r="L233" s="54" t="s">
        <v>33</v>
      </c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2:25" x14ac:dyDescent="0.45">
      <c r="L234" s="22"/>
      <c r="M234" s="22">
        <v>0</v>
      </c>
      <c r="N234" s="22">
        <v>1</v>
      </c>
      <c r="O234" s="22">
        <v>10</v>
      </c>
      <c r="P234" s="22">
        <v>20</v>
      </c>
      <c r="Q234" s="22">
        <v>30</v>
      </c>
      <c r="R234" s="22">
        <v>40</v>
      </c>
      <c r="S234" s="22">
        <v>50</v>
      </c>
      <c r="T234" s="22">
        <v>60</v>
      </c>
      <c r="U234" s="22">
        <v>70</v>
      </c>
      <c r="V234" s="22">
        <v>80</v>
      </c>
      <c r="W234" s="22">
        <v>90</v>
      </c>
      <c r="X234" s="22">
        <v>100</v>
      </c>
      <c r="Y234" s="23" t="s">
        <v>46</v>
      </c>
    </row>
    <row r="235" spans="12:25" x14ac:dyDescent="0.45">
      <c r="L235" s="4" t="s">
        <v>48</v>
      </c>
      <c r="M235" s="4">
        <v>2420</v>
      </c>
      <c r="N235" s="4">
        <v>2430</v>
      </c>
      <c r="O235" s="4">
        <v>2790</v>
      </c>
      <c r="P235" s="4">
        <v>3430</v>
      </c>
      <c r="Q235" s="4">
        <v>3970</v>
      </c>
      <c r="R235" s="4">
        <v>4680</v>
      </c>
      <c r="S235" s="4">
        <v>4450</v>
      </c>
      <c r="T235" s="4">
        <v>5070</v>
      </c>
      <c r="U235" s="4">
        <v>4590</v>
      </c>
      <c r="V235" s="4">
        <v>5070</v>
      </c>
      <c r="W235" s="4">
        <v>5250</v>
      </c>
      <c r="X235" s="4">
        <v>5890</v>
      </c>
      <c r="Y235" s="10" t="s">
        <v>8</v>
      </c>
    </row>
    <row r="236" spans="12:25" x14ac:dyDescent="0.45">
      <c r="L236" t="s">
        <v>47</v>
      </c>
      <c r="M236">
        <v>2480</v>
      </c>
      <c r="N236">
        <v>2400</v>
      </c>
      <c r="O236">
        <v>2940</v>
      </c>
      <c r="P236">
        <v>3410</v>
      </c>
      <c r="Q236">
        <v>4070</v>
      </c>
      <c r="R236">
        <v>4760</v>
      </c>
      <c r="S236">
        <v>4550</v>
      </c>
      <c r="T236">
        <v>5060</v>
      </c>
      <c r="U236">
        <v>4620</v>
      </c>
      <c r="V236">
        <v>5090</v>
      </c>
      <c r="W236">
        <v>5210</v>
      </c>
      <c r="X236">
        <v>5930</v>
      </c>
      <c r="Y236" s="8" t="s">
        <v>8</v>
      </c>
    </row>
    <row r="237" spans="12:25" x14ac:dyDescent="0.45">
      <c r="L237" s="22" t="s">
        <v>62</v>
      </c>
      <c r="M237" s="24" t="s">
        <v>58</v>
      </c>
      <c r="N237" s="24" t="s">
        <v>59</v>
      </c>
      <c r="O237" s="24" t="s">
        <v>60</v>
      </c>
      <c r="P237" s="53" t="s">
        <v>57</v>
      </c>
      <c r="Q237" s="53"/>
      <c r="R237" s="22"/>
      <c r="S237" s="22"/>
      <c r="T237" s="22"/>
      <c r="U237" s="22"/>
      <c r="V237" s="22"/>
      <c r="W237" s="22"/>
      <c r="X237" s="22"/>
      <c r="Y237" s="22"/>
    </row>
    <row r="238" spans="12:25" x14ac:dyDescent="0.45">
      <c r="L238" s="4" t="s">
        <v>54</v>
      </c>
      <c r="M238" s="6">
        <v>14.148999999999999</v>
      </c>
      <c r="N238" s="6">
        <v>7.0137400000000003</v>
      </c>
      <c r="O238" s="16">
        <v>6.6518300000000004</v>
      </c>
      <c r="P238" s="6">
        <f>AVERAGE(M238:O238)</f>
        <v>9.2715233333333327</v>
      </c>
      <c r="Q238" s="4" t="s">
        <v>45</v>
      </c>
      <c r="R238" s="4"/>
      <c r="S238" s="4"/>
      <c r="T238" s="4"/>
      <c r="U238" s="4"/>
      <c r="V238" s="4"/>
      <c r="W238" s="4"/>
      <c r="X238" s="4"/>
      <c r="Y238" s="10"/>
    </row>
    <row r="239" spans="12:25" x14ac:dyDescent="0.45">
      <c r="L239" t="s">
        <v>55</v>
      </c>
      <c r="M239" s="34">
        <v>6.5</v>
      </c>
      <c r="N239" s="2">
        <v>6.5</v>
      </c>
      <c r="O239" s="15">
        <v>5.625</v>
      </c>
      <c r="P239" s="2">
        <f>AVERAGE(M239:O239)</f>
        <v>6.208333333333333</v>
      </c>
      <c r="Q239" t="s">
        <v>45</v>
      </c>
      <c r="Y239" s="9"/>
    </row>
    <row r="240" spans="12:25" x14ac:dyDescent="0.45">
      <c r="L240" s="4" t="s">
        <v>56</v>
      </c>
      <c r="M240" s="6">
        <v>130.93799999999999</v>
      </c>
      <c r="N240" s="6">
        <v>24.25</v>
      </c>
      <c r="O240" s="16">
        <v>9.9375</v>
      </c>
      <c r="P240" s="6">
        <f>AVERAGE(M240:O240)</f>
        <v>55.041833333333329</v>
      </c>
      <c r="Q240" s="4" t="s">
        <v>45</v>
      </c>
      <c r="R240" s="4"/>
      <c r="S240" s="4"/>
      <c r="T240" s="4"/>
      <c r="U240" s="4"/>
      <c r="V240" s="4"/>
      <c r="W240" s="4"/>
      <c r="X240" s="4"/>
      <c r="Y240" s="10"/>
    </row>
    <row r="241" spans="12:25" x14ac:dyDescent="0.45">
      <c r="L241" s="22" t="s">
        <v>65</v>
      </c>
      <c r="M241" s="53" t="s">
        <v>67</v>
      </c>
      <c r="N241" s="53"/>
      <c r="O241" s="53" t="s">
        <v>16</v>
      </c>
      <c r="P241" s="53"/>
      <c r="Q241" s="53" t="s">
        <v>15</v>
      </c>
      <c r="R241" s="53"/>
      <c r="S241" s="53" t="s">
        <v>14</v>
      </c>
      <c r="T241" s="53"/>
      <c r="U241" s="22"/>
      <c r="V241" s="22"/>
      <c r="W241" s="22"/>
      <c r="X241" s="22"/>
      <c r="Y241" s="23"/>
    </row>
    <row r="242" spans="12:25" x14ac:dyDescent="0.45">
      <c r="L242" s="4" t="s">
        <v>54</v>
      </c>
      <c r="M242" s="12">
        <v>400.02015</v>
      </c>
      <c r="N242" s="4" t="s">
        <v>12</v>
      </c>
      <c r="O242" s="4">
        <v>400</v>
      </c>
      <c r="P242" s="4" t="s">
        <v>12</v>
      </c>
      <c r="Q242" s="12">
        <f>ABS(M242-O242)</f>
        <v>2.0150000000001E-2</v>
      </c>
      <c r="R242" s="4" t="s">
        <v>12</v>
      </c>
      <c r="S242" s="12">
        <f>Q242*100/M242</f>
        <v>5.0372462487204709E-3</v>
      </c>
      <c r="T242" s="4" t="s">
        <v>53</v>
      </c>
      <c r="U242" s="4"/>
      <c r="V242" s="4"/>
      <c r="W242" s="4"/>
      <c r="X242" s="4"/>
      <c r="Y242" s="4"/>
    </row>
    <row r="243" spans="12:25" x14ac:dyDescent="0.45">
      <c r="L243" t="s">
        <v>55</v>
      </c>
      <c r="M243" s="11">
        <v>400.01956000000001</v>
      </c>
      <c r="N243" t="s">
        <v>12</v>
      </c>
      <c r="O243">
        <v>400</v>
      </c>
      <c r="P243" t="s">
        <v>12</v>
      </c>
      <c r="Q243" s="11">
        <f>ABS(M243-O243)</f>
        <v>1.9560000000012678E-2</v>
      </c>
      <c r="R243" t="s">
        <v>12</v>
      </c>
      <c r="S243" s="11">
        <f>Q243*100/M243</f>
        <v>4.8897608906956144E-3</v>
      </c>
      <c r="T243" t="s">
        <v>53</v>
      </c>
    </row>
    <row r="244" spans="12:25" x14ac:dyDescent="0.45">
      <c r="L244" s="4" t="s">
        <v>56</v>
      </c>
      <c r="M244" s="12">
        <v>400.02055999999999</v>
      </c>
      <c r="N244" s="4" t="s">
        <v>12</v>
      </c>
      <c r="O244" s="4">
        <v>400</v>
      </c>
      <c r="P244" s="4" t="s">
        <v>12</v>
      </c>
      <c r="Q244" s="12">
        <f>ABS(M244-O244)</f>
        <v>2.0559999999989031E-2</v>
      </c>
      <c r="R244" s="4" t="s">
        <v>12</v>
      </c>
      <c r="S244" s="12">
        <f>Q244*100/M244</f>
        <v>5.1397358175762345E-3</v>
      </c>
      <c r="T244" s="4" t="s">
        <v>53</v>
      </c>
      <c r="U244" s="4"/>
      <c r="V244" s="4"/>
      <c r="W244" s="4"/>
      <c r="X244" s="4"/>
      <c r="Y244" s="4"/>
    </row>
    <row r="245" spans="12:25" x14ac:dyDescent="0.45">
      <c r="L245" s="22" t="s">
        <v>66</v>
      </c>
      <c r="M245" s="53" t="s">
        <v>67</v>
      </c>
      <c r="N245" s="53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2:25" x14ac:dyDescent="0.45">
      <c r="L246" s="4" t="s">
        <v>54</v>
      </c>
      <c r="M246" s="51">
        <v>44.302669999999999</v>
      </c>
      <c r="N246" s="4" t="s">
        <v>12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10"/>
    </row>
    <row r="247" spans="12:25" x14ac:dyDescent="0.45">
      <c r="L247" t="s">
        <v>55</v>
      </c>
      <c r="M247" s="11">
        <v>40.706690000000002</v>
      </c>
      <c r="N247" t="s">
        <v>12</v>
      </c>
      <c r="Y247" s="9"/>
    </row>
    <row r="248" spans="12:25" x14ac:dyDescent="0.45">
      <c r="L248" s="4" t="s">
        <v>56</v>
      </c>
      <c r="M248" s="51">
        <v>47.298749999999998</v>
      </c>
      <c r="N248" s="4" t="s">
        <v>12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10"/>
    </row>
    <row r="250" spans="12:25" x14ac:dyDescent="0.45">
      <c r="L250" s="54" t="s">
        <v>36</v>
      </c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2:25" x14ac:dyDescent="0.45">
      <c r="L251" s="22"/>
      <c r="M251" s="22">
        <v>0</v>
      </c>
      <c r="N251" s="22">
        <v>1</v>
      </c>
      <c r="O251" s="22">
        <v>10</v>
      </c>
      <c r="P251" s="22">
        <v>20</v>
      </c>
      <c r="Q251" s="22">
        <v>30</v>
      </c>
      <c r="R251" s="22">
        <v>40</v>
      </c>
      <c r="S251" s="22">
        <v>50</v>
      </c>
      <c r="T251" s="22">
        <v>60</v>
      </c>
      <c r="U251" s="22">
        <v>70</v>
      </c>
      <c r="V251" s="22">
        <v>80</v>
      </c>
      <c r="W251" s="22">
        <v>90</v>
      </c>
      <c r="X251" s="22">
        <v>100</v>
      </c>
      <c r="Y251" s="23" t="s">
        <v>46</v>
      </c>
    </row>
    <row r="252" spans="12:25" x14ac:dyDescent="0.45">
      <c r="L252" s="4" t="s">
        <v>47</v>
      </c>
      <c r="M252" s="4">
        <v>2190</v>
      </c>
      <c r="N252" s="4">
        <v>2230</v>
      </c>
      <c r="O252" s="4">
        <v>2750</v>
      </c>
      <c r="P252" s="4">
        <v>3350</v>
      </c>
      <c r="Q252" s="4">
        <v>4450</v>
      </c>
      <c r="R252" s="4">
        <v>5370</v>
      </c>
      <c r="S252" s="4">
        <v>4870</v>
      </c>
      <c r="T252" s="4">
        <v>4830</v>
      </c>
      <c r="U252" s="4">
        <v>5110</v>
      </c>
      <c r="V252" s="4">
        <v>5370</v>
      </c>
      <c r="W252" s="4">
        <v>5790</v>
      </c>
      <c r="X252" s="4">
        <v>5870</v>
      </c>
      <c r="Y252" s="10" t="s">
        <v>8</v>
      </c>
    </row>
    <row r="253" spans="12:25" x14ac:dyDescent="0.45">
      <c r="L253" s="22" t="s">
        <v>62</v>
      </c>
      <c r="M253" s="24" t="s">
        <v>58</v>
      </c>
      <c r="N253" s="24" t="s">
        <v>59</v>
      </c>
      <c r="O253" s="24" t="s">
        <v>60</v>
      </c>
      <c r="P253" s="53" t="s">
        <v>57</v>
      </c>
      <c r="Q253" s="53"/>
      <c r="R253" s="22"/>
      <c r="S253" s="22"/>
      <c r="T253" s="22"/>
      <c r="U253" s="22"/>
      <c r="V253" s="22"/>
      <c r="W253" s="22"/>
      <c r="X253" s="22"/>
      <c r="Y253" s="22"/>
    </row>
    <row r="254" spans="12:25" x14ac:dyDescent="0.45">
      <c r="L254" s="4" t="s">
        <v>54</v>
      </c>
      <c r="M254" s="6">
        <v>8.0369299999999999</v>
      </c>
      <c r="N254" s="6">
        <v>8.5227299999999993</v>
      </c>
      <c r="O254" s="16">
        <v>6.4346699999999997</v>
      </c>
      <c r="P254" s="6">
        <f>AVERAGE(M254:O254)</f>
        <v>7.6647766666666675</v>
      </c>
      <c r="Q254" s="4" t="s">
        <v>45</v>
      </c>
      <c r="R254" s="4"/>
      <c r="S254" s="4"/>
      <c r="T254" s="4"/>
      <c r="U254" s="4"/>
      <c r="V254" s="4"/>
      <c r="W254" s="4"/>
      <c r="X254" s="4"/>
      <c r="Y254" s="10"/>
    </row>
    <row r="255" spans="12:25" x14ac:dyDescent="0.45">
      <c r="L255" t="s">
        <v>55</v>
      </c>
      <c r="M255" s="34">
        <v>6.3125</v>
      </c>
      <c r="N255" s="2">
        <v>6.1875</v>
      </c>
      <c r="O255" s="15">
        <v>5.75</v>
      </c>
      <c r="P255" s="2">
        <f>AVERAGE(M255:O255)</f>
        <v>6.083333333333333</v>
      </c>
      <c r="Q255" t="s">
        <v>45</v>
      </c>
      <c r="Y255" s="9"/>
    </row>
    <row r="256" spans="12:25" x14ac:dyDescent="0.45">
      <c r="L256" s="4" t="s">
        <v>56</v>
      </c>
      <c r="M256" s="6">
        <v>37.8125</v>
      </c>
      <c r="N256" s="6">
        <v>49.75</v>
      </c>
      <c r="O256" s="16">
        <v>9.4375</v>
      </c>
      <c r="P256" s="6">
        <f>AVERAGE(M256:O256)</f>
        <v>32.333333333333336</v>
      </c>
      <c r="Q256" s="4" t="s">
        <v>45</v>
      </c>
      <c r="R256" s="4"/>
      <c r="S256" s="4"/>
      <c r="T256" s="4"/>
      <c r="U256" s="4"/>
      <c r="V256" s="4"/>
      <c r="W256" s="4"/>
      <c r="X256" s="4"/>
      <c r="Y256" s="10"/>
    </row>
    <row r="257" spans="12:25" x14ac:dyDescent="0.45">
      <c r="L257" s="22" t="s">
        <v>65</v>
      </c>
      <c r="M257" s="53" t="s">
        <v>67</v>
      </c>
      <c r="N257" s="53"/>
      <c r="O257" s="53" t="s">
        <v>16</v>
      </c>
      <c r="P257" s="53"/>
      <c r="Q257" s="53" t="s">
        <v>15</v>
      </c>
      <c r="R257" s="53"/>
      <c r="S257" s="53" t="s">
        <v>14</v>
      </c>
      <c r="T257" s="53"/>
      <c r="U257" s="22"/>
      <c r="V257" s="22"/>
      <c r="W257" s="22"/>
      <c r="X257" s="22"/>
      <c r="Y257" s="23"/>
    </row>
    <row r="258" spans="12:25" x14ac:dyDescent="0.45">
      <c r="L258" s="4" t="s">
        <v>54</v>
      </c>
      <c r="M258" s="12">
        <v>400.02012999999999</v>
      </c>
      <c r="N258" s="4" t="s">
        <v>12</v>
      </c>
      <c r="O258" s="4">
        <v>400</v>
      </c>
      <c r="P258" s="4" t="s">
        <v>12</v>
      </c>
      <c r="Q258" s="12">
        <f>ABS(M258-O258)</f>
        <v>2.0129999999994652E-2</v>
      </c>
      <c r="R258" s="4" t="s">
        <v>12</v>
      </c>
      <c r="S258" s="12">
        <f>Q258*100/M258</f>
        <v>5.0322467521808599E-3</v>
      </c>
      <c r="T258" s="4" t="s">
        <v>53</v>
      </c>
      <c r="U258" s="4"/>
      <c r="V258" s="4"/>
      <c r="W258" s="4"/>
      <c r="X258" s="4"/>
      <c r="Y258" s="4"/>
    </row>
    <row r="259" spans="12:25" x14ac:dyDescent="0.45">
      <c r="L259" t="s">
        <v>55</v>
      </c>
      <c r="M259" s="11">
        <v>400.01913000000002</v>
      </c>
      <c r="N259" t="s">
        <v>12</v>
      </c>
      <c r="O259">
        <v>400</v>
      </c>
      <c r="P259" t="s">
        <v>12</v>
      </c>
      <c r="Q259" s="11">
        <f>ABS(M259-O259)</f>
        <v>1.9130000000018299E-2</v>
      </c>
      <c r="R259" t="s">
        <v>12</v>
      </c>
      <c r="S259" s="11">
        <f>Q259*100/M259</f>
        <v>4.7822712878802321E-3</v>
      </c>
      <c r="T259" t="s">
        <v>53</v>
      </c>
    </row>
    <row r="260" spans="12:25" x14ac:dyDescent="0.45">
      <c r="L260" s="4" t="s">
        <v>56</v>
      </c>
      <c r="M260" s="12">
        <v>400.02168999999998</v>
      </c>
      <c r="N260" s="4" t="s">
        <v>12</v>
      </c>
      <c r="O260" s="4">
        <v>400</v>
      </c>
      <c r="P260" s="4" t="s">
        <v>12</v>
      </c>
      <c r="Q260" s="12">
        <f>ABS(M260-O260)</f>
        <v>2.1689999999978227E-2</v>
      </c>
      <c r="R260" s="4" t="s">
        <v>12</v>
      </c>
      <c r="S260" s="12">
        <f>Q260*100/M260</f>
        <v>5.4222059808752441E-3</v>
      </c>
      <c r="T260" s="4" t="s">
        <v>53</v>
      </c>
      <c r="U260" s="4"/>
      <c r="V260" s="4"/>
      <c r="W260" s="4"/>
      <c r="X260" s="4"/>
      <c r="Y260" s="4"/>
    </row>
    <row r="261" spans="12:25" x14ac:dyDescent="0.45">
      <c r="L261" s="22" t="s">
        <v>66</v>
      </c>
      <c r="M261" s="53" t="s">
        <v>67</v>
      </c>
      <c r="N261" s="53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2:25" x14ac:dyDescent="0.45">
      <c r="L262" s="4" t="s">
        <v>54</v>
      </c>
      <c r="M262" s="12">
        <v>28.33164</v>
      </c>
      <c r="N262" s="4" t="s">
        <v>12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10"/>
    </row>
    <row r="263" spans="12:25" x14ac:dyDescent="0.45">
      <c r="L263" t="s">
        <v>55</v>
      </c>
      <c r="M263" s="11">
        <v>28.31925</v>
      </c>
      <c r="N263" t="s">
        <v>12</v>
      </c>
      <c r="Y263" s="9"/>
    </row>
    <row r="264" spans="12:25" x14ac:dyDescent="0.45">
      <c r="L264" s="4" t="s">
        <v>56</v>
      </c>
      <c r="M264" s="12">
        <v>28.35125</v>
      </c>
      <c r="N264" s="4" t="s">
        <v>12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10"/>
    </row>
  </sheetData>
  <mergeCells count="131">
    <mergeCell ref="A7:A8"/>
    <mergeCell ref="A9:A10"/>
    <mergeCell ref="A11:A12"/>
    <mergeCell ref="A18:A19"/>
    <mergeCell ref="A2:B2"/>
    <mergeCell ref="A3:B3"/>
    <mergeCell ref="A16:A17"/>
    <mergeCell ref="A1:E1"/>
    <mergeCell ref="A6:E6"/>
    <mergeCell ref="A15:E15"/>
    <mergeCell ref="A23:A24"/>
    <mergeCell ref="A25:A26"/>
    <mergeCell ref="O9:P9"/>
    <mergeCell ref="Q9:R9"/>
    <mergeCell ref="S9:T9"/>
    <mergeCell ref="O13:P13"/>
    <mergeCell ref="Q13:R13"/>
    <mergeCell ref="S13:T13"/>
    <mergeCell ref="O25:P25"/>
    <mergeCell ref="Q25:R25"/>
    <mergeCell ref="S25:T25"/>
    <mergeCell ref="M13:N13"/>
    <mergeCell ref="M9:N9"/>
    <mergeCell ref="A22:E22"/>
    <mergeCell ref="O257:P257"/>
    <mergeCell ref="Q257:R257"/>
    <mergeCell ref="S257:T257"/>
    <mergeCell ref="O241:P241"/>
    <mergeCell ref="Q241:R241"/>
    <mergeCell ref="S241:T241"/>
    <mergeCell ref="S158:T158"/>
    <mergeCell ref="O175:P175"/>
    <mergeCell ref="Q175:R175"/>
    <mergeCell ref="S175:T175"/>
    <mergeCell ref="O191:P191"/>
    <mergeCell ref="Q191:R191"/>
    <mergeCell ref="S191:T191"/>
    <mergeCell ref="O158:P158"/>
    <mergeCell ref="Q158:R158"/>
    <mergeCell ref="P237:Q237"/>
    <mergeCell ref="P253:Q253"/>
    <mergeCell ref="P5:Q5"/>
    <mergeCell ref="P21:Q21"/>
    <mergeCell ref="P38:Q38"/>
    <mergeCell ref="P54:Q54"/>
    <mergeCell ref="P220:Q220"/>
    <mergeCell ref="S208:T208"/>
    <mergeCell ref="M158:N158"/>
    <mergeCell ref="M146:N146"/>
    <mergeCell ref="M142:N142"/>
    <mergeCell ref="L217:Y217"/>
    <mergeCell ref="O125:P125"/>
    <mergeCell ref="Q125:R125"/>
    <mergeCell ref="S125:T125"/>
    <mergeCell ref="P71:Q71"/>
    <mergeCell ref="P88:Q88"/>
    <mergeCell ref="P105:Q105"/>
    <mergeCell ref="P121:Q121"/>
    <mergeCell ref="M175:N175"/>
    <mergeCell ref="M162:N162"/>
    <mergeCell ref="O92:P92"/>
    <mergeCell ref="Q92:R92"/>
    <mergeCell ref="S92:T92"/>
    <mergeCell ref="O109:P109"/>
    <mergeCell ref="Q109:R109"/>
    <mergeCell ref="P154:Q154"/>
    <mergeCell ref="P138:Q138"/>
    <mergeCell ref="P171:Q171"/>
    <mergeCell ref="P187:Q187"/>
    <mergeCell ref="P204:Q204"/>
    <mergeCell ref="O142:P142"/>
    <mergeCell ref="Q142:R142"/>
    <mergeCell ref="L233:Y233"/>
    <mergeCell ref="L250:Y250"/>
    <mergeCell ref="M241:N241"/>
    <mergeCell ref="M245:N245"/>
    <mergeCell ref="S142:T142"/>
    <mergeCell ref="O208:P208"/>
    <mergeCell ref="Q208:R208"/>
    <mergeCell ref="M208:N208"/>
    <mergeCell ref="M212:N212"/>
    <mergeCell ref="M224:N224"/>
    <mergeCell ref="M228:N228"/>
    <mergeCell ref="O224:P224"/>
    <mergeCell ref="Q224:R224"/>
    <mergeCell ref="S224:T224"/>
    <mergeCell ref="M29:N29"/>
    <mergeCell ref="M75:N75"/>
    <mergeCell ref="O75:P75"/>
    <mergeCell ref="Q75:R75"/>
    <mergeCell ref="S75:T75"/>
    <mergeCell ref="M62:N62"/>
    <mergeCell ref="M109:N109"/>
    <mergeCell ref="M113:N113"/>
    <mergeCell ref="M96:N96"/>
    <mergeCell ref="M92:N92"/>
    <mergeCell ref="M79:N79"/>
    <mergeCell ref="S109:T109"/>
    <mergeCell ref="O58:P58"/>
    <mergeCell ref="Q58:R58"/>
    <mergeCell ref="S58:T58"/>
    <mergeCell ref="O29:P29"/>
    <mergeCell ref="Q29:R29"/>
    <mergeCell ref="S29:T29"/>
    <mergeCell ref="O42:P42"/>
    <mergeCell ref="Q42:R42"/>
    <mergeCell ref="S42:T42"/>
    <mergeCell ref="M257:N257"/>
    <mergeCell ref="M261:N261"/>
    <mergeCell ref="L1:Y1"/>
    <mergeCell ref="L18:Y18"/>
    <mergeCell ref="L34:Y34"/>
    <mergeCell ref="L51:Y51"/>
    <mergeCell ref="L67:Y67"/>
    <mergeCell ref="L85:Y85"/>
    <mergeCell ref="L101:Y101"/>
    <mergeCell ref="L134:Y134"/>
    <mergeCell ref="L151:Y151"/>
    <mergeCell ref="L167:Y167"/>
    <mergeCell ref="L184:Y184"/>
    <mergeCell ref="L200:Y200"/>
    <mergeCell ref="M125:N125"/>
    <mergeCell ref="M129:N129"/>
    <mergeCell ref="M195:N195"/>
    <mergeCell ref="M191:N191"/>
    <mergeCell ref="M179:N179"/>
    <mergeCell ref="L118:Y118"/>
    <mergeCell ref="M58:N58"/>
    <mergeCell ref="M46:N46"/>
    <mergeCell ref="M42:N42"/>
    <mergeCell ref="M25:N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Nathan Loretan</cp:lastModifiedBy>
  <dcterms:created xsi:type="dcterms:W3CDTF">2017-08-16T15:08:02Z</dcterms:created>
  <dcterms:modified xsi:type="dcterms:W3CDTF">2017-08-23T18:56:09Z</dcterms:modified>
</cp:coreProperties>
</file>