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dba60eb2870291/Math ^0 Computing/Math Problems/NBA Analysis/"/>
    </mc:Choice>
  </mc:AlternateContent>
  <xr:revisionPtr revIDLastSave="31" documentId="11_0D7AE730D2308675B2EFA5563BFB885A3D01EEAA" xr6:coauthVersionLast="28" xr6:coauthVersionMax="28" xr10:uidLastSave="{20071C47-A1FC-44F9-BE70-37739678F9F5}"/>
  <bookViews>
    <workbookView minimized="1" xWindow="120" yWindow="120" windowWidth="24915" windowHeight="12075" tabRatio="483" xr2:uid="{00000000-000D-0000-FFFF-FFFF00000000}"/>
  </bookViews>
  <sheets>
    <sheet name="50 Players Data" sheetId="1" r:id="rId1"/>
    <sheet name="PPG Distribution" sheetId="2" r:id="rId2"/>
    <sheet name="Player Overall Value" sheetId="4" r:id="rId3"/>
    <sheet name="Compare LeBron &amp; Kobe" sheetId="5" r:id="rId4"/>
    <sheet name="Sheet1" sheetId="6" r:id="rId5"/>
  </sheets>
  <calcPr calcId="171026"/>
</workbook>
</file>

<file path=xl/calcChain.xml><?xml version="1.0" encoding="utf-8"?>
<calcChain xmlns="http://schemas.openxmlformats.org/spreadsheetml/2006/main">
  <c r="B2" i="5" l="1"/>
  <c r="G52" i="1" l="1"/>
  <c r="H52" i="1"/>
  <c r="I52" i="1"/>
  <c r="J52" i="1"/>
  <c r="F52" i="1"/>
  <c r="C52" i="6"/>
  <c r="D52" i="6"/>
  <c r="E52" i="6"/>
  <c r="F52" i="6"/>
  <c r="B52" i="6"/>
  <c r="J54" i="5"/>
  <c r="H54" i="5"/>
  <c r="F54" i="5"/>
  <c r="D54" i="5"/>
  <c r="B54" i="5"/>
  <c r="H53" i="5"/>
  <c r="I4" i="5"/>
  <c r="I12" i="5"/>
  <c r="I20" i="5"/>
  <c r="I28" i="5"/>
  <c r="I36" i="5"/>
  <c r="I44" i="5"/>
  <c r="I52" i="5"/>
  <c r="D53" i="5"/>
  <c r="E6" i="5"/>
  <c r="E12" i="5"/>
  <c r="E16" i="5"/>
  <c r="E20" i="5"/>
  <c r="E24" i="5"/>
  <c r="E28" i="5"/>
  <c r="E32" i="5"/>
  <c r="E36" i="5"/>
  <c r="E40" i="5"/>
  <c r="E44" i="5"/>
  <c r="E48" i="5"/>
  <c r="E52" i="5"/>
  <c r="J53" i="5"/>
  <c r="F53" i="5"/>
  <c r="B53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  <c r="C3" i="4"/>
  <c r="D2" i="4"/>
  <c r="E2" i="4"/>
  <c r="F2" i="4"/>
  <c r="G2" i="4"/>
  <c r="H2" i="4"/>
  <c r="I2" i="4"/>
  <c r="J2" i="4"/>
  <c r="K2" i="4"/>
  <c r="B2" i="4"/>
  <c r="C2" i="4"/>
  <c r="C4" i="4"/>
  <c r="C5" i="4"/>
  <c r="L5" i="4"/>
  <c r="C6" i="4"/>
  <c r="C7" i="4"/>
  <c r="L7" i="4"/>
  <c r="C8" i="4"/>
  <c r="C9" i="4"/>
  <c r="L9" i="4"/>
  <c r="C10" i="4"/>
  <c r="C11" i="4"/>
  <c r="L11" i="4"/>
  <c r="C12" i="4"/>
  <c r="C13" i="4"/>
  <c r="L13" i="4"/>
  <c r="C14" i="4"/>
  <c r="C15" i="4"/>
  <c r="L15" i="4"/>
  <c r="C16" i="4"/>
  <c r="C17" i="4"/>
  <c r="L17" i="4"/>
  <c r="C18" i="4"/>
  <c r="C19" i="4"/>
  <c r="L19" i="4"/>
  <c r="C20" i="4"/>
  <c r="C21" i="4"/>
  <c r="L21" i="4"/>
  <c r="C22" i="4"/>
  <c r="C23" i="4"/>
  <c r="L23" i="4"/>
  <c r="C24" i="4"/>
  <c r="C25" i="4"/>
  <c r="L25" i="4"/>
  <c r="C26" i="4"/>
  <c r="C27" i="4"/>
  <c r="L27" i="4"/>
  <c r="C28" i="4"/>
  <c r="C29" i="4"/>
  <c r="L29" i="4"/>
  <c r="C30" i="4"/>
  <c r="C31" i="4"/>
  <c r="L31" i="4"/>
  <c r="C32" i="4"/>
  <c r="C33" i="4"/>
  <c r="L33" i="4"/>
  <c r="C34" i="4"/>
  <c r="C35" i="4"/>
  <c r="L35" i="4"/>
  <c r="C36" i="4"/>
  <c r="C37" i="4"/>
  <c r="L37" i="4"/>
  <c r="C38" i="4"/>
  <c r="C39" i="4"/>
  <c r="L39" i="4"/>
  <c r="C40" i="4"/>
  <c r="C41" i="4"/>
  <c r="L41" i="4"/>
  <c r="C42" i="4"/>
  <c r="C43" i="4"/>
  <c r="L43" i="4"/>
  <c r="C44" i="4"/>
  <c r="C45" i="4"/>
  <c r="L45" i="4"/>
  <c r="C46" i="4"/>
  <c r="C47" i="4"/>
  <c r="L47" i="4"/>
  <c r="C48" i="4"/>
  <c r="C49" i="4"/>
  <c r="L49" i="4"/>
  <c r="C50" i="4"/>
  <c r="C51" i="4"/>
  <c r="L51" i="4"/>
  <c r="C52" i="4"/>
  <c r="E2" i="2" a="1"/>
  <c r="E2" i="2"/>
  <c r="J1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AB54" i="1"/>
  <c r="S54" i="1"/>
  <c r="V54" i="1"/>
  <c r="Y54" i="1"/>
  <c r="P54" i="1"/>
  <c r="M52" i="1"/>
  <c r="C54" i="5"/>
  <c r="C2" i="5"/>
  <c r="L2" i="5" s="1"/>
  <c r="C4" i="5"/>
  <c r="C6" i="5"/>
  <c r="C8" i="5"/>
  <c r="C10" i="5"/>
  <c r="C12" i="5"/>
  <c r="C14" i="5"/>
  <c r="C16" i="5"/>
  <c r="C18" i="5"/>
  <c r="C20" i="5"/>
  <c r="C22" i="5"/>
  <c r="C24" i="5"/>
  <c r="C26" i="5"/>
  <c r="C28" i="5"/>
  <c r="C30" i="5"/>
  <c r="C32" i="5"/>
  <c r="C34" i="5"/>
  <c r="C36" i="5"/>
  <c r="C38" i="5"/>
  <c r="G4" i="5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3" i="5"/>
  <c r="G7" i="5"/>
  <c r="G11" i="5"/>
  <c r="G15" i="5"/>
  <c r="G19" i="5"/>
  <c r="G23" i="5"/>
  <c r="G27" i="5"/>
  <c r="G31" i="5"/>
  <c r="G35" i="5"/>
  <c r="G39" i="5"/>
  <c r="G43" i="5"/>
  <c r="G47" i="5"/>
  <c r="G51" i="5"/>
  <c r="J2" i="5"/>
  <c r="K2" i="5"/>
  <c r="K4" i="5"/>
  <c r="K6" i="5"/>
  <c r="K8" i="5"/>
  <c r="K10" i="5"/>
  <c r="K12" i="5"/>
  <c r="K14" i="5"/>
  <c r="K16" i="5"/>
  <c r="K18" i="5"/>
  <c r="K20" i="5"/>
  <c r="K22" i="5"/>
  <c r="K24" i="5"/>
  <c r="K26" i="5"/>
  <c r="K28" i="5"/>
  <c r="K30" i="5"/>
  <c r="K32" i="5"/>
  <c r="K34" i="5"/>
  <c r="K36" i="5"/>
  <c r="K38" i="5"/>
  <c r="K40" i="5"/>
  <c r="K42" i="5"/>
  <c r="K44" i="5"/>
  <c r="K46" i="5"/>
  <c r="K48" i="5"/>
  <c r="K50" i="5"/>
  <c r="K52" i="5"/>
  <c r="K5" i="5"/>
  <c r="K9" i="5"/>
  <c r="K13" i="5"/>
  <c r="K17" i="5"/>
  <c r="K21" i="5"/>
  <c r="K25" i="5"/>
  <c r="K29" i="5"/>
  <c r="K33" i="5"/>
  <c r="K37" i="5"/>
  <c r="K41" i="5"/>
  <c r="K45" i="5"/>
  <c r="K49" i="5"/>
  <c r="K53" i="5"/>
  <c r="C52" i="5"/>
  <c r="C50" i="5"/>
  <c r="C48" i="5"/>
  <c r="C46" i="5"/>
  <c r="C44" i="5"/>
  <c r="C42" i="5"/>
  <c r="C40" i="5"/>
  <c r="C37" i="5"/>
  <c r="C33" i="5"/>
  <c r="C29" i="5"/>
  <c r="C25" i="5"/>
  <c r="C21" i="5"/>
  <c r="C17" i="5"/>
  <c r="C13" i="5"/>
  <c r="C9" i="5"/>
  <c r="C5" i="5"/>
  <c r="G49" i="5"/>
  <c r="G41" i="5"/>
  <c r="G33" i="5"/>
  <c r="G25" i="5"/>
  <c r="G17" i="5"/>
  <c r="G9" i="5"/>
  <c r="K47" i="5"/>
  <c r="K39" i="5"/>
  <c r="K31" i="5"/>
  <c r="K23" i="5"/>
  <c r="K15" i="5"/>
  <c r="K7" i="5"/>
  <c r="F2" i="5"/>
  <c r="G2" i="5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L4" i="4"/>
  <c r="D2" i="5"/>
  <c r="E2" i="5"/>
  <c r="E3" i="5"/>
  <c r="E5" i="5"/>
  <c r="E7" i="5"/>
  <c r="E9" i="5"/>
  <c r="E54" i="5"/>
  <c r="E4" i="5"/>
  <c r="E8" i="5"/>
  <c r="E11" i="5"/>
  <c r="E13" i="5"/>
  <c r="E15" i="5"/>
  <c r="E17" i="5"/>
  <c r="E19" i="5"/>
  <c r="E21" i="5"/>
  <c r="E23" i="5"/>
  <c r="E25" i="5"/>
  <c r="E27" i="5"/>
  <c r="E29" i="5"/>
  <c r="E31" i="5"/>
  <c r="E33" i="5"/>
  <c r="E35" i="5"/>
  <c r="E37" i="5"/>
  <c r="E39" i="5"/>
  <c r="E41" i="5"/>
  <c r="E43" i="5"/>
  <c r="E45" i="5"/>
  <c r="E47" i="5"/>
  <c r="E49" i="5"/>
  <c r="E51" i="5"/>
  <c r="E53" i="5"/>
  <c r="I3" i="5"/>
  <c r="I5" i="5"/>
  <c r="I7" i="5"/>
  <c r="I9" i="5"/>
  <c r="I11" i="5"/>
  <c r="I13" i="5"/>
  <c r="I15" i="5"/>
  <c r="I17" i="5"/>
  <c r="I19" i="5"/>
  <c r="I21" i="5"/>
  <c r="I23" i="5"/>
  <c r="I25" i="5"/>
  <c r="I27" i="5"/>
  <c r="I29" i="5"/>
  <c r="I31" i="5"/>
  <c r="I33" i="5"/>
  <c r="I35" i="5"/>
  <c r="I37" i="5"/>
  <c r="I39" i="5"/>
  <c r="I41" i="5"/>
  <c r="I43" i="5"/>
  <c r="I45" i="5"/>
  <c r="I47" i="5"/>
  <c r="I49" i="5"/>
  <c r="I51" i="5"/>
  <c r="I53" i="5"/>
  <c r="I6" i="5"/>
  <c r="I10" i="5"/>
  <c r="I14" i="5"/>
  <c r="I18" i="5"/>
  <c r="I22" i="5"/>
  <c r="I26" i="5"/>
  <c r="I30" i="5"/>
  <c r="I34" i="5"/>
  <c r="I38" i="5"/>
  <c r="I42" i="5"/>
  <c r="I46" i="5"/>
  <c r="I50" i="5"/>
  <c r="C53" i="5"/>
  <c r="C51" i="5"/>
  <c r="C49" i="5"/>
  <c r="C47" i="5"/>
  <c r="L47" i="5"/>
  <c r="C45" i="5"/>
  <c r="C43" i="5"/>
  <c r="C41" i="5"/>
  <c r="C39" i="5"/>
  <c r="L39" i="5"/>
  <c r="C35" i="5"/>
  <c r="C31" i="5"/>
  <c r="L31" i="5"/>
  <c r="C27" i="5"/>
  <c r="C23" i="5"/>
  <c r="L23" i="5"/>
  <c r="C19" i="5"/>
  <c r="C15" i="5"/>
  <c r="L15" i="5"/>
  <c r="C11" i="5"/>
  <c r="C7" i="5"/>
  <c r="L7" i="5"/>
  <c r="C3" i="5"/>
  <c r="E50" i="5"/>
  <c r="E46" i="5"/>
  <c r="E42" i="5"/>
  <c r="E38" i="5"/>
  <c r="E34" i="5"/>
  <c r="E30" i="5"/>
  <c r="E26" i="5"/>
  <c r="E22" i="5"/>
  <c r="E18" i="5"/>
  <c r="E14" i="5"/>
  <c r="E10" i="5"/>
  <c r="G53" i="5"/>
  <c r="G45" i="5"/>
  <c r="G37" i="5"/>
  <c r="G29" i="5"/>
  <c r="G21" i="5"/>
  <c r="G13" i="5"/>
  <c r="G5" i="5"/>
  <c r="I48" i="5"/>
  <c r="L48" i="5"/>
  <c r="I40" i="5"/>
  <c r="I32" i="5"/>
  <c r="L32" i="5"/>
  <c r="I24" i="5"/>
  <c r="I16" i="5"/>
  <c r="L16" i="5"/>
  <c r="I8" i="5"/>
  <c r="K51" i="5"/>
  <c r="K43" i="5"/>
  <c r="K35" i="5"/>
  <c r="K27" i="5"/>
  <c r="K19" i="5"/>
  <c r="K11" i="5"/>
  <c r="K3" i="5"/>
  <c r="K54" i="5"/>
  <c r="I54" i="5"/>
  <c r="L3" i="4"/>
  <c r="H2" i="5"/>
  <c r="I2" i="5"/>
  <c r="L52" i="5"/>
  <c r="L50" i="5"/>
  <c r="L46" i="5"/>
  <c r="L44" i="5"/>
  <c r="L42" i="5"/>
  <c r="L40" i="5"/>
  <c r="L38" i="5"/>
  <c r="L36" i="5"/>
  <c r="L34" i="5"/>
  <c r="L30" i="5"/>
  <c r="L28" i="5"/>
  <c r="L26" i="5"/>
  <c r="L24" i="5"/>
  <c r="L22" i="5"/>
  <c r="L20" i="5"/>
  <c r="L18" i="5"/>
  <c r="L14" i="5"/>
  <c r="L2" i="4"/>
  <c r="E21" i="2"/>
  <c r="E19" i="2"/>
  <c r="E17" i="2"/>
  <c r="E15" i="2"/>
  <c r="E13" i="2"/>
  <c r="E11" i="2"/>
  <c r="E9" i="2"/>
  <c r="E7" i="2"/>
  <c r="E5" i="2"/>
  <c r="E3" i="2"/>
  <c r="E22" i="2"/>
  <c r="E20" i="2"/>
  <c r="E18" i="2"/>
  <c r="E16" i="2"/>
  <c r="E14" i="2"/>
  <c r="E12" i="2"/>
  <c r="E10" i="2"/>
  <c r="E8" i="2"/>
  <c r="E6" i="2"/>
  <c r="E4" i="2"/>
  <c r="L53" i="5"/>
  <c r="L49" i="5"/>
  <c r="L45" i="5"/>
  <c r="L41" i="5"/>
  <c r="L37" i="5"/>
  <c r="L33" i="5"/>
  <c r="L29" i="5"/>
  <c r="L25" i="5"/>
  <c r="L21" i="5"/>
  <c r="L17" i="5"/>
  <c r="L13" i="5"/>
  <c r="L10" i="5"/>
  <c r="L6" i="5"/>
  <c r="L51" i="5"/>
  <c r="L43" i="5"/>
  <c r="L35" i="5"/>
  <c r="L27" i="5"/>
  <c r="L19" i="5"/>
  <c r="L11" i="5"/>
  <c r="L3" i="5"/>
  <c r="L9" i="5"/>
  <c r="L5" i="5"/>
  <c r="L12" i="5"/>
  <c r="L8" i="5"/>
  <c r="L4" i="5"/>
  <c r="L54" i="5"/>
  <c r="G6" i="2"/>
  <c r="G10" i="2"/>
  <c r="G14" i="2"/>
  <c r="G18" i="2"/>
  <c r="G22" i="2"/>
  <c r="G5" i="2"/>
  <c r="G9" i="2"/>
  <c r="G13" i="2"/>
  <c r="G17" i="2"/>
  <c r="G21" i="2"/>
  <c r="G4" i="2"/>
  <c r="G8" i="2"/>
  <c r="G12" i="2"/>
  <c r="G16" i="2"/>
  <c r="G20" i="2"/>
  <c r="G3" i="2"/>
  <c r="G7" i="2"/>
  <c r="G11" i="2"/>
  <c r="G15" i="2"/>
  <c r="G19" i="2"/>
  <c r="G2" i="2"/>
</calcChain>
</file>

<file path=xl/sharedStrings.xml><?xml version="1.0" encoding="utf-8"?>
<sst xmlns="http://schemas.openxmlformats.org/spreadsheetml/2006/main" count="573" uniqueCount="81">
  <si>
    <t>Player</t>
  </si>
  <si>
    <t>From</t>
  </si>
  <si>
    <t>To</t>
  </si>
  <si>
    <t>Games</t>
  </si>
  <si>
    <t>MPG</t>
  </si>
  <si>
    <t>PTS</t>
  </si>
  <si>
    <t>RB</t>
  </si>
  <si>
    <t>AST</t>
  </si>
  <si>
    <t>STL</t>
  </si>
  <si>
    <t>BLK</t>
  </si>
  <si>
    <t>FG%</t>
  </si>
  <si>
    <t>3P%</t>
  </si>
  <si>
    <t>FT%</t>
  </si>
  <si>
    <t>Kareem Abdul-Jabbar</t>
  </si>
  <si>
    <t>Wilt Chamberlain</t>
  </si>
  <si>
    <t>Magic Johnson</t>
  </si>
  <si>
    <t>Jerry West</t>
  </si>
  <si>
    <t>Hakeem Olajuwon</t>
  </si>
  <si>
    <t>Tiny Archibald</t>
  </si>
  <si>
    <t>Michael Jordan</t>
  </si>
  <si>
    <t>Bill Russell</t>
  </si>
  <si>
    <t>John Stockton</t>
  </si>
  <si>
    <t>David Robinson</t>
  </si>
  <si>
    <t>Paul Arizin</t>
  </si>
  <si>
    <t>Elgin Baylor</t>
  </si>
  <si>
    <t>Bob Pettit</t>
  </si>
  <si>
    <t>Oscar Robertson</t>
  </si>
  <si>
    <t>Charles Barkley</t>
  </si>
  <si>
    <t>Jerry Lucas</t>
  </si>
  <si>
    <t>Isiah Thomas</t>
  </si>
  <si>
    <t>Rick Barry</t>
  </si>
  <si>
    <t>Patrick Ewing</t>
  </si>
  <si>
    <t>Nate Thurmond</t>
  </si>
  <si>
    <t>Bob Cousy</t>
  </si>
  <si>
    <t>Clyde Drexler</t>
  </si>
  <si>
    <t>Shaquille O'Neal</t>
  </si>
  <si>
    <t>George Gervin</t>
  </si>
  <si>
    <t>Wes Unseld</t>
  </si>
  <si>
    <t>Scottie Pippen</t>
  </si>
  <si>
    <t>Bill Walton</t>
  </si>
  <si>
    <t>Dave Bing</t>
  </si>
  <si>
    <t>Dave Cowens</t>
  </si>
  <si>
    <t>Walt Frazier</t>
  </si>
  <si>
    <t>Larry Bird</t>
  </si>
  <si>
    <t>Karl Malone</t>
  </si>
  <si>
    <t>Lenny Wilkens</t>
  </si>
  <si>
    <t>Elvin Hayes</t>
  </si>
  <si>
    <t>George Mikan</t>
  </si>
  <si>
    <t>Kevin McHale</t>
  </si>
  <si>
    <t>Willis Reed</t>
  </si>
  <si>
    <t>Julius Erving</t>
  </si>
  <si>
    <t>Pete Maravich</t>
  </si>
  <si>
    <t>Robert Parish</t>
  </si>
  <si>
    <t>Billy Cunningham</t>
  </si>
  <si>
    <t>Moses Malone</t>
  </si>
  <si>
    <t>Dave DeBusschere</t>
  </si>
  <si>
    <t>Dolph Schayes</t>
  </si>
  <si>
    <t>League Average</t>
  </si>
  <si>
    <t>John Havlicek</t>
  </si>
  <si>
    <t>Hal Greer</t>
  </si>
  <si>
    <t>Sam Jones</t>
  </si>
  <si>
    <t>James Worthy</t>
  </si>
  <si>
    <t>Earl Monroe</t>
  </si>
  <si>
    <t>Bill Sharman</t>
  </si>
  <si>
    <t>Top 50 Average</t>
  </si>
  <si>
    <t>Standard Deviation</t>
  </si>
  <si>
    <t>PTS Bins</t>
  </si>
  <si>
    <t>Number of Occurances</t>
  </si>
  <si>
    <t>Normal Probability Density</t>
  </si>
  <si>
    <t>Actual Probability Density</t>
  </si>
  <si>
    <t>Mean</t>
  </si>
  <si>
    <t>n-Deviations from Mean</t>
  </si>
  <si>
    <t>Average n-Devitaions from Mean</t>
  </si>
  <si>
    <t>Average n-Deviations from Mean</t>
  </si>
  <si>
    <t>LeBron James</t>
  </si>
  <si>
    <t>Kobe Bryant</t>
  </si>
  <si>
    <t>Average</t>
  </si>
  <si>
    <t>n-Deviations from Mean2</t>
  </si>
  <si>
    <t>n-Deviations from Mean3</t>
  </si>
  <si>
    <t>n-Deviations from Mean4</t>
  </si>
  <si>
    <t>n-Deviations from Mean5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</si>
</sst>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5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5" fontId="2" fillId="3" borderId="0" xfId="0" applyNumberFormat="1" applyFont="1" applyFill="1" applyAlignment="1">
      <alignment horizontal="center" vertical="center" wrapText="1"/>
    </xf>
    <xf numFmtId="0" fontId="0" fillId="0" borderId="0" xfId="0" applyAlignment="1"/>
    <xf numFmtId="0" fontId="8" fillId="5" borderId="0" xfId="2" applyFont="1" applyAlignment="1">
      <alignment horizontal="center" vertical="center" wrapText="1"/>
    </xf>
    <xf numFmtId="165" fontId="5" fillId="4" borderId="0" xfId="1" applyNumberFormat="1" applyFont="1" applyAlignment="1">
      <alignment horizontal="center" vertical="center" wrapText="1"/>
    </xf>
    <xf numFmtId="165" fontId="9" fillId="4" borderId="0" xfId="1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7" fillId="0" borderId="0" xfId="0" applyNumberFormat="1" applyFont="1" applyFill="1" applyAlignment="1">
      <alignment horizontal="center" vertical="center" wrapText="1"/>
    </xf>
    <xf numFmtId="2" fontId="9" fillId="0" borderId="0" xfId="1" applyNumberFormat="1" applyFont="1" applyFill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165" fontId="7" fillId="0" borderId="0" xfId="0" applyNumberFormat="1" applyFont="1" applyFill="1" applyAlignment="1">
      <alignment horizontal="center" vertical="center"/>
    </xf>
    <xf numFmtId="165" fontId="10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0" fontId="13" fillId="0" borderId="0" xfId="0" applyFont="1"/>
    <xf numFmtId="2" fontId="0" fillId="0" borderId="0" xfId="0" applyNumberFormat="1" applyAlignment="1">
      <alignment horizontal="right"/>
    </xf>
    <xf numFmtId="0" fontId="13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 applyAlignment="1">
      <alignment horizontal="right"/>
    </xf>
    <xf numFmtId="0" fontId="1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3" fillId="0" borderId="0" xfId="0" applyFont="1" applyAlignment="1">
      <alignment vertical="center" wrapText="1"/>
    </xf>
  </cellXfs>
  <cellStyles count="3">
    <cellStyle name="20% - Accent3" xfId="1" builtinId="38"/>
    <cellStyle name="60% - Accent3" xfId="2" builtinId="40"/>
    <cellStyle name="Normal" xfId="0" builtinId="0"/>
  </cellStyles>
  <dxfs count="78">
    <dxf>
      <alignment horizontal="general" vertical="center" textRotation="0" wrapText="1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numFmt numFmtId="2" formatCode="0.00"/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Points per Game for Top 50 NBA Players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'PPG Distribution'!$B$1</c:f>
              <c:strCache>
                <c:ptCount val="1"/>
                <c:pt idx="0">
                  <c:v>PTS</c:v>
                </c:pt>
              </c:strCache>
            </c:strRef>
          </c:tx>
          <c:invertIfNegative val="0"/>
          <c:dPt>
            <c:idx val="2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01AF-4710-BA40-57EDD2E84C83}"/>
              </c:ext>
            </c:extLst>
          </c:dPt>
          <c:cat>
            <c:strRef>
              <c:f>'PPG Distribution'!$A$2:$A$51</c:f>
              <c:strCache>
                <c:ptCount val="50"/>
                <c:pt idx="0">
                  <c:v>Wilt Chamberlain</c:v>
                </c:pt>
                <c:pt idx="1">
                  <c:v>Michael Jordan</c:v>
                </c:pt>
                <c:pt idx="2">
                  <c:v>Elgin Baylor</c:v>
                </c:pt>
                <c:pt idx="3">
                  <c:v>Jerry West</c:v>
                </c:pt>
                <c:pt idx="4">
                  <c:v>Bob Pettit</c:v>
                </c:pt>
                <c:pt idx="5">
                  <c:v>George Gervin</c:v>
                </c:pt>
                <c:pt idx="6">
                  <c:v>Oscar Robertson</c:v>
                </c:pt>
                <c:pt idx="7">
                  <c:v>Karl Malone</c:v>
                </c:pt>
                <c:pt idx="8">
                  <c:v>Kareem Abdul-Jabbar</c:v>
                </c:pt>
                <c:pt idx="9">
                  <c:v>Larry Bird</c:v>
                </c:pt>
                <c:pt idx="10">
                  <c:v>Pete Maravich</c:v>
                </c:pt>
                <c:pt idx="11">
                  <c:v>Shaquille O'Neal</c:v>
                </c:pt>
                <c:pt idx="12">
                  <c:v>Rick Barry</c:v>
                </c:pt>
                <c:pt idx="13">
                  <c:v>George Mikan</c:v>
                </c:pt>
                <c:pt idx="14">
                  <c:v>Paul Arizin</c:v>
                </c:pt>
                <c:pt idx="15">
                  <c:v>Charles Barkley</c:v>
                </c:pt>
                <c:pt idx="16">
                  <c:v>Julius Erving</c:v>
                </c:pt>
                <c:pt idx="17">
                  <c:v>Hakeem Olajuwon</c:v>
                </c:pt>
                <c:pt idx="18">
                  <c:v>David Robinson</c:v>
                </c:pt>
                <c:pt idx="19">
                  <c:v>Patrick Ewing</c:v>
                </c:pt>
                <c:pt idx="20">
                  <c:v>Elvin Hayes</c:v>
                </c:pt>
                <c:pt idx="21">
                  <c:v>Billy Cunningham</c:v>
                </c:pt>
                <c:pt idx="22">
                  <c:v>John Havlicek</c:v>
                </c:pt>
                <c:pt idx="23">
                  <c:v>Moses Malone</c:v>
                </c:pt>
                <c:pt idx="24">
                  <c:v>Clyde Drexler</c:v>
                </c:pt>
                <c:pt idx="25">
                  <c:v>Dave Bing</c:v>
                </c:pt>
                <c:pt idx="26">
                  <c:v>Magic Johnson</c:v>
                </c:pt>
                <c:pt idx="27">
                  <c:v>Hal Greer</c:v>
                </c:pt>
                <c:pt idx="28">
                  <c:v>Isiah Thomas</c:v>
                </c:pt>
                <c:pt idx="29">
                  <c:v>Walt Frazier</c:v>
                </c:pt>
                <c:pt idx="30">
                  <c:v>Tiny Archibald</c:v>
                </c:pt>
                <c:pt idx="31">
                  <c:v>Earl Monroe</c:v>
                </c:pt>
                <c:pt idx="32">
                  <c:v>Willis Reed</c:v>
                </c:pt>
                <c:pt idx="33">
                  <c:v>Dolph Schayes</c:v>
                </c:pt>
                <c:pt idx="34">
                  <c:v>Bob Cousy</c:v>
                </c:pt>
                <c:pt idx="35">
                  <c:v>Kevin McHale</c:v>
                </c:pt>
                <c:pt idx="36">
                  <c:v>Bill Sharman</c:v>
                </c:pt>
                <c:pt idx="37">
                  <c:v>Sam Jones</c:v>
                </c:pt>
                <c:pt idx="38">
                  <c:v>Dave Cowens</c:v>
                </c:pt>
                <c:pt idx="39">
                  <c:v>James Worthy</c:v>
                </c:pt>
                <c:pt idx="40">
                  <c:v>Jerry Lucas</c:v>
                </c:pt>
                <c:pt idx="41">
                  <c:v>Lenny Wilkens</c:v>
                </c:pt>
                <c:pt idx="42">
                  <c:v>Dave DeBusschere</c:v>
                </c:pt>
                <c:pt idx="43">
                  <c:v>Scottie Pippen</c:v>
                </c:pt>
                <c:pt idx="44">
                  <c:v>Bill Russell</c:v>
                </c:pt>
                <c:pt idx="45">
                  <c:v>Nate Thurmond</c:v>
                </c:pt>
                <c:pt idx="46">
                  <c:v>Robert Parish</c:v>
                </c:pt>
                <c:pt idx="47">
                  <c:v>Bill Walton</c:v>
                </c:pt>
                <c:pt idx="48">
                  <c:v>John Stockton</c:v>
                </c:pt>
                <c:pt idx="49">
                  <c:v>Wes Unseld</c:v>
                </c:pt>
              </c:strCache>
            </c:strRef>
          </c:cat>
          <c:val>
            <c:numRef>
              <c:f>'PPG Distribution'!$B$2:$B$51</c:f>
              <c:numCache>
                <c:formatCode>General</c:formatCode>
                <c:ptCount val="50"/>
                <c:pt idx="0">
                  <c:v>30.1</c:v>
                </c:pt>
                <c:pt idx="1">
                  <c:v>30.1</c:v>
                </c:pt>
                <c:pt idx="2">
                  <c:v>27.4</c:v>
                </c:pt>
                <c:pt idx="3">
                  <c:v>27</c:v>
                </c:pt>
                <c:pt idx="4">
                  <c:v>26.4</c:v>
                </c:pt>
                <c:pt idx="5">
                  <c:v>26.2</c:v>
                </c:pt>
                <c:pt idx="6">
                  <c:v>25.7</c:v>
                </c:pt>
                <c:pt idx="7">
                  <c:v>25</c:v>
                </c:pt>
                <c:pt idx="8">
                  <c:v>24.6</c:v>
                </c:pt>
                <c:pt idx="9">
                  <c:v>24.3</c:v>
                </c:pt>
                <c:pt idx="10">
                  <c:v>24.2</c:v>
                </c:pt>
                <c:pt idx="11">
                  <c:v>23.7</c:v>
                </c:pt>
                <c:pt idx="12">
                  <c:v>23.2</c:v>
                </c:pt>
                <c:pt idx="13">
                  <c:v>23.1</c:v>
                </c:pt>
                <c:pt idx="14">
                  <c:v>22.8</c:v>
                </c:pt>
                <c:pt idx="15">
                  <c:v>22.1</c:v>
                </c:pt>
                <c:pt idx="16">
                  <c:v>22</c:v>
                </c:pt>
                <c:pt idx="17">
                  <c:v>21.8</c:v>
                </c:pt>
                <c:pt idx="18">
                  <c:v>21.1</c:v>
                </c:pt>
                <c:pt idx="19">
                  <c:v>21</c:v>
                </c:pt>
                <c:pt idx="20">
                  <c:v>21</c:v>
                </c:pt>
                <c:pt idx="21">
                  <c:v>20.8</c:v>
                </c:pt>
                <c:pt idx="22">
                  <c:v>20.8</c:v>
                </c:pt>
                <c:pt idx="23">
                  <c:v>20.6</c:v>
                </c:pt>
                <c:pt idx="24">
                  <c:v>20.399999999999999</c:v>
                </c:pt>
                <c:pt idx="25">
                  <c:v>20.3</c:v>
                </c:pt>
                <c:pt idx="26">
                  <c:v>19.5</c:v>
                </c:pt>
                <c:pt idx="27">
                  <c:v>19.2</c:v>
                </c:pt>
                <c:pt idx="28">
                  <c:v>19.2</c:v>
                </c:pt>
                <c:pt idx="29">
                  <c:v>18.899999999999999</c:v>
                </c:pt>
                <c:pt idx="30">
                  <c:v>18.8</c:v>
                </c:pt>
                <c:pt idx="31">
                  <c:v>18.8</c:v>
                </c:pt>
                <c:pt idx="32">
                  <c:v>18.7</c:v>
                </c:pt>
                <c:pt idx="33">
                  <c:v>18.5</c:v>
                </c:pt>
                <c:pt idx="34">
                  <c:v>18.399999999999999</c:v>
                </c:pt>
                <c:pt idx="35">
                  <c:v>17.899999999999999</c:v>
                </c:pt>
                <c:pt idx="36">
                  <c:v>17.8</c:v>
                </c:pt>
                <c:pt idx="37">
                  <c:v>17.7</c:v>
                </c:pt>
                <c:pt idx="38">
                  <c:v>17.600000000000001</c:v>
                </c:pt>
                <c:pt idx="39">
                  <c:v>17.600000000000001</c:v>
                </c:pt>
                <c:pt idx="40">
                  <c:v>17</c:v>
                </c:pt>
                <c:pt idx="41">
                  <c:v>16.5</c:v>
                </c:pt>
                <c:pt idx="42">
                  <c:v>16.100000000000001</c:v>
                </c:pt>
                <c:pt idx="43">
                  <c:v>16.100000000000001</c:v>
                </c:pt>
                <c:pt idx="44">
                  <c:v>15.1</c:v>
                </c:pt>
                <c:pt idx="45">
                  <c:v>15</c:v>
                </c:pt>
                <c:pt idx="46">
                  <c:v>14.5</c:v>
                </c:pt>
                <c:pt idx="47">
                  <c:v>13.3</c:v>
                </c:pt>
                <c:pt idx="48">
                  <c:v>13.1</c:v>
                </c:pt>
                <c:pt idx="49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AF-4710-BA40-57EDD2E84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66224"/>
        <c:axId val="201566608"/>
      </c:barChart>
      <c:catAx>
        <c:axId val="20156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Name of Player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1566608"/>
        <c:crosses val="autoZero"/>
        <c:auto val="1"/>
        <c:lblAlgn val="ctr"/>
        <c:lblOffset val="100"/>
        <c:noMultiLvlLbl val="0"/>
      </c:catAx>
      <c:valAx>
        <c:axId val="201566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Points per Game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566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Points Per Game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96802644744726E-2"/>
          <c:y val="0.1243978094755895"/>
          <c:w val="0.81897500935210465"/>
          <c:h val="0.79812979031723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'PPG Distribution'!$F$1</c:f>
              <c:strCache>
                <c:ptCount val="1"/>
                <c:pt idx="0">
                  <c:v>Normal Probability Density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'PPG Distribution'!$D$2:$D$22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'PPG Distribution'!$F$2:$F$22</c:f>
              <c:numCache>
                <c:formatCode>0.000</c:formatCode>
                <c:ptCount val="21"/>
                <c:pt idx="0">
                  <c:v>1.0346962813852075E-6</c:v>
                </c:pt>
                <c:pt idx="1">
                  <c:v>4.6110129794135216E-6</c:v>
                </c:pt>
                <c:pt idx="2">
                  <c:v>1.8957728416996336E-5</c:v>
                </c:pt>
                <c:pt idx="3">
                  <c:v>1.1306241045939996E-4</c:v>
                </c:pt>
                <c:pt idx="4">
                  <c:v>6.0779762639864105E-4</c:v>
                </c:pt>
                <c:pt idx="5">
                  <c:v>2.876551858389875E-3</c:v>
                </c:pt>
                <c:pt idx="6">
                  <c:v>1.1129389902482105E-2</c:v>
                </c:pt>
                <c:pt idx="7">
                  <c:v>3.4049533779960561E-2</c:v>
                </c:pt>
                <c:pt idx="8">
                  <c:v>7.6974327908526124E-2</c:v>
                </c:pt>
                <c:pt idx="9">
                  <c:v>0.11990128112172384</c:v>
                </c:pt>
                <c:pt idx="10">
                  <c:v>0.12096644063915196</c:v>
                </c:pt>
                <c:pt idx="11">
                  <c:v>7.3648784218857122E-2</c:v>
                </c:pt>
                <c:pt idx="12">
                  <c:v>2.4983368322139279E-2</c:v>
                </c:pt>
                <c:pt idx="13">
                  <c:v>4.4545247093295774E-3</c:v>
                </c:pt>
                <c:pt idx="14">
                  <c:v>3.7120496513422442E-4</c:v>
                </c:pt>
                <c:pt idx="15">
                  <c:v>1.3306183947394298E-5</c:v>
                </c:pt>
                <c:pt idx="16">
                  <c:v>2.2953018944812372E-7</c:v>
                </c:pt>
                <c:pt idx="17">
                  <c:v>1.4825266532092418E-9</c:v>
                </c:pt>
                <c:pt idx="18">
                  <c:v>3.3338491195792151E-12</c:v>
                </c:pt>
                <c:pt idx="19">
                  <c:v>4.3130934617445456E-15</c:v>
                </c:pt>
                <c:pt idx="20">
                  <c:v>1.9644563613090345E-18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E9-48E6-9C3A-A9523222E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67856"/>
        <c:axId val="144603664"/>
      </c:scatterChart>
      <c:scatterChart>
        <c:scatterStyle val="lineMarker"/>
        <c:varyColors val="0"/>
        <c:ser>
          <c:idx val="1"/>
          <c:order val="1"/>
          <c:tx>
            <c:strRef>
              <c:f>'PPG Distribution'!$G$1</c:f>
              <c:strCache>
                <c:ptCount val="1"/>
                <c:pt idx="0">
                  <c:v>Actual Probability Density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'PPG Distribution'!$D$2:$D$22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'PPG Distribution'!$G$2:$G$22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0.04</c:v>
                </c:pt>
                <c:pt idx="8">
                  <c:v>0.06</c:v>
                </c:pt>
                <c:pt idx="9">
                  <c:v>0.18</c:v>
                </c:pt>
                <c:pt idx="10">
                  <c:v>0.18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0.08</c:v>
                </c:pt>
                <c:pt idx="15">
                  <c:v>0</c:v>
                </c:pt>
                <c:pt idx="16">
                  <c:v>0.04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E9-48E6-9C3A-A9523222E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67856"/>
        <c:axId val="144603664"/>
      </c:scatterChart>
      <c:valAx>
        <c:axId val="20156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Per Game (PPG)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03664"/>
        <c:crosses val="autoZero"/>
        <c:crossBetween val="midCat"/>
      </c:valAx>
      <c:valAx>
        <c:axId val="14460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'Player Overall Value'!$L$1</c:f>
              <c:strCache>
                <c:ptCount val="1"/>
                <c:pt idx="0">
                  <c:v>Average n-Devitaions from Mean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'Player Overall Value'!$A$3:$A$52</c:f>
              <c:strCache>
                <c:ptCount val="50"/>
                <c:pt idx="0">
                  <c:v>Kareem Abdul-Jabbar</c:v>
                </c:pt>
                <c:pt idx="1">
                  <c:v>Tiny Archibald</c:v>
                </c:pt>
                <c:pt idx="2">
                  <c:v>Paul Arizin</c:v>
                </c:pt>
                <c:pt idx="3">
                  <c:v>Charles Barkley</c:v>
                </c:pt>
                <c:pt idx="4">
                  <c:v>Rick Barry</c:v>
                </c:pt>
                <c:pt idx="5">
                  <c:v>Elgin Baylor</c:v>
                </c:pt>
                <c:pt idx="6">
                  <c:v>Dave Bing</c:v>
                </c:pt>
                <c:pt idx="7">
                  <c:v>Larry Bird</c:v>
                </c:pt>
                <c:pt idx="8">
                  <c:v>Wilt Chamberlain</c:v>
                </c:pt>
                <c:pt idx="9">
                  <c:v>Bob Cousy</c:v>
                </c:pt>
                <c:pt idx="10">
                  <c:v>Dave Cowens</c:v>
                </c:pt>
                <c:pt idx="11">
                  <c:v>Billy Cunningham</c:v>
                </c:pt>
                <c:pt idx="12">
                  <c:v>Dave DeBusschere</c:v>
                </c:pt>
                <c:pt idx="13">
                  <c:v>Clyde Drexler</c:v>
                </c:pt>
                <c:pt idx="14">
                  <c:v>Julius Erving</c:v>
                </c:pt>
                <c:pt idx="15">
                  <c:v>Patrick Ewing</c:v>
                </c:pt>
                <c:pt idx="16">
                  <c:v>Walt Frazier</c:v>
                </c:pt>
                <c:pt idx="17">
                  <c:v>George Gervin</c:v>
                </c:pt>
                <c:pt idx="18">
                  <c:v>Hal Greer</c:v>
                </c:pt>
                <c:pt idx="19">
                  <c:v>John Havlicek</c:v>
                </c:pt>
                <c:pt idx="20">
                  <c:v>Elvin Hayes</c:v>
                </c:pt>
                <c:pt idx="21">
                  <c:v>Magic Johnson</c:v>
                </c:pt>
                <c:pt idx="22">
                  <c:v>Sam Jones</c:v>
                </c:pt>
                <c:pt idx="23">
                  <c:v>Michael Jordan</c:v>
                </c:pt>
                <c:pt idx="24">
                  <c:v>Jerry Lucas</c:v>
                </c:pt>
                <c:pt idx="25">
                  <c:v>Karl Malone</c:v>
                </c:pt>
                <c:pt idx="26">
                  <c:v>Moses Malone</c:v>
                </c:pt>
                <c:pt idx="27">
                  <c:v>Pete Maravich</c:v>
                </c:pt>
                <c:pt idx="28">
                  <c:v>Kevin McHale</c:v>
                </c:pt>
                <c:pt idx="29">
                  <c:v>George Mikan</c:v>
                </c:pt>
                <c:pt idx="30">
                  <c:v>Earl Monroe</c:v>
                </c:pt>
                <c:pt idx="31">
                  <c:v>Shaquille O'Neal</c:v>
                </c:pt>
                <c:pt idx="32">
                  <c:v>Hakeem Olajuwon</c:v>
                </c:pt>
                <c:pt idx="33">
                  <c:v>Robert Parish</c:v>
                </c:pt>
                <c:pt idx="34">
                  <c:v>Bob Pettit</c:v>
                </c:pt>
                <c:pt idx="35">
                  <c:v>Scottie Pippen</c:v>
                </c:pt>
                <c:pt idx="36">
                  <c:v>Willis Reed</c:v>
                </c:pt>
                <c:pt idx="37">
                  <c:v>Oscar Robertson</c:v>
                </c:pt>
                <c:pt idx="38">
                  <c:v>David Robinson</c:v>
                </c:pt>
                <c:pt idx="39">
                  <c:v>Bill Russell</c:v>
                </c:pt>
                <c:pt idx="40">
                  <c:v>Dolph Schayes</c:v>
                </c:pt>
                <c:pt idx="41">
                  <c:v>Bill Sharman</c:v>
                </c:pt>
                <c:pt idx="42">
                  <c:v>John Stockton</c:v>
                </c:pt>
                <c:pt idx="43">
                  <c:v>Isiah Thomas</c:v>
                </c:pt>
                <c:pt idx="44">
                  <c:v>Nate Thurmond</c:v>
                </c:pt>
                <c:pt idx="45">
                  <c:v>Wes Unseld</c:v>
                </c:pt>
                <c:pt idx="46">
                  <c:v>Bill Walton</c:v>
                </c:pt>
                <c:pt idx="47">
                  <c:v>Jerry West</c:v>
                </c:pt>
                <c:pt idx="48">
                  <c:v>Lenny Wilkens</c:v>
                </c:pt>
                <c:pt idx="49">
                  <c:v>James Worthy</c:v>
                </c:pt>
              </c:strCache>
            </c:strRef>
          </c:cat>
          <c:val>
            <c:numRef>
              <c:f>'Player Overall Value'!$L$3:$L$52</c:f>
              <c:numCache>
                <c:formatCode>0.00</c:formatCode>
                <c:ptCount val="50"/>
                <c:pt idx="0">
                  <c:v>0.4388349823217198</c:v>
                </c:pt>
                <c:pt idx="1">
                  <c:v>-0.39767017997539267</c:v>
                </c:pt>
                <c:pt idx="2">
                  <c:v>-0.80439471889790126</c:v>
                </c:pt>
                <c:pt idx="3">
                  <c:v>0.1663259153184399</c:v>
                </c:pt>
                <c:pt idx="4">
                  <c:v>0.21023999575359778</c:v>
                </c:pt>
                <c:pt idx="5">
                  <c:v>-0.20689011328375084</c:v>
                </c:pt>
                <c:pt idx="6">
                  <c:v>-0.28801224904461004</c:v>
                </c:pt>
                <c:pt idx="7">
                  <c:v>0.4762217017843503</c:v>
                </c:pt>
                <c:pt idx="8">
                  <c:v>0.33053502547454877</c:v>
                </c:pt>
                <c:pt idx="9">
                  <c:v>-0.70692106938726951</c:v>
                </c:pt>
                <c:pt idx="10">
                  <c:v>-9.3357226207941651E-2</c:v>
                </c:pt>
                <c:pt idx="11">
                  <c:v>-0.13361273296347637</c:v>
                </c:pt>
                <c:pt idx="12">
                  <c:v>-0.51880948795066639</c:v>
                </c:pt>
                <c:pt idx="13">
                  <c:v>0.15215470162199135</c:v>
                </c:pt>
                <c:pt idx="14">
                  <c:v>0.22037010351027364</c:v>
                </c:pt>
                <c:pt idx="15">
                  <c:v>5.34362476264695E-2</c:v>
                </c:pt>
                <c:pt idx="16">
                  <c:v>-3.6720626273880841E-2</c:v>
                </c:pt>
                <c:pt idx="17">
                  <c:v>-0.150095220493905</c:v>
                </c:pt>
                <c:pt idx="18">
                  <c:v>-0.98015098394533751</c:v>
                </c:pt>
                <c:pt idx="19">
                  <c:v>-0.27410224587708304</c:v>
                </c:pt>
                <c:pt idx="20">
                  <c:v>6.6857387221429171E-2</c:v>
                </c:pt>
                <c:pt idx="21">
                  <c:v>0.53394413141552655</c:v>
                </c:pt>
                <c:pt idx="22">
                  <c:v>-1.1840129383238971</c:v>
                </c:pt>
                <c:pt idx="23">
                  <c:v>0.71649278531969807</c:v>
                </c:pt>
                <c:pt idx="24">
                  <c:v>-0.47381185855385999</c:v>
                </c:pt>
                <c:pt idx="25">
                  <c:v>0.17112143387753806</c:v>
                </c:pt>
                <c:pt idx="26">
                  <c:v>-0.23570305315970827</c:v>
                </c:pt>
                <c:pt idx="27">
                  <c:v>-8.0585527485189143E-2</c:v>
                </c:pt>
                <c:pt idx="28">
                  <c:v>-0.5977535256378157</c:v>
                </c:pt>
                <c:pt idx="29">
                  <c:v>-0.54164908305071213</c:v>
                </c:pt>
                <c:pt idx="30">
                  <c:v>-0.6593267551454195</c:v>
                </c:pt>
                <c:pt idx="31">
                  <c:v>0.10970615265109425</c:v>
                </c:pt>
                <c:pt idx="32">
                  <c:v>0.61659500360730957</c:v>
                </c:pt>
                <c:pt idx="33">
                  <c:v>-0.60684434767832829</c:v>
                </c:pt>
                <c:pt idx="34">
                  <c:v>-0.25020156830996554</c:v>
                </c:pt>
                <c:pt idx="35">
                  <c:v>-4.7143958533991857E-2</c:v>
                </c:pt>
                <c:pt idx="36">
                  <c:v>-0.37954060107644161</c:v>
                </c:pt>
                <c:pt idx="37">
                  <c:v>0.32883542756799183</c:v>
                </c:pt>
                <c:pt idx="38">
                  <c:v>0.42997540333033457</c:v>
                </c:pt>
                <c:pt idx="39">
                  <c:v>-0.39646012661693941</c:v>
                </c:pt>
                <c:pt idx="40">
                  <c:v>-0.78647794420655448</c:v>
                </c:pt>
                <c:pt idx="41">
                  <c:v>-1.1790129647376897</c:v>
                </c:pt>
                <c:pt idx="42">
                  <c:v>4.391341302314529E-2</c:v>
                </c:pt>
                <c:pt idx="43">
                  <c:v>0.17837001292683194</c:v>
                </c:pt>
                <c:pt idx="44">
                  <c:v>-0.18731133680490525</c:v>
                </c:pt>
                <c:pt idx="45">
                  <c:v>-0.45567461082983052</c:v>
                </c:pt>
                <c:pt idx="46">
                  <c:v>-0.26661081631592165</c:v>
                </c:pt>
                <c:pt idx="47">
                  <c:v>0.76095720725910576</c:v>
                </c:pt>
                <c:pt idx="48">
                  <c:v>-0.36670127357156196</c:v>
                </c:pt>
                <c:pt idx="49">
                  <c:v>-0.57321930880543903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7-4E68-A652-CE228DACE7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675848"/>
        <c:axId val="201286168"/>
      </c:barChart>
      <c:catAx>
        <c:axId val="2016758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86168"/>
        <c:crosses val="autoZero"/>
        <c:auto val="1"/>
        <c:lblAlgn val="ctr"/>
        <c:lblOffset val="100"/>
        <c:noMultiLvlLbl val="0"/>
      </c:catAx>
      <c:valAx>
        <c:axId val="20128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n-Deviations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58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n-Deviations from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('Compare LeBron &amp; Kobe'!$A$3,'Compare LeBron &amp; Kobe'!$A$10,'Compare LeBron &amp; Kobe'!$A$11,'Compare LeBron &amp; Kobe'!$A$17,'Compare LeBron &amp; Kobe'!$A$18,'Compare LeBron &amp; Kobe'!$A$24,'Compare LeBron &amp; Kobe'!$A$26,'Compare LeBron &amp; Kobe'!$A$30,'Compare LeBron &amp; Kobe'!$A$34,'Compare LeBron &amp; Kobe'!$A$40,'Compare LeBron &amp; Kobe'!$A$50,'Compare LeBron &amp; Kobe'!$A$53,'Compare LeBron &amp; Kobe'!$A$54)</c:f>
              <c:strCache>
                <c:ptCount val="13"/>
                <c:pt idx="0">
                  <c:v>Kareem Abdul-Jabbar</c:v>
                </c:pt>
                <c:pt idx="1">
                  <c:v>Larry Bird</c:v>
                </c:pt>
                <c:pt idx="2">
                  <c:v>Wilt Chamberlain</c:v>
                </c:pt>
                <c:pt idx="3">
                  <c:v>Julius Erving</c:v>
                </c:pt>
                <c:pt idx="4">
                  <c:v>Patrick Ewing</c:v>
                </c:pt>
                <c:pt idx="5">
                  <c:v>Magic Johnson</c:v>
                </c:pt>
                <c:pt idx="6">
                  <c:v>Michael Jordan</c:v>
                </c:pt>
                <c:pt idx="7">
                  <c:v>Pete Maravich</c:v>
                </c:pt>
                <c:pt idx="8">
                  <c:v>Shaquille O'Neal</c:v>
                </c:pt>
                <c:pt idx="9">
                  <c:v>Oscar Robertson</c:v>
                </c:pt>
                <c:pt idx="10">
                  <c:v>Jerry West</c:v>
                </c:pt>
                <c:pt idx="11">
                  <c:v>LeBron James</c:v>
                </c:pt>
                <c:pt idx="12">
                  <c:v>Kobe Bryant</c:v>
                </c:pt>
              </c:strCache>
            </c:strRef>
          </c:cat>
          <c:val>
            <c:numRef>
              <c:f>('Compare LeBron &amp; Kobe'!$L$3,'Compare LeBron &amp; Kobe'!$L$10,'Compare LeBron &amp; Kobe'!$L$11,'Compare LeBron &amp; Kobe'!$L$17,'Compare LeBron &amp; Kobe'!$L$18,'Compare LeBron &amp; Kobe'!$L$24,'Compare LeBron &amp; Kobe'!$L$26,'Compare LeBron &amp; Kobe'!$L$30,'Compare LeBron &amp; Kobe'!$L$34,'Compare LeBron &amp; Kobe'!$L$40,'Compare LeBron &amp; Kobe'!$L$50,'Compare LeBron &amp; Kobe'!$L$53,'Compare LeBron &amp; Kobe'!$L$54)</c:f>
              <c:numCache>
                <c:formatCode>0.00</c:formatCode>
                <c:ptCount val="13"/>
                <c:pt idx="0">
                  <c:v>0.42867092791359768</c:v>
                </c:pt>
                <c:pt idx="1">
                  <c:v>0.46200553953558804</c:v>
                </c:pt>
                <c:pt idx="2">
                  <c:v>0.31076145904181535</c:v>
                </c:pt>
                <c:pt idx="3">
                  <c:v>0.20932048677234869</c:v>
                </c:pt>
                <c:pt idx="4">
                  <c:v>4.5382023207118968E-2</c:v>
                </c:pt>
                <c:pt idx="5">
                  <c:v>0.52084697234840183</c:v>
                </c:pt>
                <c:pt idx="6">
                  <c:v>0.69804524171143256</c:v>
                </c:pt>
                <c:pt idx="7">
                  <c:v>-9.883560689721245E-2</c:v>
                </c:pt>
                <c:pt idx="8">
                  <c:v>9.8727501151157471E-2</c:v>
                </c:pt>
                <c:pt idx="9">
                  <c:v>0.30875621951797749</c:v>
                </c:pt>
                <c:pt idx="10">
                  <c:v>0.74486936246488189</c:v>
                </c:pt>
                <c:pt idx="11">
                  <c:v>0.55133220302136332</c:v>
                </c:pt>
                <c:pt idx="12">
                  <c:v>2.5518709347693493E-2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6-4108-A820-4B59A72AD5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2015808"/>
        <c:axId val="202057256"/>
      </c:barChart>
      <c:catAx>
        <c:axId val="2020158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57256"/>
        <c:crosses val="autoZero"/>
        <c:auto val="1"/>
        <c:lblAlgn val="ctr"/>
        <c:lblOffset val="100"/>
        <c:noMultiLvlLbl val="0"/>
      </c:catAx>
      <c:valAx>
        <c:axId val="20205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n-Deviations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1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64</xdr:row>
      <xdr:rowOff>57150</xdr:rowOff>
    </xdr:from>
    <xdr:to>
      <xdr:col>10</xdr:col>
      <xdr:colOff>523875</xdr:colOff>
      <xdr:row>87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21</xdr:row>
      <xdr:rowOff>152400</xdr:rowOff>
    </xdr:from>
    <xdr:to>
      <xdr:col>9</xdr:col>
      <xdr:colOff>1238250</xdr:colOff>
      <xdr:row>50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52</xdr:row>
      <xdr:rowOff>0</xdr:rowOff>
    </xdr:from>
    <xdr:to>
      <xdr:col>13</xdr:col>
      <xdr:colOff>1038225</xdr:colOff>
      <xdr:row>88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0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2" totalsRowCount="1" headerRowDxfId="77" dataDxfId="76">
  <autoFilter ref="A1:M5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Player" totalsRowLabel="Top 50 Average" dataDxfId="75" totalsRowDxfId="30"/>
    <tableColumn id="2" xr3:uid="{00000000-0010-0000-0000-000002000000}" name="From" dataDxfId="74" totalsRowDxfId="29"/>
    <tableColumn id="3" xr3:uid="{00000000-0010-0000-0000-000003000000}" name="To" dataDxfId="73" totalsRowDxfId="28"/>
    <tableColumn id="4" xr3:uid="{00000000-0010-0000-0000-000004000000}" name="Games" dataDxfId="72" totalsRowDxfId="27"/>
    <tableColumn id="5" xr3:uid="{00000000-0010-0000-0000-000005000000}" name="MPG" dataDxfId="71" totalsRowDxfId="26"/>
    <tableColumn id="6" xr3:uid="{00000000-0010-0000-0000-000006000000}" name="PTS" totalsRowFunction="average" dataDxfId="70" totalsRowDxfId="25"/>
    <tableColumn id="7" xr3:uid="{00000000-0010-0000-0000-000007000000}" name="RB" totalsRowFunction="average" dataDxfId="69" totalsRowDxfId="24"/>
    <tableColumn id="8" xr3:uid="{00000000-0010-0000-0000-000008000000}" name="AST" totalsRowFunction="average" dataDxfId="68" totalsRowDxfId="23"/>
    <tableColumn id="9" xr3:uid="{00000000-0010-0000-0000-000009000000}" name="STL" totalsRowFunction="average" dataDxfId="67" totalsRowDxfId="22"/>
    <tableColumn id="10" xr3:uid="{00000000-0010-0000-0000-00000A000000}" name="BLK" totalsRowFunction="average" dataDxfId="66" totalsRowDxfId="21"/>
    <tableColumn id="11" xr3:uid="{00000000-0010-0000-0000-00000B000000}" name="FG%" dataDxfId="65" totalsRowDxfId="20"/>
    <tableColumn id="12" xr3:uid="{00000000-0010-0000-0000-00000C000000}" name="3P%" dataDxfId="64" totalsRowDxfId="19"/>
    <tableColumn id="13" xr3:uid="{00000000-0010-0000-0000-00000D000000}" name="FT%" totalsRowFunction="sum" dataDxfId="63" totalsRow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E494C7-DC10-4F44-B119-CA83F0C4A572}" name="Table3" displayName="Table3" ref="A1:L54" totalsRowShown="0" headerRowDxfId="0" headerRowCellStyle="Normal" dataCellStyle="Normal">
  <autoFilter ref="A1:L54" xr:uid="{587EA394-84CF-43B4-9B89-09BF277076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3CB2385-137C-4B12-B65A-569A6A43601F}" name="Player" dataCellStyle="Normal"/>
    <tableColumn id="2" xr3:uid="{0B9A0260-D7B3-4D37-A552-264DE2053B9F}" name="PTS" dataDxfId="11" dataCellStyle="Normal"/>
    <tableColumn id="3" xr3:uid="{91B1E3CF-94D9-4A73-9127-4A25A61EB185}" name="n-Deviations from Mean" dataDxfId="10" dataCellStyle="Normal">
      <calculatedColumnFormula>(B2-AVERAGE($B$3:$B$53))/STDEV($B$3:$B$53)</calculatedColumnFormula>
    </tableColumn>
    <tableColumn id="4" xr3:uid="{B814ECDB-7386-4141-8B63-937814F0A159}" name="RB" dataDxfId="9" dataCellStyle="Normal"/>
    <tableColumn id="5" xr3:uid="{C3BCC9B1-2EF2-4174-ABF8-14BA62487575}" name="n-Deviations from Mean2" dataDxfId="8" dataCellStyle="Normal">
      <calculatedColumnFormula>(D2-AVERAGE($D$3:$D$53))/STDEV($D$3:$D$53)</calculatedColumnFormula>
    </tableColumn>
    <tableColumn id="6" xr3:uid="{B1099594-0A40-4743-8618-055CC15A693C}" name="AST" dataDxfId="7" dataCellStyle="Normal"/>
    <tableColumn id="7" xr3:uid="{DA7F5314-1FD0-4712-92F3-794D25B748C7}" name="n-Deviations from Mean3" dataDxfId="6" dataCellStyle="Normal">
      <calculatedColumnFormula>(F2-AVERAGE($F$3:$F$53))/STDEV($F$3:$F$53)</calculatedColumnFormula>
    </tableColumn>
    <tableColumn id="8" xr3:uid="{EFAB2F7B-59B5-4555-A06B-DF2EE8F52728}" name="STL" dataDxfId="5" dataCellStyle="Normal"/>
    <tableColumn id="9" xr3:uid="{F19B8E4B-E27B-47D9-8AA8-6037911F4CE7}" name="n-Deviations from Mean4" dataDxfId="4" dataCellStyle="Normal">
      <calculatedColumnFormula>(H2-AVERAGE($H$3:$H$53))/STDEV($H$3:$H$53)</calculatedColumnFormula>
    </tableColumn>
    <tableColumn id="10" xr3:uid="{0A6210F7-2516-4840-BD96-E28CA21ED248}" name="BLK" dataDxfId="3" dataCellStyle="Normal"/>
    <tableColumn id="11" xr3:uid="{5FBD1DE6-72C0-4FB4-8864-D91A0BBDFA52}" name="n-Deviations from Mean5" dataDxfId="2" dataCellStyle="Normal">
      <calculatedColumnFormula>(J2-AVERAGE($J$3:$J$53))/STDEV($J$3:$J$53)</calculatedColumnFormula>
    </tableColumn>
    <tableColumn id="12" xr3:uid="{9B40E21B-F895-4553-B236-722C64689F92}" name="Average n-Deviations from Mean" dataDxfId="1" dataCellStyle="Normal">
      <calculatedColumnFormula>AVERAGE(C2,E2,G2,I2,K2)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52" totalsRowCount="1" headerRowDxfId="40" dataDxfId="38" totalsRowDxfId="37" headerRowBorderDxfId="39">
  <autoFilter ref="A1:F51" xr:uid="{00000000-0009-0000-0100-000002000000}"/>
  <sortState ref="A2:F51">
    <sortCondition descending="1" ref="E1:E51"/>
  </sortState>
  <tableColumns count="6">
    <tableColumn id="1" xr3:uid="{00000000-0010-0000-0100-000001000000}" name="Player" totalsRowLabel="Average" dataDxfId="36" totalsRowDxfId="17"/>
    <tableColumn id="2" xr3:uid="{00000000-0010-0000-0100-000002000000}" name="PTS" totalsRowFunction="average" dataDxfId="35" totalsRowDxfId="16"/>
    <tableColumn id="3" xr3:uid="{00000000-0010-0000-0100-000003000000}" name="RB" totalsRowFunction="average" dataDxfId="34" totalsRowDxfId="15"/>
    <tableColumn id="4" xr3:uid="{00000000-0010-0000-0100-000004000000}" name="AST" totalsRowFunction="average" dataDxfId="33" totalsRowDxfId="14"/>
    <tableColumn id="5" xr3:uid="{00000000-0010-0000-0100-000005000000}" name="STL" totalsRowFunction="average" dataDxfId="32" totalsRowDxfId="13"/>
    <tableColumn id="6" xr3:uid="{00000000-0010-0000-0100-000006000000}" name="BLK" totalsRowFunction="average" dataDxfId="31" totalsRowDxf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asketball-reference.com/players/f/fraziwa01.html" TargetMode="External"/><Relationship Id="rId299" Type="http://schemas.openxmlformats.org/officeDocument/2006/relationships/hyperlink" Target="http://www.basketball-reference.com/players/w/wilkele01.html" TargetMode="External"/><Relationship Id="rId21" Type="http://schemas.openxmlformats.org/officeDocument/2006/relationships/hyperlink" Target="http://www.basketball-reference.com/players/h/hayesel01.html" TargetMode="External"/><Relationship Id="rId42" Type="http://schemas.openxmlformats.org/officeDocument/2006/relationships/hyperlink" Target="http://www.basketball-reference.com/players/s/sharmbi01.html" TargetMode="External"/><Relationship Id="rId63" Type="http://schemas.openxmlformats.org/officeDocument/2006/relationships/hyperlink" Target="http://www.basketball-reference.com/players/d/debusda01.html" TargetMode="External"/><Relationship Id="rId84" Type="http://schemas.openxmlformats.org/officeDocument/2006/relationships/hyperlink" Target="http://www.basketball-reference.com/players/p/parisro01.html" TargetMode="External"/><Relationship Id="rId138" Type="http://schemas.openxmlformats.org/officeDocument/2006/relationships/hyperlink" Target="http://www.basketball-reference.com/players/r/roberos01.html" TargetMode="External"/><Relationship Id="rId159" Type="http://schemas.openxmlformats.org/officeDocument/2006/relationships/hyperlink" Target="http://www.basketball-reference.com/players/c/chambwi01.html" TargetMode="External"/><Relationship Id="rId170" Type="http://schemas.openxmlformats.org/officeDocument/2006/relationships/hyperlink" Target="http://www.basketball-reference.com/players/h/havlijo01.html" TargetMode="External"/><Relationship Id="rId191" Type="http://schemas.openxmlformats.org/officeDocument/2006/relationships/hyperlink" Target="http://www.basketball-reference.com/players/s/schaydo01.html" TargetMode="External"/><Relationship Id="rId205" Type="http://schemas.openxmlformats.org/officeDocument/2006/relationships/hyperlink" Target="http://www.basketball-reference.com/players/b/barryri01.html" TargetMode="External"/><Relationship Id="rId226" Type="http://schemas.openxmlformats.org/officeDocument/2006/relationships/hyperlink" Target="http://www.basketball-reference.com/players/m/malonka01.html" TargetMode="External"/><Relationship Id="rId247" Type="http://schemas.openxmlformats.org/officeDocument/2006/relationships/hyperlink" Target="http://www.basketball-reference.com/players/w/waltobi01.html" TargetMode="External"/><Relationship Id="rId107" Type="http://schemas.openxmlformats.org/officeDocument/2006/relationships/hyperlink" Target="http://www.basketball-reference.com/players/b/bingda01.html" TargetMode="External"/><Relationship Id="rId268" Type="http://schemas.openxmlformats.org/officeDocument/2006/relationships/hyperlink" Target="http://www.basketball-reference.com/players/g/gervige01.html" TargetMode="External"/><Relationship Id="rId289" Type="http://schemas.openxmlformats.org/officeDocument/2006/relationships/hyperlink" Target="http://www.basketball-reference.com/players/r/robinda01.html" TargetMode="External"/><Relationship Id="rId11" Type="http://schemas.openxmlformats.org/officeDocument/2006/relationships/hyperlink" Target="http://www.basketball-reference.com/players/c/cowenda01.html" TargetMode="External"/><Relationship Id="rId32" Type="http://schemas.openxmlformats.org/officeDocument/2006/relationships/hyperlink" Target="http://www.basketball-reference.com/players/o/onealsh01.html" TargetMode="External"/><Relationship Id="rId53" Type="http://schemas.openxmlformats.org/officeDocument/2006/relationships/hyperlink" Target="http://www.basketball-reference.com/players/a/arizipa01.html" TargetMode="External"/><Relationship Id="rId74" Type="http://schemas.openxmlformats.org/officeDocument/2006/relationships/hyperlink" Target="http://www.basketball-reference.com/players/j/jordami01.html" TargetMode="External"/><Relationship Id="rId128" Type="http://schemas.openxmlformats.org/officeDocument/2006/relationships/hyperlink" Target="http://www.basketball-reference.com/players/m/maravpe01.html" TargetMode="External"/><Relationship Id="rId149" Type="http://schemas.openxmlformats.org/officeDocument/2006/relationships/hyperlink" Target="http://www.basketball-reference.com/players/w/wilkele01.html" TargetMode="External"/><Relationship Id="rId5" Type="http://schemas.openxmlformats.org/officeDocument/2006/relationships/hyperlink" Target="http://www.basketball-reference.com/players/b/barryri01.html" TargetMode="External"/><Relationship Id="rId95" Type="http://schemas.openxmlformats.org/officeDocument/2006/relationships/hyperlink" Target="http://www.basketball-reference.com/players/t/thurmna01.html" TargetMode="External"/><Relationship Id="rId160" Type="http://schemas.openxmlformats.org/officeDocument/2006/relationships/hyperlink" Target="http://www.basketball-reference.com/players/c/cousybo01.html" TargetMode="External"/><Relationship Id="rId181" Type="http://schemas.openxmlformats.org/officeDocument/2006/relationships/hyperlink" Target="http://www.basketball-reference.com/players/m/monroea01.html" TargetMode="External"/><Relationship Id="rId216" Type="http://schemas.openxmlformats.org/officeDocument/2006/relationships/hyperlink" Target="http://www.basketball-reference.com/players/e/ewingpa01.html" TargetMode="External"/><Relationship Id="rId237" Type="http://schemas.openxmlformats.org/officeDocument/2006/relationships/hyperlink" Target="http://www.basketball-reference.com/players/r/reedwi01.html" TargetMode="External"/><Relationship Id="rId258" Type="http://schemas.openxmlformats.org/officeDocument/2006/relationships/hyperlink" Target="http://www.basketball-reference.com/players/b/birdla01.html" TargetMode="External"/><Relationship Id="rId279" Type="http://schemas.openxmlformats.org/officeDocument/2006/relationships/hyperlink" Target="http://www.basketball-reference.com/players/m/mchalke01.html" TargetMode="External"/><Relationship Id="rId22" Type="http://schemas.openxmlformats.org/officeDocument/2006/relationships/hyperlink" Target="http://www.basketball-reference.com/players/j/johnsma02.html" TargetMode="External"/><Relationship Id="rId43" Type="http://schemas.openxmlformats.org/officeDocument/2006/relationships/hyperlink" Target="http://www.basketball-reference.com/players/s/stockjo01.html" TargetMode="External"/><Relationship Id="rId64" Type="http://schemas.openxmlformats.org/officeDocument/2006/relationships/hyperlink" Target="http://www.basketball-reference.com/players/d/drexlcl01.html" TargetMode="External"/><Relationship Id="rId118" Type="http://schemas.openxmlformats.org/officeDocument/2006/relationships/hyperlink" Target="http://www.basketball-reference.com/players/g/gervige01.html" TargetMode="External"/><Relationship Id="rId139" Type="http://schemas.openxmlformats.org/officeDocument/2006/relationships/hyperlink" Target="http://www.basketball-reference.com/players/r/robinda01.html" TargetMode="External"/><Relationship Id="rId290" Type="http://schemas.openxmlformats.org/officeDocument/2006/relationships/hyperlink" Target="http://www.basketball-reference.com/players/r/russebi01.html" TargetMode="External"/><Relationship Id="rId85" Type="http://schemas.openxmlformats.org/officeDocument/2006/relationships/hyperlink" Target="http://www.basketball-reference.com/players/p/pettibo01.html" TargetMode="External"/><Relationship Id="rId150" Type="http://schemas.openxmlformats.org/officeDocument/2006/relationships/hyperlink" Target="http://www.basketball-reference.com/players/w/worthja01.html" TargetMode="External"/><Relationship Id="rId171" Type="http://schemas.openxmlformats.org/officeDocument/2006/relationships/hyperlink" Target="http://www.basketball-reference.com/players/h/hayesel01.html" TargetMode="External"/><Relationship Id="rId192" Type="http://schemas.openxmlformats.org/officeDocument/2006/relationships/hyperlink" Target="http://www.basketball-reference.com/players/s/sharmbi01.html" TargetMode="External"/><Relationship Id="rId206" Type="http://schemas.openxmlformats.org/officeDocument/2006/relationships/hyperlink" Target="http://www.basketball-reference.com/players/b/bayloel01.html" TargetMode="External"/><Relationship Id="rId227" Type="http://schemas.openxmlformats.org/officeDocument/2006/relationships/hyperlink" Target="http://www.basketball-reference.com/players/m/malonmo01.html" TargetMode="External"/><Relationship Id="rId248" Type="http://schemas.openxmlformats.org/officeDocument/2006/relationships/hyperlink" Target="http://www.basketball-reference.com/players/w/westje01.html" TargetMode="External"/><Relationship Id="rId269" Type="http://schemas.openxmlformats.org/officeDocument/2006/relationships/hyperlink" Target="http://www.basketball-reference.com/players/g/greerha01.html" TargetMode="External"/><Relationship Id="rId12" Type="http://schemas.openxmlformats.org/officeDocument/2006/relationships/hyperlink" Target="http://www.basketball-reference.com/players/c/cunnibi01.html" TargetMode="External"/><Relationship Id="rId33" Type="http://schemas.openxmlformats.org/officeDocument/2006/relationships/hyperlink" Target="http://www.basketball-reference.com/players/o/olajuha01.html" TargetMode="External"/><Relationship Id="rId108" Type="http://schemas.openxmlformats.org/officeDocument/2006/relationships/hyperlink" Target="http://www.basketball-reference.com/players/b/birdla01.html" TargetMode="External"/><Relationship Id="rId129" Type="http://schemas.openxmlformats.org/officeDocument/2006/relationships/hyperlink" Target="http://www.basketball-reference.com/players/m/mchalke01.html" TargetMode="External"/><Relationship Id="rId280" Type="http://schemas.openxmlformats.org/officeDocument/2006/relationships/hyperlink" Target="http://www.basketball-reference.com/players/m/mikange01.html" TargetMode="External"/><Relationship Id="rId54" Type="http://schemas.openxmlformats.org/officeDocument/2006/relationships/hyperlink" Target="http://www.basketball-reference.com/players/b/barklch01.html" TargetMode="External"/><Relationship Id="rId75" Type="http://schemas.openxmlformats.org/officeDocument/2006/relationships/hyperlink" Target="http://www.basketball-reference.com/players/l/lucasje01.html" TargetMode="External"/><Relationship Id="rId96" Type="http://schemas.openxmlformats.org/officeDocument/2006/relationships/hyperlink" Target="http://www.basketball-reference.com/players/u/unselwe01.html" TargetMode="External"/><Relationship Id="rId140" Type="http://schemas.openxmlformats.org/officeDocument/2006/relationships/hyperlink" Target="http://www.basketball-reference.com/players/r/russebi01.html" TargetMode="External"/><Relationship Id="rId161" Type="http://schemas.openxmlformats.org/officeDocument/2006/relationships/hyperlink" Target="http://www.basketball-reference.com/players/c/cowenda01.html" TargetMode="External"/><Relationship Id="rId182" Type="http://schemas.openxmlformats.org/officeDocument/2006/relationships/hyperlink" Target="http://www.basketball-reference.com/players/o/onealsh01.html" TargetMode="External"/><Relationship Id="rId217" Type="http://schemas.openxmlformats.org/officeDocument/2006/relationships/hyperlink" Target="http://www.basketball-reference.com/players/f/fraziwa01.html" TargetMode="External"/><Relationship Id="rId6" Type="http://schemas.openxmlformats.org/officeDocument/2006/relationships/hyperlink" Target="http://www.basketball-reference.com/players/b/bayloel01.html" TargetMode="External"/><Relationship Id="rId238" Type="http://schemas.openxmlformats.org/officeDocument/2006/relationships/hyperlink" Target="http://www.basketball-reference.com/players/r/roberos01.html" TargetMode="External"/><Relationship Id="rId259" Type="http://schemas.openxmlformats.org/officeDocument/2006/relationships/hyperlink" Target="http://www.basketball-reference.com/players/c/chambwi01.html" TargetMode="External"/><Relationship Id="rId23" Type="http://schemas.openxmlformats.org/officeDocument/2006/relationships/hyperlink" Target="http://www.basketball-reference.com/players/j/jonessa01.html" TargetMode="External"/><Relationship Id="rId119" Type="http://schemas.openxmlformats.org/officeDocument/2006/relationships/hyperlink" Target="http://www.basketball-reference.com/players/g/greerha01.html" TargetMode="External"/><Relationship Id="rId270" Type="http://schemas.openxmlformats.org/officeDocument/2006/relationships/hyperlink" Target="http://www.basketball-reference.com/players/h/havlijo01.html" TargetMode="External"/><Relationship Id="rId291" Type="http://schemas.openxmlformats.org/officeDocument/2006/relationships/hyperlink" Target="http://www.basketball-reference.com/players/s/schaydo01.html" TargetMode="External"/><Relationship Id="rId44" Type="http://schemas.openxmlformats.org/officeDocument/2006/relationships/hyperlink" Target="http://www.basketball-reference.com/players/t/thomais01.html" TargetMode="External"/><Relationship Id="rId65" Type="http://schemas.openxmlformats.org/officeDocument/2006/relationships/hyperlink" Target="http://www.basketball-reference.com/players/e/ervinju01.html" TargetMode="External"/><Relationship Id="rId86" Type="http://schemas.openxmlformats.org/officeDocument/2006/relationships/hyperlink" Target="http://www.basketball-reference.com/players/p/pippesc01.html" TargetMode="External"/><Relationship Id="rId130" Type="http://schemas.openxmlformats.org/officeDocument/2006/relationships/hyperlink" Target="http://www.basketball-reference.com/players/m/mikange01.html" TargetMode="External"/><Relationship Id="rId151" Type="http://schemas.openxmlformats.org/officeDocument/2006/relationships/hyperlink" Target="http://www.basketball-reference.com/players/a/abdulka01.html" TargetMode="External"/><Relationship Id="rId172" Type="http://schemas.openxmlformats.org/officeDocument/2006/relationships/hyperlink" Target="http://www.basketball-reference.com/players/j/johnsma02.html" TargetMode="External"/><Relationship Id="rId193" Type="http://schemas.openxmlformats.org/officeDocument/2006/relationships/hyperlink" Target="http://www.basketball-reference.com/players/s/stockjo01.html" TargetMode="External"/><Relationship Id="rId207" Type="http://schemas.openxmlformats.org/officeDocument/2006/relationships/hyperlink" Target="http://www.basketball-reference.com/players/b/bingda01.html" TargetMode="External"/><Relationship Id="rId228" Type="http://schemas.openxmlformats.org/officeDocument/2006/relationships/hyperlink" Target="http://www.basketball-reference.com/players/m/maravpe01.html" TargetMode="External"/><Relationship Id="rId249" Type="http://schemas.openxmlformats.org/officeDocument/2006/relationships/hyperlink" Target="http://www.basketball-reference.com/players/w/wilkele01.html" TargetMode="External"/><Relationship Id="rId13" Type="http://schemas.openxmlformats.org/officeDocument/2006/relationships/hyperlink" Target="http://www.basketball-reference.com/players/d/debusda01.html" TargetMode="External"/><Relationship Id="rId109" Type="http://schemas.openxmlformats.org/officeDocument/2006/relationships/hyperlink" Target="http://www.basketball-reference.com/players/c/chambwi01.html" TargetMode="External"/><Relationship Id="rId260" Type="http://schemas.openxmlformats.org/officeDocument/2006/relationships/hyperlink" Target="http://www.basketball-reference.com/players/c/cousybo01.html" TargetMode="External"/><Relationship Id="rId281" Type="http://schemas.openxmlformats.org/officeDocument/2006/relationships/hyperlink" Target="http://www.basketball-reference.com/players/m/monroea01.html" TargetMode="External"/><Relationship Id="rId34" Type="http://schemas.openxmlformats.org/officeDocument/2006/relationships/hyperlink" Target="http://www.basketball-reference.com/players/p/parisro01.html" TargetMode="External"/><Relationship Id="rId55" Type="http://schemas.openxmlformats.org/officeDocument/2006/relationships/hyperlink" Target="http://www.basketball-reference.com/players/b/barryri01.html" TargetMode="External"/><Relationship Id="rId76" Type="http://schemas.openxmlformats.org/officeDocument/2006/relationships/hyperlink" Target="http://www.basketball-reference.com/players/m/malonka01.html" TargetMode="External"/><Relationship Id="rId97" Type="http://schemas.openxmlformats.org/officeDocument/2006/relationships/hyperlink" Target="http://www.basketball-reference.com/players/w/waltobi01.html" TargetMode="External"/><Relationship Id="rId120" Type="http://schemas.openxmlformats.org/officeDocument/2006/relationships/hyperlink" Target="http://www.basketball-reference.com/players/h/havlijo01.html" TargetMode="External"/><Relationship Id="rId141" Type="http://schemas.openxmlformats.org/officeDocument/2006/relationships/hyperlink" Target="http://www.basketball-reference.com/players/s/schaydo01.html" TargetMode="External"/><Relationship Id="rId7" Type="http://schemas.openxmlformats.org/officeDocument/2006/relationships/hyperlink" Target="http://www.basketball-reference.com/players/b/bingda01.html" TargetMode="External"/><Relationship Id="rId162" Type="http://schemas.openxmlformats.org/officeDocument/2006/relationships/hyperlink" Target="http://www.basketball-reference.com/players/c/cunnibi01.html" TargetMode="External"/><Relationship Id="rId183" Type="http://schemas.openxmlformats.org/officeDocument/2006/relationships/hyperlink" Target="http://www.basketball-reference.com/players/o/olajuha01.html" TargetMode="External"/><Relationship Id="rId218" Type="http://schemas.openxmlformats.org/officeDocument/2006/relationships/hyperlink" Target="http://www.basketball-reference.com/players/g/gervige01.html" TargetMode="External"/><Relationship Id="rId239" Type="http://schemas.openxmlformats.org/officeDocument/2006/relationships/hyperlink" Target="http://www.basketball-reference.com/players/r/robinda01.html" TargetMode="External"/><Relationship Id="rId2" Type="http://schemas.openxmlformats.org/officeDocument/2006/relationships/hyperlink" Target="http://www.basketball-reference.com/players/a/architi01.html" TargetMode="External"/><Relationship Id="rId29" Type="http://schemas.openxmlformats.org/officeDocument/2006/relationships/hyperlink" Target="http://www.basketball-reference.com/players/m/mchalke01.html" TargetMode="External"/><Relationship Id="rId250" Type="http://schemas.openxmlformats.org/officeDocument/2006/relationships/hyperlink" Target="http://www.basketball-reference.com/players/w/worthja01.html" TargetMode="External"/><Relationship Id="rId255" Type="http://schemas.openxmlformats.org/officeDocument/2006/relationships/hyperlink" Target="http://www.basketball-reference.com/players/b/barryri01.html" TargetMode="External"/><Relationship Id="rId271" Type="http://schemas.openxmlformats.org/officeDocument/2006/relationships/hyperlink" Target="http://www.basketball-reference.com/players/h/hayesel01.html" TargetMode="External"/><Relationship Id="rId276" Type="http://schemas.openxmlformats.org/officeDocument/2006/relationships/hyperlink" Target="http://www.basketball-reference.com/players/m/malonka01.html" TargetMode="External"/><Relationship Id="rId292" Type="http://schemas.openxmlformats.org/officeDocument/2006/relationships/hyperlink" Target="http://www.basketball-reference.com/players/s/sharmbi01.html" TargetMode="External"/><Relationship Id="rId297" Type="http://schemas.openxmlformats.org/officeDocument/2006/relationships/hyperlink" Target="http://www.basketball-reference.com/players/w/waltobi01.html" TargetMode="External"/><Relationship Id="rId24" Type="http://schemas.openxmlformats.org/officeDocument/2006/relationships/hyperlink" Target="http://www.basketball-reference.com/players/j/jordami01.html" TargetMode="External"/><Relationship Id="rId40" Type="http://schemas.openxmlformats.org/officeDocument/2006/relationships/hyperlink" Target="http://www.basketball-reference.com/players/r/russebi01.html" TargetMode="External"/><Relationship Id="rId45" Type="http://schemas.openxmlformats.org/officeDocument/2006/relationships/hyperlink" Target="http://www.basketball-reference.com/players/t/thurmna01.html" TargetMode="External"/><Relationship Id="rId66" Type="http://schemas.openxmlformats.org/officeDocument/2006/relationships/hyperlink" Target="http://www.basketball-reference.com/players/e/ewingpa01.html" TargetMode="External"/><Relationship Id="rId87" Type="http://schemas.openxmlformats.org/officeDocument/2006/relationships/hyperlink" Target="http://www.basketball-reference.com/players/r/reedwi01.html" TargetMode="External"/><Relationship Id="rId110" Type="http://schemas.openxmlformats.org/officeDocument/2006/relationships/hyperlink" Target="http://www.basketball-reference.com/players/c/cousybo01.html" TargetMode="External"/><Relationship Id="rId115" Type="http://schemas.openxmlformats.org/officeDocument/2006/relationships/hyperlink" Target="http://www.basketball-reference.com/players/e/ervinju01.html" TargetMode="External"/><Relationship Id="rId131" Type="http://schemas.openxmlformats.org/officeDocument/2006/relationships/hyperlink" Target="http://www.basketball-reference.com/players/m/monroea01.html" TargetMode="External"/><Relationship Id="rId136" Type="http://schemas.openxmlformats.org/officeDocument/2006/relationships/hyperlink" Target="http://www.basketball-reference.com/players/p/pippesc01.html" TargetMode="External"/><Relationship Id="rId157" Type="http://schemas.openxmlformats.org/officeDocument/2006/relationships/hyperlink" Target="http://www.basketball-reference.com/players/b/bingda01.html" TargetMode="External"/><Relationship Id="rId178" Type="http://schemas.openxmlformats.org/officeDocument/2006/relationships/hyperlink" Target="http://www.basketball-reference.com/players/m/maravpe01.html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://www.basketball-reference.com/players/c/cowenda01.html" TargetMode="External"/><Relationship Id="rId82" Type="http://schemas.openxmlformats.org/officeDocument/2006/relationships/hyperlink" Target="http://www.basketball-reference.com/players/o/onealsh01.html" TargetMode="External"/><Relationship Id="rId152" Type="http://schemas.openxmlformats.org/officeDocument/2006/relationships/hyperlink" Target="http://www.basketball-reference.com/players/a/architi01.html" TargetMode="External"/><Relationship Id="rId173" Type="http://schemas.openxmlformats.org/officeDocument/2006/relationships/hyperlink" Target="http://www.basketball-reference.com/players/j/jonessa01.html" TargetMode="External"/><Relationship Id="rId194" Type="http://schemas.openxmlformats.org/officeDocument/2006/relationships/hyperlink" Target="http://www.basketball-reference.com/players/t/thomais01.html" TargetMode="External"/><Relationship Id="rId199" Type="http://schemas.openxmlformats.org/officeDocument/2006/relationships/hyperlink" Target="http://www.basketball-reference.com/players/w/wilkele01.html" TargetMode="External"/><Relationship Id="rId203" Type="http://schemas.openxmlformats.org/officeDocument/2006/relationships/hyperlink" Target="http://www.basketball-reference.com/players/a/arizipa01.html" TargetMode="External"/><Relationship Id="rId208" Type="http://schemas.openxmlformats.org/officeDocument/2006/relationships/hyperlink" Target="http://www.basketball-reference.com/players/b/birdla01.html" TargetMode="External"/><Relationship Id="rId229" Type="http://schemas.openxmlformats.org/officeDocument/2006/relationships/hyperlink" Target="http://www.basketball-reference.com/players/m/mchalke01.html" TargetMode="External"/><Relationship Id="rId19" Type="http://schemas.openxmlformats.org/officeDocument/2006/relationships/hyperlink" Target="http://www.basketball-reference.com/players/g/greerha01.html" TargetMode="External"/><Relationship Id="rId224" Type="http://schemas.openxmlformats.org/officeDocument/2006/relationships/hyperlink" Target="http://www.basketball-reference.com/players/j/jordami01.html" TargetMode="External"/><Relationship Id="rId240" Type="http://schemas.openxmlformats.org/officeDocument/2006/relationships/hyperlink" Target="http://www.basketball-reference.com/players/r/russebi01.html" TargetMode="External"/><Relationship Id="rId245" Type="http://schemas.openxmlformats.org/officeDocument/2006/relationships/hyperlink" Target="http://www.basketball-reference.com/players/t/thurmna01.html" TargetMode="External"/><Relationship Id="rId261" Type="http://schemas.openxmlformats.org/officeDocument/2006/relationships/hyperlink" Target="http://www.basketball-reference.com/players/c/cowenda01.html" TargetMode="External"/><Relationship Id="rId266" Type="http://schemas.openxmlformats.org/officeDocument/2006/relationships/hyperlink" Target="http://www.basketball-reference.com/players/e/ewingpa01.html" TargetMode="External"/><Relationship Id="rId287" Type="http://schemas.openxmlformats.org/officeDocument/2006/relationships/hyperlink" Target="http://www.basketball-reference.com/players/r/reedwi01.html" TargetMode="External"/><Relationship Id="rId14" Type="http://schemas.openxmlformats.org/officeDocument/2006/relationships/hyperlink" Target="http://www.basketball-reference.com/players/d/drexlcl01.html" TargetMode="External"/><Relationship Id="rId30" Type="http://schemas.openxmlformats.org/officeDocument/2006/relationships/hyperlink" Target="http://www.basketball-reference.com/players/m/mikange01.html" TargetMode="External"/><Relationship Id="rId35" Type="http://schemas.openxmlformats.org/officeDocument/2006/relationships/hyperlink" Target="http://www.basketball-reference.com/players/p/pettibo01.html" TargetMode="External"/><Relationship Id="rId56" Type="http://schemas.openxmlformats.org/officeDocument/2006/relationships/hyperlink" Target="http://www.basketball-reference.com/players/b/bayloel01.html" TargetMode="External"/><Relationship Id="rId77" Type="http://schemas.openxmlformats.org/officeDocument/2006/relationships/hyperlink" Target="http://www.basketball-reference.com/players/m/malonmo01.html" TargetMode="External"/><Relationship Id="rId100" Type="http://schemas.openxmlformats.org/officeDocument/2006/relationships/hyperlink" Target="http://www.basketball-reference.com/players/w/worthja01.html" TargetMode="External"/><Relationship Id="rId105" Type="http://schemas.openxmlformats.org/officeDocument/2006/relationships/hyperlink" Target="http://www.basketball-reference.com/players/b/barryri01.html" TargetMode="External"/><Relationship Id="rId126" Type="http://schemas.openxmlformats.org/officeDocument/2006/relationships/hyperlink" Target="http://www.basketball-reference.com/players/m/malonka01.html" TargetMode="External"/><Relationship Id="rId147" Type="http://schemas.openxmlformats.org/officeDocument/2006/relationships/hyperlink" Target="http://www.basketball-reference.com/players/w/waltobi01.html" TargetMode="External"/><Relationship Id="rId168" Type="http://schemas.openxmlformats.org/officeDocument/2006/relationships/hyperlink" Target="http://www.basketball-reference.com/players/g/gervige01.html" TargetMode="External"/><Relationship Id="rId282" Type="http://schemas.openxmlformats.org/officeDocument/2006/relationships/hyperlink" Target="http://www.basketball-reference.com/players/o/onealsh01.html" TargetMode="External"/><Relationship Id="rId8" Type="http://schemas.openxmlformats.org/officeDocument/2006/relationships/hyperlink" Target="http://www.basketball-reference.com/players/b/birdla01.html" TargetMode="External"/><Relationship Id="rId51" Type="http://schemas.openxmlformats.org/officeDocument/2006/relationships/hyperlink" Target="http://www.basketball-reference.com/players/a/abdulka01.html" TargetMode="External"/><Relationship Id="rId72" Type="http://schemas.openxmlformats.org/officeDocument/2006/relationships/hyperlink" Target="http://www.basketball-reference.com/players/j/johnsma02.html" TargetMode="External"/><Relationship Id="rId93" Type="http://schemas.openxmlformats.org/officeDocument/2006/relationships/hyperlink" Target="http://www.basketball-reference.com/players/s/stockjo01.html" TargetMode="External"/><Relationship Id="rId98" Type="http://schemas.openxmlformats.org/officeDocument/2006/relationships/hyperlink" Target="http://www.basketball-reference.com/players/w/westje01.html" TargetMode="External"/><Relationship Id="rId121" Type="http://schemas.openxmlformats.org/officeDocument/2006/relationships/hyperlink" Target="http://www.basketball-reference.com/players/h/hayesel01.html" TargetMode="External"/><Relationship Id="rId142" Type="http://schemas.openxmlformats.org/officeDocument/2006/relationships/hyperlink" Target="http://www.basketball-reference.com/players/s/sharmbi01.html" TargetMode="External"/><Relationship Id="rId163" Type="http://schemas.openxmlformats.org/officeDocument/2006/relationships/hyperlink" Target="http://www.basketball-reference.com/players/d/debusda01.html" TargetMode="External"/><Relationship Id="rId184" Type="http://schemas.openxmlformats.org/officeDocument/2006/relationships/hyperlink" Target="http://www.basketball-reference.com/players/p/parisro01.html" TargetMode="External"/><Relationship Id="rId189" Type="http://schemas.openxmlformats.org/officeDocument/2006/relationships/hyperlink" Target="http://www.basketball-reference.com/players/r/robinda01.html" TargetMode="External"/><Relationship Id="rId219" Type="http://schemas.openxmlformats.org/officeDocument/2006/relationships/hyperlink" Target="http://www.basketball-reference.com/players/g/greerha01.html" TargetMode="External"/><Relationship Id="rId3" Type="http://schemas.openxmlformats.org/officeDocument/2006/relationships/hyperlink" Target="http://www.basketball-reference.com/players/a/arizipa01.html" TargetMode="External"/><Relationship Id="rId214" Type="http://schemas.openxmlformats.org/officeDocument/2006/relationships/hyperlink" Target="http://www.basketball-reference.com/players/d/drexlcl01.html" TargetMode="External"/><Relationship Id="rId230" Type="http://schemas.openxmlformats.org/officeDocument/2006/relationships/hyperlink" Target="http://www.basketball-reference.com/players/m/mikange01.html" TargetMode="External"/><Relationship Id="rId235" Type="http://schemas.openxmlformats.org/officeDocument/2006/relationships/hyperlink" Target="http://www.basketball-reference.com/players/p/pettibo01.html" TargetMode="External"/><Relationship Id="rId251" Type="http://schemas.openxmlformats.org/officeDocument/2006/relationships/hyperlink" Target="http://www.basketball-reference.com/players/a/abdulka01.html" TargetMode="External"/><Relationship Id="rId256" Type="http://schemas.openxmlformats.org/officeDocument/2006/relationships/hyperlink" Target="http://www.basketball-reference.com/players/b/bayloel01.html" TargetMode="External"/><Relationship Id="rId277" Type="http://schemas.openxmlformats.org/officeDocument/2006/relationships/hyperlink" Target="http://www.basketball-reference.com/players/m/malonmo01.html" TargetMode="External"/><Relationship Id="rId298" Type="http://schemas.openxmlformats.org/officeDocument/2006/relationships/hyperlink" Target="http://www.basketball-reference.com/players/w/westje01.html" TargetMode="External"/><Relationship Id="rId25" Type="http://schemas.openxmlformats.org/officeDocument/2006/relationships/hyperlink" Target="http://www.basketball-reference.com/players/l/lucasje01.html" TargetMode="External"/><Relationship Id="rId46" Type="http://schemas.openxmlformats.org/officeDocument/2006/relationships/hyperlink" Target="http://www.basketball-reference.com/players/u/unselwe01.html" TargetMode="External"/><Relationship Id="rId67" Type="http://schemas.openxmlformats.org/officeDocument/2006/relationships/hyperlink" Target="http://www.basketball-reference.com/players/f/fraziwa01.html" TargetMode="External"/><Relationship Id="rId116" Type="http://schemas.openxmlformats.org/officeDocument/2006/relationships/hyperlink" Target="http://www.basketball-reference.com/players/e/ewingpa01.html" TargetMode="External"/><Relationship Id="rId137" Type="http://schemas.openxmlformats.org/officeDocument/2006/relationships/hyperlink" Target="http://www.basketball-reference.com/players/r/reedwi01.html" TargetMode="External"/><Relationship Id="rId158" Type="http://schemas.openxmlformats.org/officeDocument/2006/relationships/hyperlink" Target="http://www.basketball-reference.com/players/b/birdla01.html" TargetMode="External"/><Relationship Id="rId272" Type="http://schemas.openxmlformats.org/officeDocument/2006/relationships/hyperlink" Target="http://www.basketball-reference.com/players/j/johnsma02.html" TargetMode="External"/><Relationship Id="rId293" Type="http://schemas.openxmlformats.org/officeDocument/2006/relationships/hyperlink" Target="http://www.basketball-reference.com/players/s/stockjo01.html" TargetMode="External"/><Relationship Id="rId302" Type="http://schemas.openxmlformats.org/officeDocument/2006/relationships/table" Target="../tables/table1.xml"/><Relationship Id="rId20" Type="http://schemas.openxmlformats.org/officeDocument/2006/relationships/hyperlink" Target="http://www.basketball-reference.com/players/h/havlijo01.html" TargetMode="External"/><Relationship Id="rId41" Type="http://schemas.openxmlformats.org/officeDocument/2006/relationships/hyperlink" Target="http://www.basketball-reference.com/players/s/schaydo01.html" TargetMode="External"/><Relationship Id="rId62" Type="http://schemas.openxmlformats.org/officeDocument/2006/relationships/hyperlink" Target="http://www.basketball-reference.com/players/c/cunnibi01.html" TargetMode="External"/><Relationship Id="rId83" Type="http://schemas.openxmlformats.org/officeDocument/2006/relationships/hyperlink" Target="http://www.basketball-reference.com/players/o/olajuha01.html" TargetMode="External"/><Relationship Id="rId88" Type="http://schemas.openxmlformats.org/officeDocument/2006/relationships/hyperlink" Target="http://www.basketball-reference.com/players/r/roberos01.html" TargetMode="External"/><Relationship Id="rId111" Type="http://schemas.openxmlformats.org/officeDocument/2006/relationships/hyperlink" Target="http://www.basketball-reference.com/players/c/cowenda01.html" TargetMode="External"/><Relationship Id="rId132" Type="http://schemas.openxmlformats.org/officeDocument/2006/relationships/hyperlink" Target="http://www.basketball-reference.com/players/o/onealsh01.html" TargetMode="External"/><Relationship Id="rId153" Type="http://schemas.openxmlformats.org/officeDocument/2006/relationships/hyperlink" Target="http://www.basketball-reference.com/players/a/arizipa01.html" TargetMode="External"/><Relationship Id="rId174" Type="http://schemas.openxmlformats.org/officeDocument/2006/relationships/hyperlink" Target="http://www.basketball-reference.com/players/j/jordami01.html" TargetMode="External"/><Relationship Id="rId179" Type="http://schemas.openxmlformats.org/officeDocument/2006/relationships/hyperlink" Target="http://www.basketball-reference.com/players/m/mchalke01.html" TargetMode="External"/><Relationship Id="rId195" Type="http://schemas.openxmlformats.org/officeDocument/2006/relationships/hyperlink" Target="http://www.basketball-reference.com/players/t/thurmna01.html" TargetMode="External"/><Relationship Id="rId209" Type="http://schemas.openxmlformats.org/officeDocument/2006/relationships/hyperlink" Target="http://www.basketball-reference.com/players/c/chambwi01.html" TargetMode="External"/><Relationship Id="rId190" Type="http://schemas.openxmlformats.org/officeDocument/2006/relationships/hyperlink" Target="http://www.basketball-reference.com/players/r/russebi01.html" TargetMode="External"/><Relationship Id="rId204" Type="http://schemas.openxmlformats.org/officeDocument/2006/relationships/hyperlink" Target="http://www.basketball-reference.com/players/b/barklch01.html" TargetMode="External"/><Relationship Id="rId220" Type="http://schemas.openxmlformats.org/officeDocument/2006/relationships/hyperlink" Target="http://www.basketball-reference.com/players/h/havlijo01.html" TargetMode="External"/><Relationship Id="rId225" Type="http://schemas.openxmlformats.org/officeDocument/2006/relationships/hyperlink" Target="http://www.basketball-reference.com/players/l/lucasje01.html" TargetMode="External"/><Relationship Id="rId241" Type="http://schemas.openxmlformats.org/officeDocument/2006/relationships/hyperlink" Target="http://www.basketball-reference.com/players/s/schaydo01.html" TargetMode="External"/><Relationship Id="rId246" Type="http://schemas.openxmlformats.org/officeDocument/2006/relationships/hyperlink" Target="http://www.basketball-reference.com/players/u/unselwe01.html" TargetMode="External"/><Relationship Id="rId267" Type="http://schemas.openxmlformats.org/officeDocument/2006/relationships/hyperlink" Target="http://www.basketball-reference.com/players/f/fraziwa01.html" TargetMode="External"/><Relationship Id="rId288" Type="http://schemas.openxmlformats.org/officeDocument/2006/relationships/hyperlink" Target="http://www.basketball-reference.com/players/r/roberos01.html" TargetMode="External"/><Relationship Id="rId15" Type="http://schemas.openxmlformats.org/officeDocument/2006/relationships/hyperlink" Target="http://www.basketball-reference.com/players/e/ervinju01.html" TargetMode="External"/><Relationship Id="rId36" Type="http://schemas.openxmlformats.org/officeDocument/2006/relationships/hyperlink" Target="http://www.basketball-reference.com/players/p/pippesc01.html" TargetMode="External"/><Relationship Id="rId57" Type="http://schemas.openxmlformats.org/officeDocument/2006/relationships/hyperlink" Target="http://www.basketball-reference.com/players/b/bingda01.html" TargetMode="External"/><Relationship Id="rId106" Type="http://schemas.openxmlformats.org/officeDocument/2006/relationships/hyperlink" Target="http://www.basketball-reference.com/players/b/bayloel01.html" TargetMode="External"/><Relationship Id="rId127" Type="http://schemas.openxmlformats.org/officeDocument/2006/relationships/hyperlink" Target="http://www.basketball-reference.com/players/m/malonmo01.html" TargetMode="External"/><Relationship Id="rId262" Type="http://schemas.openxmlformats.org/officeDocument/2006/relationships/hyperlink" Target="http://www.basketball-reference.com/players/c/cunnibi01.html" TargetMode="External"/><Relationship Id="rId283" Type="http://schemas.openxmlformats.org/officeDocument/2006/relationships/hyperlink" Target="http://www.basketball-reference.com/players/o/olajuha01.html" TargetMode="External"/><Relationship Id="rId10" Type="http://schemas.openxmlformats.org/officeDocument/2006/relationships/hyperlink" Target="http://www.basketball-reference.com/players/c/cousybo01.html" TargetMode="External"/><Relationship Id="rId31" Type="http://schemas.openxmlformats.org/officeDocument/2006/relationships/hyperlink" Target="http://www.basketball-reference.com/players/m/monroea01.html" TargetMode="External"/><Relationship Id="rId52" Type="http://schemas.openxmlformats.org/officeDocument/2006/relationships/hyperlink" Target="http://www.basketball-reference.com/players/a/architi01.html" TargetMode="External"/><Relationship Id="rId73" Type="http://schemas.openxmlformats.org/officeDocument/2006/relationships/hyperlink" Target="http://www.basketball-reference.com/players/j/jonessa01.html" TargetMode="External"/><Relationship Id="rId78" Type="http://schemas.openxmlformats.org/officeDocument/2006/relationships/hyperlink" Target="http://www.basketball-reference.com/players/m/maravpe01.html" TargetMode="External"/><Relationship Id="rId94" Type="http://schemas.openxmlformats.org/officeDocument/2006/relationships/hyperlink" Target="http://www.basketball-reference.com/players/t/thomais01.html" TargetMode="External"/><Relationship Id="rId99" Type="http://schemas.openxmlformats.org/officeDocument/2006/relationships/hyperlink" Target="http://www.basketball-reference.com/players/w/wilkele01.html" TargetMode="External"/><Relationship Id="rId101" Type="http://schemas.openxmlformats.org/officeDocument/2006/relationships/hyperlink" Target="http://www.basketball-reference.com/players/a/abdulka01.html" TargetMode="External"/><Relationship Id="rId122" Type="http://schemas.openxmlformats.org/officeDocument/2006/relationships/hyperlink" Target="http://www.basketball-reference.com/players/j/johnsma02.html" TargetMode="External"/><Relationship Id="rId143" Type="http://schemas.openxmlformats.org/officeDocument/2006/relationships/hyperlink" Target="http://www.basketball-reference.com/players/s/stockjo01.html" TargetMode="External"/><Relationship Id="rId148" Type="http://schemas.openxmlformats.org/officeDocument/2006/relationships/hyperlink" Target="http://www.basketball-reference.com/players/w/westje01.html" TargetMode="External"/><Relationship Id="rId164" Type="http://schemas.openxmlformats.org/officeDocument/2006/relationships/hyperlink" Target="http://www.basketball-reference.com/players/d/drexlcl01.html" TargetMode="External"/><Relationship Id="rId169" Type="http://schemas.openxmlformats.org/officeDocument/2006/relationships/hyperlink" Target="http://www.basketball-reference.com/players/g/greerha01.html" TargetMode="External"/><Relationship Id="rId185" Type="http://schemas.openxmlformats.org/officeDocument/2006/relationships/hyperlink" Target="http://www.basketball-reference.com/players/p/pettibo01.html" TargetMode="External"/><Relationship Id="rId4" Type="http://schemas.openxmlformats.org/officeDocument/2006/relationships/hyperlink" Target="http://www.basketball-reference.com/players/b/barklch01.html" TargetMode="External"/><Relationship Id="rId9" Type="http://schemas.openxmlformats.org/officeDocument/2006/relationships/hyperlink" Target="http://www.basketball-reference.com/players/c/chambwi01.html" TargetMode="External"/><Relationship Id="rId180" Type="http://schemas.openxmlformats.org/officeDocument/2006/relationships/hyperlink" Target="http://www.basketball-reference.com/players/m/mikange01.html" TargetMode="External"/><Relationship Id="rId210" Type="http://schemas.openxmlformats.org/officeDocument/2006/relationships/hyperlink" Target="http://www.basketball-reference.com/players/c/cousybo01.html" TargetMode="External"/><Relationship Id="rId215" Type="http://schemas.openxmlformats.org/officeDocument/2006/relationships/hyperlink" Target="http://www.basketball-reference.com/players/e/ervinju01.html" TargetMode="External"/><Relationship Id="rId236" Type="http://schemas.openxmlformats.org/officeDocument/2006/relationships/hyperlink" Target="http://www.basketball-reference.com/players/p/pippesc01.html" TargetMode="External"/><Relationship Id="rId257" Type="http://schemas.openxmlformats.org/officeDocument/2006/relationships/hyperlink" Target="http://www.basketball-reference.com/players/b/bingda01.html" TargetMode="External"/><Relationship Id="rId278" Type="http://schemas.openxmlformats.org/officeDocument/2006/relationships/hyperlink" Target="http://www.basketball-reference.com/players/m/maravpe01.html" TargetMode="External"/><Relationship Id="rId26" Type="http://schemas.openxmlformats.org/officeDocument/2006/relationships/hyperlink" Target="http://www.basketball-reference.com/players/m/malonka01.html" TargetMode="External"/><Relationship Id="rId231" Type="http://schemas.openxmlformats.org/officeDocument/2006/relationships/hyperlink" Target="http://www.basketball-reference.com/players/m/monroea01.html" TargetMode="External"/><Relationship Id="rId252" Type="http://schemas.openxmlformats.org/officeDocument/2006/relationships/hyperlink" Target="http://www.basketball-reference.com/players/a/architi01.html" TargetMode="External"/><Relationship Id="rId273" Type="http://schemas.openxmlformats.org/officeDocument/2006/relationships/hyperlink" Target="http://www.basketball-reference.com/players/j/jonessa01.html" TargetMode="External"/><Relationship Id="rId294" Type="http://schemas.openxmlformats.org/officeDocument/2006/relationships/hyperlink" Target="http://www.basketball-reference.com/players/t/thomais01.html" TargetMode="External"/><Relationship Id="rId47" Type="http://schemas.openxmlformats.org/officeDocument/2006/relationships/hyperlink" Target="http://www.basketball-reference.com/players/w/waltobi01.html" TargetMode="External"/><Relationship Id="rId68" Type="http://schemas.openxmlformats.org/officeDocument/2006/relationships/hyperlink" Target="http://www.basketball-reference.com/players/g/gervige01.html" TargetMode="External"/><Relationship Id="rId89" Type="http://schemas.openxmlformats.org/officeDocument/2006/relationships/hyperlink" Target="http://www.basketball-reference.com/players/r/robinda01.html" TargetMode="External"/><Relationship Id="rId112" Type="http://schemas.openxmlformats.org/officeDocument/2006/relationships/hyperlink" Target="http://www.basketball-reference.com/players/c/cunnibi01.html" TargetMode="External"/><Relationship Id="rId133" Type="http://schemas.openxmlformats.org/officeDocument/2006/relationships/hyperlink" Target="http://www.basketball-reference.com/players/o/olajuha01.html" TargetMode="External"/><Relationship Id="rId154" Type="http://schemas.openxmlformats.org/officeDocument/2006/relationships/hyperlink" Target="http://www.basketball-reference.com/players/b/barklch01.html" TargetMode="External"/><Relationship Id="rId175" Type="http://schemas.openxmlformats.org/officeDocument/2006/relationships/hyperlink" Target="http://www.basketball-reference.com/players/l/lucasje01.html" TargetMode="External"/><Relationship Id="rId196" Type="http://schemas.openxmlformats.org/officeDocument/2006/relationships/hyperlink" Target="http://www.basketball-reference.com/players/u/unselwe01.html" TargetMode="External"/><Relationship Id="rId200" Type="http://schemas.openxmlformats.org/officeDocument/2006/relationships/hyperlink" Target="http://www.basketball-reference.com/players/w/worthja01.html" TargetMode="External"/><Relationship Id="rId16" Type="http://schemas.openxmlformats.org/officeDocument/2006/relationships/hyperlink" Target="http://www.basketball-reference.com/players/e/ewingpa01.html" TargetMode="External"/><Relationship Id="rId221" Type="http://schemas.openxmlformats.org/officeDocument/2006/relationships/hyperlink" Target="http://www.basketball-reference.com/players/h/hayesel01.html" TargetMode="External"/><Relationship Id="rId242" Type="http://schemas.openxmlformats.org/officeDocument/2006/relationships/hyperlink" Target="http://www.basketball-reference.com/players/s/sharmbi01.html" TargetMode="External"/><Relationship Id="rId263" Type="http://schemas.openxmlformats.org/officeDocument/2006/relationships/hyperlink" Target="http://www.basketball-reference.com/players/d/debusda01.html" TargetMode="External"/><Relationship Id="rId284" Type="http://schemas.openxmlformats.org/officeDocument/2006/relationships/hyperlink" Target="http://www.basketball-reference.com/players/p/parisro01.html" TargetMode="External"/><Relationship Id="rId37" Type="http://schemas.openxmlformats.org/officeDocument/2006/relationships/hyperlink" Target="http://www.basketball-reference.com/players/r/reedwi01.html" TargetMode="External"/><Relationship Id="rId58" Type="http://schemas.openxmlformats.org/officeDocument/2006/relationships/hyperlink" Target="http://www.basketball-reference.com/players/b/birdla01.html" TargetMode="External"/><Relationship Id="rId79" Type="http://schemas.openxmlformats.org/officeDocument/2006/relationships/hyperlink" Target="http://www.basketball-reference.com/players/m/mchalke01.html" TargetMode="External"/><Relationship Id="rId102" Type="http://schemas.openxmlformats.org/officeDocument/2006/relationships/hyperlink" Target="http://www.basketball-reference.com/players/a/architi01.html" TargetMode="External"/><Relationship Id="rId123" Type="http://schemas.openxmlformats.org/officeDocument/2006/relationships/hyperlink" Target="http://www.basketball-reference.com/players/j/jonessa01.html" TargetMode="External"/><Relationship Id="rId144" Type="http://schemas.openxmlformats.org/officeDocument/2006/relationships/hyperlink" Target="http://www.basketball-reference.com/players/t/thomais01.html" TargetMode="External"/><Relationship Id="rId90" Type="http://schemas.openxmlformats.org/officeDocument/2006/relationships/hyperlink" Target="http://www.basketball-reference.com/players/r/russebi01.html" TargetMode="External"/><Relationship Id="rId165" Type="http://schemas.openxmlformats.org/officeDocument/2006/relationships/hyperlink" Target="http://www.basketball-reference.com/players/e/ervinju01.html" TargetMode="External"/><Relationship Id="rId186" Type="http://schemas.openxmlformats.org/officeDocument/2006/relationships/hyperlink" Target="http://www.basketball-reference.com/players/p/pippesc01.html" TargetMode="External"/><Relationship Id="rId211" Type="http://schemas.openxmlformats.org/officeDocument/2006/relationships/hyperlink" Target="http://www.basketball-reference.com/players/c/cowenda01.html" TargetMode="External"/><Relationship Id="rId232" Type="http://schemas.openxmlformats.org/officeDocument/2006/relationships/hyperlink" Target="http://www.basketball-reference.com/players/o/onealsh01.html" TargetMode="External"/><Relationship Id="rId253" Type="http://schemas.openxmlformats.org/officeDocument/2006/relationships/hyperlink" Target="http://www.basketball-reference.com/players/a/arizipa01.html" TargetMode="External"/><Relationship Id="rId274" Type="http://schemas.openxmlformats.org/officeDocument/2006/relationships/hyperlink" Target="http://www.basketball-reference.com/players/j/jordami01.html" TargetMode="External"/><Relationship Id="rId295" Type="http://schemas.openxmlformats.org/officeDocument/2006/relationships/hyperlink" Target="http://www.basketball-reference.com/players/t/thurmna01.html" TargetMode="External"/><Relationship Id="rId27" Type="http://schemas.openxmlformats.org/officeDocument/2006/relationships/hyperlink" Target="http://www.basketball-reference.com/players/m/malonmo01.html" TargetMode="External"/><Relationship Id="rId48" Type="http://schemas.openxmlformats.org/officeDocument/2006/relationships/hyperlink" Target="http://www.basketball-reference.com/players/w/westje01.html" TargetMode="External"/><Relationship Id="rId69" Type="http://schemas.openxmlformats.org/officeDocument/2006/relationships/hyperlink" Target="http://www.basketball-reference.com/players/g/greerha01.html" TargetMode="External"/><Relationship Id="rId113" Type="http://schemas.openxmlformats.org/officeDocument/2006/relationships/hyperlink" Target="http://www.basketball-reference.com/players/d/debusda01.html" TargetMode="External"/><Relationship Id="rId134" Type="http://schemas.openxmlformats.org/officeDocument/2006/relationships/hyperlink" Target="http://www.basketball-reference.com/players/p/parisro01.html" TargetMode="External"/><Relationship Id="rId80" Type="http://schemas.openxmlformats.org/officeDocument/2006/relationships/hyperlink" Target="http://www.basketball-reference.com/players/m/mikange01.html" TargetMode="External"/><Relationship Id="rId155" Type="http://schemas.openxmlformats.org/officeDocument/2006/relationships/hyperlink" Target="http://www.basketball-reference.com/players/b/barryri01.html" TargetMode="External"/><Relationship Id="rId176" Type="http://schemas.openxmlformats.org/officeDocument/2006/relationships/hyperlink" Target="http://www.basketball-reference.com/players/m/malonka01.html" TargetMode="External"/><Relationship Id="rId197" Type="http://schemas.openxmlformats.org/officeDocument/2006/relationships/hyperlink" Target="http://www.basketball-reference.com/players/w/waltobi01.html" TargetMode="External"/><Relationship Id="rId201" Type="http://schemas.openxmlformats.org/officeDocument/2006/relationships/hyperlink" Target="http://www.basketball-reference.com/players/a/abdulka01.html" TargetMode="External"/><Relationship Id="rId222" Type="http://schemas.openxmlformats.org/officeDocument/2006/relationships/hyperlink" Target="http://www.basketball-reference.com/players/j/johnsma02.html" TargetMode="External"/><Relationship Id="rId243" Type="http://schemas.openxmlformats.org/officeDocument/2006/relationships/hyperlink" Target="http://www.basketball-reference.com/players/s/stockjo01.html" TargetMode="External"/><Relationship Id="rId264" Type="http://schemas.openxmlformats.org/officeDocument/2006/relationships/hyperlink" Target="http://www.basketball-reference.com/players/d/drexlcl01.html" TargetMode="External"/><Relationship Id="rId285" Type="http://schemas.openxmlformats.org/officeDocument/2006/relationships/hyperlink" Target="http://www.basketball-reference.com/players/p/pettibo01.html" TargetMode="External"/><Relationship Id="rId17" Type="http://schemas.openxmlformats.org/officeDocument/2006/relationships/hyperlink" Target="http://www.basketball-reference.com/players/f/fraziwa01.html" TargetMode="External"/><Relationship Id="rId38" Type="http://schemas.openxmlformats.org/officeDocument/2006/relationships/hyperlink" Target="http://www.basketball-reference.com/players/r/roberos01.html" TargetMode="External"/><Relationship Id="rId59" Type="http://schemas.openxmlformats.org/officeDocument/2006/relationships/hyperlink" Target="http://www.basketball-reference.com/players/c/chambwi01.html" TargetMode="External"/><Relationship Id="rId103" Type="http://schemas.openxmlformats.org/officeDocument/2006/relationships/hyperlink" Target="http://www.basketball-reference.com/players/a/arizipa01.html" TargetMode="External"/><Relationship Id="rId124" Type="http://schemas.openxmlformats.org/officeDocument/2006/relationships/hyperlink" Target="http://www.basketball-reference.com/players/j/jordami01.html" TargetMode="External"/><Relationship Id="rId70" Type="http://schemas.openxmlformats.org/officeDocument/2006/relationships/hyperlink" Target="http://www.basketball-reference.com/players/h/havlijo01.html" TargetMode="External"/><Relationship Id="rId91" Type="http://schemas.openxmlformats.org/officeDocument/2006/relationships/hyperlink" Target="http://www.basketball-reference.com/players/s/schaydo01.html" TargetMode="External"/><Relationship Id="rId145" Type="http://schemas.openxmlformats.org/officeDocument/2006/relationships/hyperlink" Target="http://www.basketball-reference.com/players/t/thurmna01.html" TargetMode="External"/><Relationship Id="rId166" Type="http://schemas.openxmlformats.org/officeDocument/2006/relationships/hyperlink" Target="http://www.basketball-reference.com/players/e/ewingpa01.html" TargetMode="External"/><Relationship Id="rId187" Type="http://schemas.openxmlformats.org/officeDocument/2006/relationships/hyperlink" Target="http://www.basketball-reference.com/players/r/reedwi01.html" TargetMode="External"/><Relationship Id="rId1" Type="http://schemas.openxmlformats.org/officeDocument/2006/relationships/hyperlink" Target="http://www.basketball-reference.com/players/a/abdulka01.html" TargetMode="External"/><Relationship Id="rId212" Type="http://schemas.openxmlformats.org/officeDocument/2006/relationships/hyperlink" Target="http://www.basketball-reference.com/players/c/cunnibi01.html" TargetMode="External"/><Relationship Id="rId233" Type="http://schemas.openxmlformats.org/officeDocument/2006/relationships/hyperlink" Target="http://www.basketball-reference.com/players/o/olajuha01.html" TargetMode="External"/><Relationship Id="rId254" Type="http://schemas.openxmlformats.org/officeDocument/2006/relationships/hyperlink" Target="http://www.basketball-reference.com/players/b/barklch01.html" TargetMode="External"/><Relationship Id="rId28" Type="http://schemas.openxmlformats.org/officeDocument/2006/relationships/hyperlink" Target="http://www.basketball-reference.com/players/m/maravpe01.html" TargetMode="External"/><Relationship Id="rId49" Type="http://schemas.openxmlformats.org/officeDocument/2006/relationships/hyperlink" Target="http://www.basketball-reference.com/players/w/wilkele01.html" TargetMode="External"/><Relationship Id="rId114" Type="http://schemas.openxmlformats.org/officeDocument/2006/relationships/hyperlink" Target="http://www.basketball-reference.com/players/d/drexlcl01.html" TargetMode="External"/><Relationship Id="rId275" Type="http://schemas.openxmlformats.org/officeDocument/2006/relationships/hyperlink" Target="http://www.basketball-reference.com/players/l/lucasje01.html" TargetMode="External"/><Relationship Id="rId296" Type="http://schemas.openxmlformats.org/officeDocument/2006/relationships/hyperlink" Target="http://www.basketball-reference.com/players/u/unselwe01.html" TargetMode="External"/><Relationship Id="rId300" Type="http://schemas.openxmlformats.org/officeDocument/2006/relationships/hyperlink" Target="http://www.basketball-reference.com/players/w/worthja01.html" TargetMode="External"/><Relationship Id="rId60" Type="http://schemas.openxmlformats.org/officeDocument/2006/relationships/hyperlink" Target="http://www.basketball-reference.com/players/c/cousybo01.html" TargetMode="External"/><Relationship Id="rId81" Type="http://schemas.openxmlformats.org/officeDocument/2006/relationships/hyperlink" Target="http://www.basketball-reference.com/players/m/monroea01.html" TargetMode="External"/><Relationship Id="rId135" Type="http://schemas.openxmlformats.org/officeDocument/2006/relationships/hyperlink" Target="http://www.basketball-reference.com/players/p/pettibo01.html" TargetMode="External"/><Relationship Id="rId156" Type="http://schemas.openxmlformats.org/officeDocument/2006/relationships/hyperlink" Target="http://www.basketball-reference.com/players/b/bayloel01.html" TargetMode="External"/><Relationship Id="rId177" Type="http://schemas.openxmlformats.org/officeDocument/2006/relationships/hyperlink" Target="http://www.basketball-reference.com/players/m/malonmo01.html" TargetMode="External"/><Relationship Id="rId198" Type="http://schemas.openxmlformats.org/officeDocument/2006/relationships/hyperlink" Target="http://www.basketball-reference.com/players/w/westje01.html" TargetMode="External"/><Relationship Id="rId202" Type="http://schemas.openxmlformats.org/officeDocument/2006/relationships/hyperlink" Target="http://www.basketball-reference.com/players/a/architi01.html" TargetMode="External"/><Relationship Id="rId223" Type="http://schemas.openxmlformats.org/officeDocument/2006/relationships/hyperlink" Target="http://www.basketball-reference.com/players/j/jonessa01.html" TargetMode="External"/><Relationship Id="rId244" Type="http://schemas.openxmlformats.org/officeDocument/2006/relationships/hyperlink" Target="http://www.basketball-reference.com/players/t/thomais01.html" TargetMode="External"/><Relationship Id="rId18" Type="http://schemas.openxmlformats.org/officeDocument/2006/relationships/hyperlink" Target="http://www.basketball-reference.com/players/g/gervige01.html" TargetMode="External"/><Relationship Id="rId39" Type="http://schemas.openxmlformats.org/officeDocument/2006/relationships/hyperlink" Target="http://www.basketball-reference.com/players/r/robinda01.html" TargetMode="External"/><Relationship Id="rId265" Type="http://schemas.openxmlformats.org/officeDocument/2006/relationships/hyperlink" Target="http://www.basketball-reference.com/players/e/ervinju01.html" TargetMode="External"/><Relationship Id="rId286" Type="http://schemas.openxmlformats.org/officeDocument/2006/relationships/hyperlink" Target="http://www.basketball-reference.com/players/p/pippesc01.html" TargetMode="External"/><Relationship Id="rId50" Type="http://schemas.openxmlformats.org/officeDocument/2006/relationships/hyperlink" Target="http://www.basketball-reference.com/players/w/worthja01.html" TargetMode="External"/><Relationship Id="rId104" Type="http://schemas.openxmlformats.org/officeDocument/2006/relationships/hyperlink" Target="http://www.basketball-reference.com/players/b/barklch01.html" TargetMode="External"/><Relationship Id="rId125" Type="http://schemas.openxmlformats.org/officeDocument/2006/relationships/hyperlink" Target="http://www.basketball-reference.com/players/l/lucasje01.html" TargetMode="External"/><Relationship Id="rId146" Type="http://schemas.openxmlformats.org/officeDocument/2006/relationships/hyperlink" Target="http://www.basketball-reference.com/players/u/unselwe01.html" TargetMode="External"/><Relationship Id="rId167" Type="http://schemas.openxmlformats.org/officeDocument/2006/relationships/hyperlink" Target="http://www.basketball-reference.com/players/f/fraziwa01.html" TargetMode="External"/><Relationship Id="rId188" Type="http://schemas.openxmlformats.org/officeDocument/2006/relationships/hyperlink" Target="http://www.basketball-reference.com/players/r/roberos01.html" TargetMode="External"/><Relationship Id="rId71" Type="http://schemas.openxmlformats.org/officeDocument/2006/relationships/hyperlink" Target="http://www.basketball-reference.com/players/h/hayesel01.html" TargetMode="External"/><Relationship Id="rId92" Type="http://schemas.openxmlformats.org/officeDocument/2006/relationships/hyperlink" Target="http://www.basketball-reference.com/players/s/sharmbi01.html" TargetMode="External"/><Relationship Id="rId213" Type="http://schemas.openxmlformats.org/officeDocument/2006/relationships/hyperlink" Target="http://www.basketball-reference.com/players/d/debusda01.html" TargetMode="External"/><Relationship Id="rId234" Type="http://schemas.openxmlformats.org/officeDocument/2006/relationships/hyperlink" Target="http://www.basketball-reference.com/players/p/parisro01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ketball-reference.com/players/d/debusda01.html" TargetMode="External"/><Relationship Id="rId18" Type="http://schemas.openxmlformats.org/officeDocument/2006/relationships/hyperlink" Target="http://www.basketball-reference.com/players/g/gervige01.html" TargetMode="External"/><Relationship Id="rId26" Type="http://schemas.openxmlformats.org/officeDocument/2006/relationships/hyperlink" Target="http://www.basketball-reference.com/players/m/malonka01.html" TargetMode="External"/><Relationship Id="rId39" Type="http://schemas.openxmlformats.org/officeDocument/2006/relationships/hyperlink" Target="http://www.basketball-reference.com/players/r/robinda01.html" TargetMode="External"/><Relationship Id="rId3" Type="http://schemas.openxmlformats.org/officeDocument/2006/relationships/hyperlink" Target="http://www.basketball-reference.com/players/a/arizipa01.html" TargetMode="External"/><Relationship Id="rId21" Type="http://schemas.openxmlformats.org/officeDocument/2006/relationships/hyperlink" Target="http://www.basketball-reference.com/players/h/hayesel01.html" TargetMode="External"/><Relationship Id="rId34" Type="http://schemas.openxmlformats.org/officeDocument/2006/relationships/hyperlink" Target="http://www.basketball-reference.com/players/p/parisro01.html" TargetMode="External"/><Relationship Id="rId42" Type="http://schemas.openxmlformats.org/officeDocument/2006/relationships/hyperlink" Target="http://www.basketball-reference.com/players/s/sharmbi01.html" TargetMode="External"/><Relationship Id="rId47" Type="http://schemas.openxmlformats.org/officeDocument/2006/relationships/hyperlink" Target="http://www.basketball-reference.com/players/w/waltobi01.html" TargetMode="External"/><Relationship Id="rId50" Type="http://schemas.openxmlformats.org/officeDocument/2006/relationships/hyperlink" Target="http://www.basketball-reference.com/players/w/worthja01.html" TargetMode="External"/><Relationship Id="rId7" Type="http://schemas.openxmlformats.org/officeDocument/2006/relationships/hyperlink" Target="http://www.basketball-reference.com/players/b/bingda01.html" TargetMode="External"/><Relationship Id="rId12" Type="http://schemas.openxmlformats.org/officeDocument/2006/relationships/hyperlink" Target="http://www.basketball-reference.com/players/c/cunnibi01.html" TargetMode="External"/><Relationship Id="rId17" Type="http://schemas.openxmlformats.org/officeDocument/2006/relationships/hyperlink" Target="http://www.basketball-reference.com/players/f/fraziwa01.html" TargetMode="External"/><Relationship Id="rId25" Type="http://schemas.openxmlformats.org/officeDocument/2006/relationships/hyperlink" Target="http://www.basketball-reference.com/players/l/lucasje01.html" TargetMode="External"/><Relationship Id="rId33" Type="http://schemas.openxmlformats.org/officeDocument/2006/relationships/hyperlink" Target="http://www.basketball-reference.com/players/o/olajuha01.html" TargetMode="External"/><Relationship Id="rId38" Type="http://schemas.openxmlformats.org/officeDocument/2006/relationships/hyperlink" Target="http://www.basketball-reference.com/players/r/roberos01.html" TargetMode="External"/><Relationship Id="rId46" Type="http://schemas.openxmlformats.org/officeDocument/2006/relationships/hyperlink" Target="http://www.basketball-reference.com/players/u/unselwe01.html" TargetMode="External"/><Relationship Id="rId2" Type="http://schemas.openxmlformats.org/officeDocument/2006/relationships/hyperlink" Target="http://www.basketball-reference.com/players/a/architi01.html" TargetMode="External"/><Relationship Id="rId16" Type="http://schemas.openxmlformats.org/officeDocument/2006/relationships/hyperlink" Target="http://www.basketball-reference.com/players/e/ewingpa01.html" TargetMode="External"/><Relationship Id="rId20" Type="http://schemas.openxmlformats.org/officeDocument/2006/relationships/hyperlink" Target="http://www.basketball-reference.com/players/h/havlijo01.html" TargetMode="External"/><Relationship Id="rId29" Type="http://schemas.openxmlformats.org/officeDocument/2006/relationships/hyperlink" Target="http://www.basketball-reference.com/players/m/mchalke01.html" TargetMode="External"/><Relationship Id="rId41" Type="http://schemas.openxmlformats.org/officeDocument/2006/relationships/hyperlink" Target="http://www.basketball-reference.com/players/s/schaydo01.html" TargetMode="External"/><Relationship Id="rId1" Type="http://schemas.openxmlformats.org/officeDocument/2006/relationships/hyperlink" Target="http://www.basketball-reference.com/players/a/abdulka01.html" TargetMode="External"/><Relationship Id="rId6" Type="http://schemas.openxmlformats.org/officeDocument/2006/relationships/hyperlink" Target="http://www.basketball-reference.com/players/b/bayloel01.html" TargetMode="External"/><Relationship Id="rId11" Type="http://schemas.openxmlformats.org/officeDocument/2006/relationships/hyperlink" Target="http://www.basketball-reference.com/players/c/cowenda01.html" TargetMode="External"/><Relationship Id="rId24" Type="http://schemas.openxmlformats.org/officeDocument/2006/relationships/hyperlink" Target="http://www.basketball-reference.com/players/j/jordami01.html" TargetMode="External"/><Relationship Id="rId32" Type="http://schemas.openxmlformats.org/officeDocument/2006/relationships/hyperlink" Target="http://www.basketball-reference.com/players/o/onealsh01.html" TargetMode="External"/><Relationship Id="rId37" Type="http://schemas.openxmlformats.org/officeDocument/2006/relationships/hyperlink" Target="http://www.basketball-reference.com/players/r/reedwi01.html" TargetMode="External"/><Relationship Id="rId40" Type="http://schemas.openxmlformats.org/officeDocument/2006/relationships/hyperlink" Target="http://www.basketball-reference.com/players/r/russebi01.html" TargetMode="External"/><Relationship Id="rId45" Type="http://schemas.openxmlformats.org/officeDocument/2006/relationships/hyperlink" Target="http://www.basketball-reference.com/players/t/thurmna01.html" TargetMode="External"/><Relationship Id="rId5" Type="http://schemas.openxmlformats.org/officeDocument/2006/relationships/hyperlink" Target="http://www.basketball-reference.com/players/b/barryri01.html" TargetMode="External"/><Relationship Id="rId15" Type="http://schemas.openxmlformats.org/officeDocument/2006/relationships/hyperlink" Target="http://www.basketball-reference.com/players/e/ervinju01.html" TargetMode="External"/><Relationship Id="rId23" Type="http://schemas.openxmlformats.org/officeDocument/2006/relationships/hyperlink" Target="http://www.basketball-reference.com/players/j/jonessa01.html" TargetMode="External"/><Relationship Id="rId28" Type="http://schemas.openxmlformats.org/officeDocument/2006/relationships/hyperlink" Target="http://www.basketball-reference.com/players/m/maravpe01.html" TargetMode="External"/><Relationship Id="rId36" Type="http://schemas.openxmlformats.org/officeDocument/2006/relationships/hyperlink" Target="http://www.basketball-reference.com/players/p/pippesc01.html" TargetMode="External"/><Relationship Id="rId49" Type="http://schemas.openxmlformats.org/officeDocument/2006/relationships/hyperlink" Target="http://www.basketball-reference.com/players/w/wilkele01.html" TargetMode="External"/><Relationship Id="rId10" Type="http://schemas.openxmlformats.org/officeDocument/2006/relationships/hyperlink" Target="http://www.basketball-reference.com/players/c/cousybo01.html" TargetMode="External"/><Relationship Id="rId19" Type="http://schemas.openxmlformats.org/officeDocument/2006/relationships/hyperlink" Target="http://www.basketball-reference.com/players/g/greerha01.html" TargetMode="External"/><Relationship Id="rId31" Type="http://schemas.openxmlformats.org/officeDocument/2006/relationships/hyperlink" Target="http://www.basketball-reference.com/players/m/monroea01.html" TargetMode="External"/><Relationship Id="rId44" Type="http://schemas.openxmlformats.org/officeDocument/2006/relationships/hyperlink" Target="http://www.basketball-reference.com/players/t/thomais01.html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://www.basketball-reference.com/players/b/barklch01.html" TargetMode="External"/><Relationship Id="rId9" Type="http://schemas.openxmlformats.org/officeDocument/2006/relationships/hyperlink" Target="http://www.basketball-reference.com/players/c/chambwi01.html" TargetMode="External"/><Relationship Id="rId14" Type="http://schemas.openxmlformats.org/officeDocument/2006/relationships/hyperlink" Target="http://www.basketball-reference.com/players/d/drexlcl01.html" TargetMode="External"/><Relationship Id="rId22" Type="http://schemas.openxmlformats.org/officeDocument/2006/relationships/hyperlink" Target="http://www.basketball-reference.com/players/j/johnsma02.html" TargetMode="External"/><Relationship Id="rId27" Type="http://schemas.openxmlformats.org/officeDocument/2006/relationships/hyperlink" Target="http://www.basketball-reference.com/players/m/malonmo01.html" TargetMode="External"/><Relationship Id="rId30" Type="http://schemas.openxmlformats.org/officeDocument/2006/relationships/hyperlink" Target="http://www.basketball-reference.com/players/m/mikange01.html" TargetMode="External"/><Relationship Id="rId35" Type="http://schemas.openxmlformats.org/officeDocument/2006/relationships/hyperlink" Target="http://www.basketball-reference.com/players/p/pettibo01.html" TargetMode="External"/><Relationship Id="rId43" Type="http://schemas.openxmlformats.org/officeDocument/2006/relationships/hyperlink" Target="http://www.basketball-reference.com/players/s/stockjo01.html" TargetMode="External"/><Relationship Id="rId48" Type="http://schemas.openxmlformats.org/officeDocument/2006/relationships/hyperlink" Target="http://www.basketball-reference.com/players/w/westje01.html" TargetMode="External"/><Relationship Id="rId8" Type="http://schemas.openxmlformats.org/officeDocument/2006/relationships/hyperlink" Target="http://www.basketball-reference.com/players/b/birdla01.html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ketball-reference.com/players/d/debusda01.html" TargetMode="External"/><Relationship Id="rId18" Type="http://schemas.openxmlformats.org/officeDocument/2006/relationships/hyperlink" Target="http://www.basketball-reference.com/players/g/gervige01.html" TargetMode="External"/><Relationship Id="rId26" Type="http://schemas.openxmlformats.org/officeDocument/2006/relationships/hyperlink" Target="http://www.basketball-reference.com/players/m/malonka01.html" TargetMode="External"/><Relationship Id="rId39" Type="http://schemas.openxmlformats.org/officeDocument/2006/relationships/hyperlink" Target="http://www.basketball-reference.com/players/r/robinda01.html" TargetMode="External"/><Relationship Id="rId3" Type="http://schemas.openxmlformats.org/officeDocument/2006/relationships/hyperlink" Target="http://www.basketball-reference.com/players/a/arizipa01.html" TargetMode="External"/><Relationship Id="rId21" Type="http://schemas.openxmlformats.org/officeDocument/2006/relationships/hyperlink" Target="http://www.basketball-reference.com/players/h/hayesel01.html" TargetMode="External"/><Relationship Id="rId34" Type="http://schemas.openxmlformats.org/officeDocument/2006/relationships/hyperlink" Target="http://www.basketball-reference.com/players/p/parisro01.html" TargetMode="External"/><Relationship Id="rId42" Type="http://schemas.openxmlformats.org/officeDocument/2006/relationships/hyperlink" Target="http://www.basketball-reference.com/players/s/sharmbi01.html" TargetMode="External"/><Relationship Id="rId47" Type="http://schemas.openxmlformats.org/officeDocument/2006/relationships/hyperlink" Target="http://www.basketball-reference.com/players/w/waltobi01.html" TargetMode="External"/><Relationship Id="rId50" Type="http://schemas.openxmlformats.org/officeDocument/2006/relationships/hyperlink" Target="http://www.basketball-reference.com/players/w/worthja01.html" TargetMode="External"/><Relationship Id="rId7" Type="http://schemas.openxmlformats.org/officeDocument/2006/relationships/hyperlink" Target="http://www.basketball-reference.com/players/b/bingda01.html" TargetMode="External"/><Relationship Id="rId12" Type="http://schemas.openxmlformats.org/officeDocument/2006/relationships/hyperlink" Target="http://www.basketball-reference.com/players/c/cunnibi01.html" TargetMode="External"/><Relationship Id="rId17" Type="http://schemas.openxmlformats.org/officeDocument/2006/relationships/hyperlink" Target="http://www.basketball-reference.com/players/f/fraziwa01.html" TargetMode="External"/><Relationship Id="rId25" Type="http://schemas.openxmlformats.org/officeDocument/2006/relationships/hyperlink" Target="http://www.basketball-reference.com/players/l/lucasje01.html" TargetMode="External"/><Relationship Id="rId33" Type="http://schemas.openxmlformats.org/officeDocument/2006/relationships/hyperlink" Target="http://www.basketball-reference.com/players/o/olajuha01.html" TargetMode="External"/><Relationship Id="rId38" Type="http://schemas.openxmlformats.org/officeDocument/2006/relationships/hyperlink" Target="http://www.basketball-reference.com/players/r/roberos01.html" TargetMode="External"/><Relationship Id="rId46" Type="http://schemas.openxmlformats.org/officeDocument/2006/relationships/hyperlink" Target="http://www.basketball-reference.com/players/u/unselwe01.html" TargetMode="External"/><Relationship Id="rId2" Type="http://schemas.openxmlformats.org/officeDocument/2006/relationships/hyperlink" Target="http://www.basketball-reference.com/players/a/architi01.html" TargetMode="External"/><Relationship Id="rId16" Type="http://schemas.openxmlformats.org/officeDocument/2006/relationships/hyperlink" Target="http://www.basketball-reference.com/players/e/ewingpa01.html" TargetMode="External"/><Relationship Id="rId20" Type="http://schemas.openxmlformats.org/officeDocument/2006/relationships/hyperlink" Target="http://www.basketball-reference.com/players/h/havlijo01.html" TargetMode="External"/><Relationship Id="rId29" Type="http://schemas.openxmlformats.org/officeDocument/2006/relationships/hyperlink" Target="http://www.basketball-reference.com/players/m/mchalke01.html" TargetMode="External"/><Relationship Id="rId41" Type="http://schemas.openxmlformats.org/officeDocument/2006/relationships/hyperlink" Target="http://www.basketball-reference.com/players/s/schaydo01.html" TargetMode="External"/><Relationship Id="rId1" Type="http://schemas.openxmlformats.org/officeDocument/2006/relationships/hyperlink" Target="http://www.basketball-reference.com/players/a/abdulka01.html" TargetMode="External"/><Relationship Id="rId6" Type="http://schemas.openxmlformats.org/officeDocument/2006/relationships/hyperlink" Target="http://www.basketball-reference.com/players/b/bayloel01.html" TargetMode="External"/><Relationship Id="rId11" Type="http://schemas.openxmlformats.org/officeDocument/2006/relationships/hyperlink" Target="http://www.basketball-reference.com/players/c/cowenda01.html" TargetMode="External"/><Relationship Id="rId24" Type="http://schemas.openxmlformats.org/officeDocument/2006/relationships/hyperlink" Target="http://www.basketball-reference.com/players/j/jordami01.html" TargetMode="External"/><Relationship Id="rId32" Type="http://schemas.openxmlformats.org/officeDocument/2006/relationships/hyperlink" Target="http://www.basketball-reference.com/players/o/onealsh01.html" TargetMode="External"/><Relationship Id="rId37" Type="http://schemas.openxmlformats.org/officeDocument/2006/relationships/hyperlink" Target="http://www.basketball-reference.com/players/r/reedwi01.html" TargetMode="External"/><Relationship Id="rId40" Type="http://schemas.openxmlformats.org/officeDocument/2006/relationships/hyperlink" Target="http://www.basketball-reference.com/players/r/russebi01.html" TargetMode="External"/><Relationship Id="rId45" Type="http://schemas.openxmlformats.org/officeDocument/2006/relationships/hyperlink" Target="http://www.basketball-reference.com/players/t/thurmna01.html" TargetMode="External"/><Relationship Id="rId5" Type="http://schemas.openxmlformats.org/officeDocument/2006/relationships/hyperlink" Target="http://www.basketball-reference.com/players/b/barryri01.html" TargetMode="External"/><Relationship Id="rId15" Type="http://schemas.openxmlformats.org/officeDocument/2006/relationships/hyperlink" Target="http://www.basketball-reference.com/players/e/ervinju01.html" TargetMode="External"/><Relationship Id="rId23" Type="http://schemas.openxmlformats.org/officeDocument/2006/relationships/hyperlink" Target="http://www.basketball-reference.com/players/j/jonessa01.html" TargetMode="External"/><Relationship Id="rId28" Type="http://schemas.openxmlformats.org/officeDocument/2006/relationships/hyperlink" Target="http://www.basketball-reference.com/players/m/maravpe01.html" TargetMode="External"/><Relationship Id="rId36" Type="http://schemas.openxmlformats.org/officeDocument/2006/relationships/hyperlink" Target="http://www.basketball-reference.com/players/p/pippesc01.html" TargetMode="External"/><Relationship Id="rId49" Type="http://schemas.openxmlformats.org/officeDocument/2006/relationships/hyperlink" Target="http://www.basketball-reference.com/players/w/wilkele01.html" TargetMode="External"/><Relationship Id="rId10" Type="http://schemas.openxmlformats.org/officeDocument/2006/relationships/hyperlink" Target="http://www.basketball-reference.com/players/c/cousybo01.html" TargetMode="External"/><Relationship Id="rId19" Type="http://schemas.openxmlformats.org/officeDocument/2006/relationships/hyperlink" Target="http://www.basketball-reference.com/players/g/greerha01.html" TargetMode="External"/><Relationship Id="rId31" Type="http://schemas.openxmlformats.org/officeDocument/2006/relationships/hyperlink" Target="http://www.basketball-reference.com/players/m/monroea01.html" TargetMode="External"/><Relationship Id="rId44" Type="http://schemas.openxmlformats.org/officeDocument/2006/relationships/hyperlink" Target="http://www.basketball-reference.com/players/t/thomais01.html" TargetMode="External"/><Relationship Id="rId52" Type="http://schemas.openxmlformats.org/officeDocument/2006/relationships/drawing" Target="../drawings/drawing2.xml"/><Relationship Id="rId4" Type="http://schemas.openxmlformats.org/officeDocument/2006/relationships/hyperlink" Target="http://www.basketball-reference.com/players/b/barklch01.html" TargetMode="External"/><Relationship Id="rId9" Type="http://schemas.openxmlformats.org/officeDocument/2006/relationships/hyperlink" Target="http://www.basketball-reference.com/players/c/chambwi01.html" TargetMode="External"/><Relationship Id="rId14" Type="http://schemas.openxmlformats.org/officeDocument/2006/relationships/hyperlink" Target="http://www.basketball-reference.com/players/d/drexlcl01.html" TargetMode="External"/><Relationship Id="rId22" Type="http://schemas.openxmlformats.org/officeDocument/2006/relationships/hyperlink" Target="http://www.basketball-reference.com/players/j/johnsma02.html" TargetMode="External"/><Relationship Id="rId27" Type="http://schemas.openxmlformats.org/officeDocument/2006/relationships/hyperlink" Target="http://www.basketball-reference.com/players/m/malonmo01.html" TargetMode="External"/><Relationship Id="rId30" Type="http://schemas.openxmlformats.org/officeDocument/2006/relationships/hyperlink" Target="http://www.basketball-reference.com/players/m/mikange01.html" TargetMode="External"/><Relationship Id="rId35" Type="http://schemas.openxmlformats.org/officeDocument/2006/relationships/hyperlink" Target="http://www.basketball-reference.com/players/p/pettibo01.html" TargetMode="External"/><Relationship Id="rId43" Type="http://schemas.openxmlformats.org/officeDocument/2006/relationships/hyperlink" Target="http://www.basketball-reference.com/players/s/stockjo01.html" TargetMode="External"/><Relationship Id="rId48" Type="http://schemas.openxmlformats.org/officeDocument/2006/relationships/hyperlink" Target="http://www.basketball-reference.com/players/w/westje01.html" TargetMode="External"/><Relationship Id="rId8" Type="http://schemas.openxmlformats.org/officeDocument/2006/relationships/hyperlink" Target="http://www.basketball-reference.com/players/b/birdla01.html" TargetMode="External"/><Relationship Id="rId5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ketball-reference.com/players/d/debusda01.html" TargetMode="External"/><Relationship Id="rId18" Type="http://schemas.openxmlformats.org/officeDocument/2006/relationships/hyperlink" Target="http://www.basketball-reference.com/players/g/gervige01.html" TargetMode="External"/><Relationship Id="rId26" Type="http://schemas.openxmlformats.org/officeDocument/2006/relationships/hyperlink" Target="http://www.basketball-reference.com/players/m/malonka01.html" TargetMode="External"/><Relationship Id="rId39" Type="http://schemas.openxmlformats.org/officeDocument/2006/relationships/hyperlink" Target="http://www.basketball-reference.com/players/r/robinda01.html" TargetMode="External"/><Relationship Id="rId3" Type="http://schemas.openxmlformats.org/officeDocument/2006/relationships/hyperlink" Target="http://www.basketball-reference.com/players/a/arizipa01.html" TargetMode="External"/><Relationship Id="rId21" Type="http://schemas.openxmlformats.org/officeDocument/2006/relationships/hyperlink" Target="http://www.basketball-reference.com/players/h/hayesel01.html" TargetMode="External"/><Relationship Id="rId34" Type="http://schemas.openxmlformats.org/officeDocument/2006/relationships/hyperlink" Target="http://www.basketball-reference.com/players/p/parisro01.html" TargetMode="External"/><Relationship Id="rId42" Type="http://schemas.openxmlformats.org/officeDocument/2006/relationships/hyperlink" Target="http://www.basketball-reference.com/players/s/sharmbi01.html" TargetMode="External"/><Relationship Id="rId47" Type="http://schemas.openxmlformats.org/officeDocument/2006/relationships/hyperlink" Target="http://www.basketball-reference.com/players/w/waltobi01.html" TargetMode="External"/><Relationship Id="rId50" Type="http://schemas.openxmlformats.org/officeDocument/2006/relationships/hyperlink" Target="http://www.basketball-reference.com/players/w/worthja01.html" TargetMode="External"/><Relationship Id="rId7" Type="http://schemas.openxmlformats.org/officeDocument/2006/relationships/hyperlink" Target="http://www.basketball-reference.com/players/b/bingda01.html" TargetMode="External"/><Relationship Id="rId12" Type="http://schemas.openxmlformats.org/officeDocument/2006/relationships/hyperlink" Target="http://www.basketball-reference.com/players/c/cunnibi01.html" TargetMode="External"/><Relationship Id="rId17" Type="http://schemas.openxmlformats.org/officeDocument/2006/relationships/hyperlink" Target="http://www.basketball-reference.com/players/f/fraziwa01.html" TargetMode="External"/><Relationship Id="rId25" Type="http://schemas.openxmlformats.org/officeDocument/2006/relationships/hyperlink" Target="http://www.basketball-reference.com/players/l/lucasje01.html" TargetMode="External"/><Relationship Id="rId33" Type="http://schemas.openxmlformats.org/officeDocument/2006/relationships/hyperlink" Target="http://www.basketball-reference.com/players/o/olajuha01.html" TargetMode="External"/><Relationship Id="rId38" Type="http://schemas.openxmlformats.org/officeDocument/2006/relationships/hyperlink" Target="http://www.basketball-reference.com/players/r/roberos01.html" TargetMode="External"/><Relationship Id="rId46" Type="http://schemas.openxmlformats.org/officeDocument/2006/relationships/hyperlink" Target="http://www.basketball-reference.com/players/u/unselwe01.html" TargetMode="External"/><Relationship Id="rId2" Type="http://schemas.openxmlformats.org/officeDocument/2006/relationships/hyperlink" Target="http://www.basketball-reference.com/players/a/architi01.html" TargetMode="External"/><Relationship Id="rId16" Type="http://schemas.openxmlformats.org/officeDocument/2006/relationships/hyperlink" Target="http://www.basketball-reference.com/players/e/ewingpa01.html" TargetMode="External"/><Relationship Id="rId20" Type="http://schemas.openxmlformats.org/officeDocument/2006/relationships/hyperlink" Target="http://www.basketball-reference.com/players/h/havlijo01.html" TargetMode="External"/><Relationship Id="rId29" Type="http://schemas.openxmlformats.org/officeDocument/2006/relationships/hyperlink" Target="http://www.basketball-reference.com/players/m/mchalke01.html" TargetMode="External"/><Relationship Id="rId41" Type="http://schemas.openxmlformats.org/officeDocument/2006/relationships/hyperlink" Target="http://www.basketball-reference.com/players/s/schaydo01.html" TargetMode="External"/><Relationship Id="rId1" Type="http://schemas.openxmlformats.org/officeDocument/2006/relationships/hyperlink" Target="http://www.basketball-reference.com/players/a/abdulka01.html" TargetMode="External"/><Relationship Id="rId6" Type="http://schemas.openxmlformats.org/officeDocument/2006/relationships/hyperlink" Target="http://www.basketball-reference.com/players/b/bayloel01.html" TargetMode="External"/><Relationship Id="rId11" Type="http://schemas.openxmlformats.org/officeDocument/2006/relationships/hyperlink" Target="http://www.basketball-reference.com/players/c/cowenda01.html" TargetMode="External"/><Relationship Id="rId24" Type="http://schemas.openxmlformats.org/officeDocument/2006/relationships/hyperlink" Target="http://www.basketball-reference.com/players/j/jordami01.html" TargetMode="External"/><Relationship Id="rId32" Type="http://schemas.openxmlformats.org/officeDocument/2006/relationships/hyperlink" Target="http://www.basketball-reference.com/players/o/onealsh01.html" TargetMode="External"/><Relationship Id="rId37" Type="http://schemas.openxmlformats.org/officeDocument/2006/relationships/hyperlink" Target="http://www.basketball-reference.com/players/r/reedwi01.html" TargetMode="External"/><Relationship Id="rId40" Type="http://schemas.openxmlformats.org/officeDocument/2006/relationships/hyperlink" Target="http://www.basketball-reference.com/players/r/russebi01.html" TargetMode="External"/><Relationship Id="rId45" Type="http://schemas.openxmlformats.org/officeDocument/2006/relationships/hyperlink" Target="http://www.basketball-reference.com/players/t/thurmna01.html" TargetMode="External"/><Relationship Id="rId53" Type="http://schemas.openxmlformats.org/officeDocument/2006/relationships/table" Target="../tables/table2.xml"/><Relationship Id="rId5" Type="http://schemas.openxmlformats.org/officeDocument/2006/relationships/hyperlink" Target="http://www.basketball-reference.com/players/b/barryri01.html" TargetMode="External"/><Relationship Id="rId15" Type="http://schemas.openxmlformats.org/officeDocument/2006/relationships/hyperlink" Target="http://www.basketball-reference.com/players/e/ervinju01.html" TargetMode="External"/><Relationship Id="rId23" Type="http://schemas.openxmlformats.org/officeDocument/2006/relationships/hyperlink" Target="http://www.basketball-reference.com/players/j/jonessa01.html" TargetMode="External"/><Relationship Id="rId28" Type="http://schemas.openxmlformats.org/officeDocument/2006/relationships/hyperlink" Target="http://www.basketball-reference.com/players/m/maravpe01.html" TargetMode="External"/><Relationship Id="rId36" Type="http://schemas.openxmlformats.org/officeDocument/2006/relationships/hyperlink" Target="http://www.basketball-reference.com/players/p/pippesc01.html" TargetMode="External"/><Relationship Id="rId49" Type="http://schemas.openxmlformats.org/officeDocument/2006/relationships/hyperlink" Target="http://www.basketball-reference.com/players/w/wilkele01.html" TargetMode="External"/><Relationship Id="rId10" Type="http://schemas.openxmlformats.org/officeDocument/2006/relationships/hyperlink" Target="http://www.basketball-reference.com/players/c/cousybo01.html" TargetMode="External"/><Relationship Id="rId19" Type="http://schemas.openxmlformats.org/officeDocument/2006/relationships/hyperlink" Target="http://www.basketball-reference.com/players/g/greerha01.html" TargetMode="External"/><Relationship Id="rId31" Type="http://schemas.openxmlformats.org/officeDocument/2006/relationships/hyperlink" Target="http://www.basketball-reference.com/players/m/monroea01.html" TargetMode="External"/><Relationship Id="rId44" Type="http://schemas.openxmlformats.org/officeDocument/2006/relationships/hyperlink" Target="http://www.basketball-reference.com/players/t/thomais01.html" TargetMode="External"/><Relationship Id="rId52" Type="http://schemas.openxmlformats.org/officeDocument/2006/relationships/drawing" Target="../drawings/drawing3.xml"/><Relationship Id="rId4" Type="http://schemas.openxmlformats.org/officeDocument/2006/relationships/hyperlink" Target="http://www.basketball-reference.com/players/b/barklch01.html" TargetMode="External"/><Relationship Id="rId9" Type="http://schemas.openxmlformats.org/officeDocument/2006/relationships/hyperlink" Target="http://www.basketball-reference.com/players/c/chambwi01.html" TargetMode="External"/><Relationship Id="rId14" Type="http://schemas.openxmlformats.org/officeDocument/2006/relationships/hyperlink" Target="http://www.basketball-reference.com/players/d/drexlcl01.html" TargetMode="External"/><Relationship Id="rId22" Type="http://schemas.openxmlformats.org/officeDocument/2006/relationships/hyperlink" Target="http://www.basketball-reference.com/players/j/johnsma02.html" TargetMode="External"/><Relationship Id="rId27" Type="http://schemas.openxmlformats.org/officeDocument/2006/relationships/hyperlink" Target="http://www.basketball-reference.com/players/m/malonmo01.html" TargetMode="External"/><Relationship Id="rId30" Type="http://schemas.openxmlformats.org/officeDocument/2006/relationships/hyperlink" Target="http://www.basketball-reference.com/players/m/mikange01.html" TargetMode="External"/><Relationship Id="rId35" Type="http://schemas.openxmlformats.org/officeDocument/2006/relationships/hyperlink" Target="http://www.basketball-reference.com/players/p/pettibo01.html" TargetMode="External"/><Relationship Id="rId43" Type="http://schemas.openxmlformats.org/officeDocument/2006/relationships/hyperlink" Target="http://www.basketball-reference.com/players/s/stockjo01.html" TargetMode="External"/><Relationship Id="rId48" Type="http://schemas.openxmlformats.org/officeDocument/2006/relationships/hyperlink" Target="http://www.basketball-reference.com/players/w/westje01.html" TargetMode="External"/><Relationship Id="rId8" Type="http://schemas.openxmlformats.org/officeDocument/2006/relationships/hyperlink" Target="http://www.basketball-reference.com/players/b/birdla01.html" TargetMode="External"/><Relationship Id="rId5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ketball-reference.com/players/d/debusda01.html" TargetMode="External"/><Relationship Id="rId18" Type="http://schemas.openxmlformats.org/officeDocument/2006/relationships/hyperlink" Target="http://www.basketball-reference.com/players/g/gervige01.html" TargetMode="External"/><Relationship Id="rId26" Type="http://schemas.openxmlformats.org/officeDocument/2006/relationships/hyperlink" Target="http://www.basketball-reference.com/players/m/malonka01.html" TargetMode="External"/><Relationship Id="rId39" Type="http://schemas.openxmlformats.org/officeDocument/2006/relationships/hyperlink" Target="http://www.basketball-reference.com/players/r/robinda01.html" TargetMode="External"/><Relationship Id="rId3" Type="http://schemas.openxmlformats.org/officeDocument/2006/relationships/hyperlink" Target="http://www.basketball-reference.com/players/a/arizipa01.html" TargetMode="External"/><Relationship Id="rId21" Type="http://schemas.openxmlformats.org/officeDocument/2006/relationships/hyperlink" Target="http://www.basketball-reference.com/players/h/hayesel01.html" TargetMode="External"/><Relationship Id="rId34" Type="http://schemas.openxmlformats.org/officeDocument/2006/relationships/hyperlink" Target="http://www.basketball-reference.com/players/p/parisro01.html" TargetMode="External"/><Relationship Id="rId42" Type="http://schemas.openxmlformats.org/officeDocument/2006/relationships/hyperlink" Target="http://www.basketball-reference.com/players/s/sharmbi01.html" TargetMode="External"/><Relationship Id="rId47" Type="http://schemas.openxmlformats.org/officeDocument/2006/relationships/hyperlink" Target="http://www.basketball-reference.com/players/w/waltobi01.html" TargetMode="External"/><Relationship Id="rId50" Type="http://schemas.openxmlformats.org/officeDocument/2006/relationships/hyperlink" Target="http://www.basketball-reference.com/players/w/worthja01.html" TargetMode="External"/><Relationship Id="rId7" Type="http://schemas.openxmlformats.org/officeDocument/2006/relationships/hyperlink" Target="http://www.basketball-reference.com/players/b/bingda01.html" TargetMode="External"/><Relationship Id="rId12" Type="http://schemas.openxmlformats.org/officeDocument/2006/relationships/hyperlink" Target="http://www.basketball-reference.com/players/c/cunnibi01.html" TargetMode="External"/><Relationship Id="rId17" Type="http://schemas.openxmlformats.org/officeDocument/2006/relationships/hyperlink" Target="http://www.basketball-reference.com/players/f/fraziwa01.html" TargetMode="External"/><Relationship Id="rId25" Type="http://schemas.openxmlformats.org/officeDocument/2006/relationships/hyperlink" Target="http://www.basketball-reference.com/players/l/lucasje01.html" TargetMode="External"/><Relationship Id="rId33" Type="http://schemas.openxmlformats.org/officeDocument/2006/relationships/hyperlink" Target="http://www.basketball-reference.com/players/o/olajuha01.html" TargetMode="External"/><Relationship Id="rId38" Type="http://schemas.openxmlformats.org/officeDocument/2006/relationships/hyperlink" Target="http://www.basketball-reference.com/players/r/roberos01.html" TargetMode="External"/><Relationship Id="rId46" Type="http://schemas.openxmlformats.org/officeDocument/2006/relationships/hyperlink" Target="http://www.basketball-reference.com/players/u/unselwe01.html" TargetMode="External"/><Relationship Id="rId2" Type="http://schemas.openxmlformats.org/officeDocument/2006/relationships/hyperlink" Target="http://www.basketball-reference.com/players/a/architi01.html" TargetMode="External"/><Relationship Id="rId16" Type="http://schemas.openxmlformats.org/officeDocument/2006/relationships/hyperlink" Target="http://www.basketball-reference.com/players/e/ewingpa01.html" TargetMode="External"/><Relationship Id="rId20" Type="http://schemas.openxmlformats.org/officeDocument/2006/relationships/hyperlink" Target="http://www.basketball-reference.com/players/h/havlijo01.html" TargetMode="External"/><Relationship Id="rId29" Type="http://schemas.openxmlformats.org/officeDocument/2006/relationships/hyperlink" Target="http://www.basketball-reference.com/players/m/mchalke01.html" TargetMode="External"/><Relationship Id="rId41" Type="http://schemas.openxmlformats.org/officeDocument/2006/relationships/hyperlink" Target="http://www.basketball-reference.com/players/s/schaydo01.html" TargetMode="External"/><Relationship Id="rId1" Type="http://schemas.openxmlformats.org/officeDocument/2006/relationships/hyperlink" Target="http://www.basketball-reference.com/players/a/abdulka01.html" TargetMode="External"/><Relationship Id="rId6" Type="http://schemas.openxmlformats.org/officeDocument/2006/relationships/hyperlink" Target="http://www.basketball-reference.com/players/b/bayloel01.html" TargetMode="External"/><Relationship Id="rId11" Type="http://schemas.openxmlformats.org/officeDocument/2006/relationships/hyperlink" Target="http://www.basketball-reference.com/players/c/cowenda01.html" TargetMode="External"/><Relationship Id="rId24" Type="http://schemas.openxmlformats.org/officeDocument/2006/relationships/hyperlink" Target="http://www.basketball-reference.com/players/j/jordami01.html" TargetMode="External"/><Relationship Id="rId32" Type="http://schemas.openxmlformats.org/officeDocument/2006/relationships/hyperlink" Target="http://www.basketball-reference.com/players/o/onealsh01.html" TargetMode="External"/><Relationship Id="rId37" Type="http://schemas.openxmlformats.org/officeDocument/2006/relationships/hyperlink" Target="http://www.basketball-reference.com/players/r/reedwi01.html" TargetMode="External"/><Relationship Id="rId40" Type="http://schemas.openxmlformats.org/officeDocument/2006/relationships/hyperlink" Target="http://www.basketball-reference.com/players/r/russebi01.html" TargetMode="External"/><Relationship Id="rId45" Type="http://schemas.openxmlformats.org/officeDocument/2006/relationships/hyperlink" Target="http://www.basketball-reference.com/players/t/thurmna01.html" TargetMode="External"/><Relationship Id="rId5" Type="http://schemas.openxmlformats.org/officeDocument/2006/relationships/hyperlink" Target="http://www.basketball-reference.com/players/b/barryri01.html" TargetMode="External"/><Relationship Id="rId15" Type="http://schemas.openxmlformats.org/officeDocument/2006/relationships/hyperlink" Target="http://www.basketball-reference.com/players/e/ervinju01.html" TargetMode="External"/><Relationship Id="rId23" Type="http://schemas.openxmlformats.org/officeDocument/2006/relationships/hyperlink" Target="http://www.basketball-reference.com/players/j/jonessa01.html" TargetMode="External"/><Relationship Id="rId28" Type="http://schemas.openxmlformats.org/officeDocument/2006/relationships/hyperlink" Target="http://www.basketball-reference.com/players/m/maravpe01.html" TargetMode="External"/><Relationship Id="rId36" Type="http://schemas.openxmlformats.org/officeDocument/2006/relationships/hyperlink" Target="http://www.basketball-reference.com/players/p/pippesc01.html" TargetMode="External"/><Relationship Id="rId49" Type="http://schemas.openxmlformats.org/officeDocument/2006/relationships/hyperlink" Target="http://www.basketball-reference.com/players/w/wilkele01.html" TargetMode="External"/><Relationship Id="rId10" Type="http://schemas.openxmlformats.org/officeDocument/2006/relationships/hyperlink" Target="http://www.basketball-reference.com/players/c/cousybo01.html" TargetMode="External"/><Relationship Id="rId19" Type="http://schemas.openxmlformats.org/officeDocument/2006/relationships/hyperlink" Target="http://www.basketball-reference.com/players/g/greerha01.html" TargetMode="External"/><Relationship Id="rId31" Type="http://schemas.openxmlformats.org/officeDocument/2006/relationships/hyperlink" Target="http://www.basketball-reference.com/players/m/monroea01.html" TargetMode="External"/><Relationship Id="rId44" Type="http://schemas.openxmlformats.org/officeDocument/2006/relationships/hyperlink" Target="http://www.basketball-reference.com/players/t/thomais01.html" TargetMode="External"/><Relationship Id="rId52" Type="http://schemas.openxmlformats.org/officeDocument/2006/relationships/table" Target="../tables/table3.xml"/><Relationship Id="rId4" Type="http://schemas.openxmlformats.org/officeDocument/2006/relationships/hyperlink" Target="http://www.basketball-reference.com/players/b/barklch01.html" TargetMode="External"/><Relationship Id="rId9" Type="http://schemas.openxmlformats.org/officeDocument/2006/relationships/hyperlink" Target="http://www.basketball-reference.com/players/c/chambwi01.html" TargetMode="External"/><Relationship Id="rId14" Type="http://schemas.openxmlformats.org/officeDocument/2006/relationships/hyperlink" Target="http://www.basketball-reference.com/players/d/drexlcl01.html" TargetMode="External"/><Relationship Id="rId22" Type="http://schemas.openxmlformats.org/officeDocument/2006/relationships/hyperlink" Target="http://www.basketball-reference.com/players/j/johnsma02.html" TargetMode="External"/><Relationship Id="rId27" Type="http://schemas.openxmlformats.org/officeDocument/2006/relationships/hyperlink" Target="http://www.basketball-reference.com/players/m/malonmo01.html" TargetMode="External"/><Relationship Id="rId30" Type="http://schemas.openxmlformats.org/officeDocument/2006/relationships/hyperlink" Target="http://www.basketball-reference.com/players/m/mikange01.html" TargetMode="External"/><Relationship Id="rId35" Type="http://schemas.openxmlformats.org/officeDocument/2006/relationships/hyperlink" Target="http://www.basketball-reference.com/players/p/pettibo01.html" TargetMode="External"/><Relationship Id="rId43" Type="http://schemas.openxmlformats.org/officeDocument/2006/relationships/hyperlink" Target="http://www.basketball-reference.com/players/s/stockjo01.html" TargetMode="External"/><Relationship Id="rId48" Type="http://schemas.openxmlformats.org/officeDocument/2006/relationships/hyperlink" Target="http://www.basketball-reference.com/players/w/westje01.html" TargetMode="External"/><Relationship Id="rId8" Type="http://schemas.openxmlformats.org/officeDocument/2006/relationships/hyperlink" Target="http://www.basketball-reference.com/players/b/birdla01.html" TargetMode="External"/><Relationship Id="rId5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4"/>
  <sheetViews>
    <sheetView tabSelected="1" topLeftCell="A21" workbookViewId="0">
      <selection activeCell="P9" sqref="P9"/>
    </sheetView>
  </sheetViews>
  <sheetFormatPr defaultRowHeight="12.75" x14ac:dyDescent="0.25"/>
  <cols>
    <col min="1" max="1" width="16.7109375" style="2" customWidth="1"/>
    <col min="2" max="5" width="0" style="1" hidden="1" customWidth="1"/>
    <col min="6" max="10" width="9.140625" style="1"/>
    <col min="11" max="13" width="0" style="1" hidden="1" customWidth="1"/>
    <col min="14" max="14" width="9.140625" style="1"/>
    <col min="15" max="15" width="16.7109375" style="1" customWidth="1"/>
    <col min="16" max="17" width="9.140625" style="1"/>
    <col min="18" max="18" width="16.7109375" style="2" customWidth="1"/>
    <col min="19" max="20" width="9.140625" style="1"/>
    <col min="21" max="21" width="16.7109375" style="2" customWidth="1"/>
    <col min="22" max="23" width="9.140625" style="1"/>
    <col min="24" max="24" width="16.7109375" style="2" customWidth="1"/>
    <col min="25" max="26" width="9.140625" style="1"/>
    <col min="27" max="27" width="16.7109375" style="2" customWidth="1"/>
    <col min="28" max="16384" width="9.140625" style="1"/>
  </cols>
  <sheetData>
    <row r="1" spans="1:29" x14ac:dyDescent="0.25">
      <c r="A1" s="31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0" t="s">
        <v>10</v>
      </c>
      <c r="L1" s="30" t="s">
        <v>11</v>
      </c>
      <c r="M1" s="30" t="s">
        <v>12</v>
      </c>
      <c r="N1" s="30"/>
      <c r="O1" s="31" t="s">
        <v>0</v>
      </c>
      <c r="P1" s="31" t="s">
        <v>5</v>
      </c>
      <c r="Q1" s="31"/>
      <c r="R1" s="31" t="s">
        <v>0</v>
      </c>
      <c r="S1" s="31" t="s">
        <v>6</v>
      </c>
      <c r="T1" s="30"/>
      <c r="U1" s="31" t="s">
        <v>0</v>
      </c>
      <c r="V1" s="31" t="s">
        <v>7</v>
      </c>
      <c r="W1" s="30"/>
      <c r="X1" s="31" t="s">
        <v>0</v>
      </c>
      <c r="Y1" s="31" t="s">
        <v>8</v>
      </c>
      <c r="Z1" s="30"/>
      <c r="AA1" s="31" t="s">
        <v>0</v>
      </c>
      <c r="AB1" s="31" t="s">
        <v>9</v>
      </c>
      <c r="AC1" s="30"/>
    </row>
    <row r="2" spans="1:29" s="4" customFormat="1" x14ac:dyDescent="0.25">
      <c r="A2" s="35" t="s">
        <v>13</v>
      </c>
      <c r="B2" s="30">
        <v>1970</v>
      </c>
      <c r="C2" s="30">
        <v>1989</v>
      </c>
      <c r="D2" s="30">
        <v>1560</v>
      </c>
      <c r="E2" s="30">
        <v>36.799999999999997</v>
      </c>
      <c r="F2" s="30">
        <v>24.6</v>
      </c>
      <c r="G2" s="30">
        <v>11.2</v>
      </c>
      <c r="H2" s="30">
        <v>3.6</v>
      </c>
      <c r="I2" s="30">
        <v>0.9</v>
      </c>
      <c r="J2" s="30">
        <v>2.6</v>
      </c>
      <c r="K2" s="30">
        <v>0.55900000000000005</v>
      </c>
      <c r="L2" s="30">
        <v>5.6000000000000001E-2</v>
      </c>
      <c r="M2" s="30">
        <v>0.72099999999999997</v>
      </c>
      <c r="N2" s="30"/>
      <c r="O2" s="32" t="s">
        <v>14</v>
      </c>
      <c r="P2" s="34">
        <v>30.1</v>
      </c>
      <c r="Q2" s="31"/>
      <c r="R2" s="32" t="s">
        <v>14</v>
      </c>
      <c r="S2" s="34">
        <v>22.9</v>
      </c>
      <c r="T2" s="30"/>
      <c r="U2" s="32" t="s">
        <v>15</v>
      </c>
      <c r="V2" s="34">
        <v>11.2</v>
      </c>
      <c r="W2" s="30"/>
      <c r="X2" s="32" t="s">
        <v>16</v>
      </c>
      <c r="Y2" s="34">
        <v>2.6</v>
      </c>
      <c r="Z2" s="30"/>
      <c r="AA2" s="32" t="s">
        <v>17</v>
      </c>
      <c r="AB2" s="34">
        <v>3.1</v>
      </c>
      <c r="AC2" s="30"/>
    </row>
    <row r="3" spans="1:29" x14ac:dyDescent="0.25">
      <c r="A3" s="35" t="s">
        <v>18</v>
      </c>
      <c r="B3" s="30">
        <v>1971</v>
      </c>
      <c r="C3" s="30">
        <v>1984</v>
      </c>
      <c r="D3" s="30">
        <v>876</v>
      </c>
      <c r="E3" s="30">
        <v>35.6</v>
      </c>
      <c r="F3" s="30">
        <v>18.8</v>
      </c>
      <c r="G3" s="30">
        <v>2.2999999999999998</v>
      </c>
      <c r="H3" s="30">
        <v>7.4</v>
      </c>
      <c r="I3" s="30">
        <v>1.1000000000000001</v>
      </c>
      <c r="J3" s="30">
        <v>0.1</v>
      </c>
      <c r="K3" s="30">
        <v>0.46700000000000003</v>
      </c>
      <c r="L3" s="30">
        <v>0.224</v>
      </c>
      <c r="M3" s="30">
        <v>0.81</v>
      </c>
      <c r="N3" s="30"/>
      <c r="O3" s="32" t="s">
        <v>19</v>
      </c>
      <c r="P3" s="34">
        <v>30.1</v>
      </c>
      <c r="Q3" s="31"/>
      <c r="R3" s="32" t="s">
        <v>20</v>
      </c>
      <c r="S3" s="34">
        <v>22.5</v>
      </c>
      <c r="T3" s="30"/>
      <c r="U3" s="32" t="s">
        <v>21</v>
      </c>
      <c r="V3" s="34">
        <v>10.5</v>
      </c>
      <c r="W3" s="30"/>
      <c r="X3" s="32" t="s">
        <v>19</v>
      </c>
      <c r="Y3" s="34">
        <v>2.2999999999999998</v>
      </c>
      <c r="Z3" s="30"/>
      <c r="AA3" s="32" t="s">
        <v>22</v>
      </c>
      <c r="AB3" s="34">
        <v>3</v>
      </c>
      <c r="AC3" s="30"/>
    </row>
    <row r="4" spans="1:29" x14ac:dyDescent="0.25">
      <c r="A4" s="35" t="s">
        <v>23</v>
      </c>
      <c r="B4" s="30">
        <v>1951</v>
      </c>
      <c r="C4" s="30">
        <v>1962</v>
      </c>
      <c r="D4" s="30">
        <v>713</v>
      </c>
      <c r="E4" s="30">
        <v>38.4</v>
      </c>
      <c r="F4" s="30">
        <v>22.8</v>
      </c>
      <c r="G4" s="30">
        <v>8.6</v>
      </c>
      <c r="H4" s="30">
        <v>2.2999999999999998</v>
      </c>
      <c r="I4" s="30"/>
      <c r="J4" s="30"/>
      <c r="K4" s="30">
        <v>0.42099999999999999</v>
      </c>
      <c r="L4" s="30"/>
      <c r="M4" s="30">
        <v>0.81</v>
      </c>
      <c r="N4" s="30"/>
      <c r="O4" s="32" t="s">
        <v>24</v>
      </c>
      <c r="P4" s="34">
        <v>27.4</v>
      </c>
      <c r="Q4" s="31"/>
      <c r="R4" s="32" t="s">
        <v>25</v>
      </c>
      <c r="S4" s="34">
        <v>16.2</v>
      </c>
      <c r="T4" s="30"/>
      <c r="U4" s="32" t="s">
        <v>26</v>
      </c>
      <c r="V4" s="34">
        <v>9.5</v>
      </c>
      <c r="W4" s="30"/>
      <c r="X4" s="32" t="s">
        <v>21</v>
      </c>
      <c r="Y4" s="34">
        <v>2.2000000000000002</v>
      </c>
      <c r="Z4" s="30"/>
      <c r="AA4" s="32" t="s">
        <v>13</v>
      </c>
      <c r="AB4" s="34">
        <v>2.6</v>
      </c>
      <c r="AC4" s="30"/>
    </row>
    <row r="5" spans="1:29" x14ac:dyDescent="0.25">
      <c r="A5" s="35" t="s">
        <v>27</v>
      </c>
      <c r="B5" s="30">
        <v>1985</v>
      </c>
      <c r="C5" s="30">
        <v>2000</v>
      </c>
      <c r="D5" s="30">
        <v>1073</v>
      </c>
      <c r="E5" s="30">
        <v>36.700000000000003</v>
      </c>
      <c r="F5" s="30">
        <v>22.1</v>
      </c>
      <c r="G5" s="30">
        <v>11.7</v>
      </c>
      <c r="H5" s="30">
        <v>3.9</v>
      </c>
      <c r="I5" s="30">
        <v>1.5</v>
      </c>
      <c r="J5" s="30">
        <v>0.8</v>
      </c>
      <c r="K5" s="30">
        <v>0.54100000000000004</v>
      </c>
      <c r="L5" s="30">
        <v>0.26600000000000001</v>
      </c>
      <c r="M5" s="30">
        <v>0.73499999999999999</v>
      </c>
      <c r="N5" s="30"/>
      <c r="O5" s="32" t="s">
        <v>16</v>
      </c>
      <c r="P5" s="34">
        <v>27</v>
      </c>
      <c r="Q5" s="30"/>
      <c r="R5" s="32" t="s">
        <v>28</v>
      </c>
      <c r="S5" s="34">
        <v>15.6</v>
      </c>
      <c r="T5" s="30"/>
      <c r="U5" s="32" t="s">
        <v>29</v>
      </c>
      <c r="V5" s="34">
        <v>9.3000000000000007</v>
      </c>
      <c r="W5" s="30"/>
      <c r="X5" s="32" t="s">
        <v>30</v>
      </c>
      <c r="Y5" s="34">
        <v>2</v>
      </c>
      <c r="Z5" s="30"/>
      <c r="AA5" s="32" t="s">
        <v>31</v>
      </c>
      <c r="AB5" s="34">
        <v>2.4</v>
      </c>
      <c r="AC5" s="30"/>
    </row>
    <row r="6" spans="1:29" x14ac:dyDescent="0.25">
      <c r="A6" s="35" t="s">
        <v>30</v>
      </c>
      <c r="B6" s="30">
        <v>1966</v>
      </c>
      <c r="C6" s="30">
        <v>1980</v>
      </c>
      <c r="D6" s="30">
        <v>794</v>
      </c>
      <c r="E6" s="30">
        <v>36.299999999999997</v>
      </c>
      <c r="F6" s="30">
        <v>23.2</v>
      </c>
      <c r="G6" s="30">
        <v>6.5</v>
      </c>
      <c r="H6" s="30">
        <v>5.0999999999999996</v>
      </c>
      <c r="I6" s="30">
        <v>2</v>
      </c>
      <c r="J6" s="30">
        <v>0.5</v>
      </c>
      <c r="K6" s="30">
        <v>0.44900000000000001</v>
      </c>
      <c r="L6" s="30">
        <v>0.33</v>
      </c>
      <c r="M6" s="30">
        <v>0.9</v>
      </c>
      <c r="N6" s="30"/>
      <c r="O6" s="32" t="s">
        <v>25</v>
      </c>
      <c r="P6" s="34">
        <v>26.4</v>
      </c>
      <c r="Q6" s="30"/>
      <c r="R6" s="32" t="s">
        <v>32</v>
      </c>
      <c r="S6" s="34">
        <v>15</v>
      </c>
      <c r="T6" s="30"/>
      <c r="U6" s="32" t="s">
        <v>33</v>
      </c>
      <c r="V6" s="34">
        <v>7.5</v>
      </c>
      <c r="W6" s="30"/>
      <c r="X6" s="32" t="s">
        <v>34</v>
      </c>
      <c r="Y6" s="34">
        <v>2</v>
      </c>
      <c r="Z6" s="30"/>
      <c r="AA6" s="32" t="s">
        <v>35</v>
      </c>
      <c r="AB6" s="34">
        <v>2.2999999999999998</v>
      </c>
      <c r="AC6" s="30"/>
    </row>
    <row r="7" spans="1:29" x14ac:dyDescent="0.25">
      <c r="A7" s="35" t="s">
        <v>24</v>
      </c>
      <c r="B7" s="30">
        <v>1959</v>
      </c>
      <c r="C7" s="30">
        <v>1972</v>
      </c>
      <c r="D7" s="30">
        <v>846</v>
      </c>
      <c r="E7" s="30">
        <v>40</v>
      </c>
      <c r="F7" s="30">
        <v>27.4</v>
      </c>
      <c r="G7" s="30">
        <v>13.5</v>
      </c>
      <c r="H7" s="30">
        <v>4.3</v>
      </c>
      <c r="I7" s="30"/>
      <c r="J7" s="30"/>
      <c r="K7" s="30">
        <v>0.43099999999999999</v>
      </c>
      <c r="L7" s="30"/>
      <c r="M7" s="30">
        <v>0.78</v>
      </c>
      <c r="N7" s="30"/>
      <c r="O7" s="32" t="s">
        <v>36</v>
      </c>
      <c r="P7" s="34">
        <v>26.2</v>
      </c>
      <c r="Q7" s="30"/>
      <c r="R7" s="32" t="s">
        <v>37</v>
      </c>
      <c r="S7" s="34">
        <v>14</v>
      </c>
      <c r="T7" s="30"/>
      <c r="U7" s="32" t="s">
        <v>18</v>
      </c>
      <c r="V7" s="34">
        <v>7.4</v>
      </c>
      <c r="W7" s="30"/>
      <c r="X7" s="32" t="s">
        <v>38</v>
      </c>
      <c r="Y7" s="34">
        <v>2</v>
      </c>
      <c r="Z7" s="30"/>
      <c r="AA7" s="32" t="s">
        <v>39</v>
      </c>
      <c r="AB7" s="34">
        <v>2.2000000000000002</v>
      </c>
      <c r="AC7" s="30"/>
    </row>
    <row r="8" spans="1:29" x14ac:dyDescent="0.25">
      <c r="A8" s="35" t="s">
        <v>40</v>
      </c>
      <c r="B8" s="30">
        <v>1967</v>
      </c>
      <c r="C8" s="30">
        <v>1978</v>
      </c>
      <c r="D8" s="30">
        <v>901</v>
      </c>
      <c r="E8" s="30">
        <v>36.4</v>
      </c>
      <c r="F8" s="30">
        <v>20.3</v>
      </c>
      <c r="G8" s="30">
        <v>3.8</v>
      </c>
      <c r="H8" s="30">
        <v>6</v>
      </c>
      <c r="I8" s="30">
        <v>1.3</v>
      </c>
      <c r="J8" s="30">
        <v>0.2</v>
      </c>
      <c r="K8" s="30">
        <v>0.441</v>
      </c>
      <c r="L8" s="30"/>
      <c r="M8" s="30">
        <v>0.77500000000000002</v>
      </c>
      <c r="N8" s="30"/>
      <c r="O8" s="32" t="s">
        <v>26</v>
      </c>
      <c r="P8" s="34">
        <v>25.7</v>
      </c>
      <c r="Q8" s="30"/>
      <c r="R8" s="32" t="s">
        <v>41</v>
      </c>
      <c r="S8" s="34">
        <v>13.6</v>
      </c>
      <c r="T8" s="30"/>
      <c r="U8" s="32" t="s">
        <v>16</v>
      </c>
      <c r="V8" s="34">
        <v>6.7</v>
      </c>
      <c r="W8" s="30"/>
      <c r="X8" s="32" t="s">
        <v>42</v>
      </c>
      <c r="Y8" s="34">
        <v>1.9</v>
      </c>
      <c r="Z8" s="30"/>
      <c r="AA8" s="32" t="s">
        <v>32</v>
      </c>
      <c r="AB8" s="34">
        <v>2.1</v>
      </c>
      <c r="AC8" s="30"/>
    </row>
    <row r="9" spans="1:29" x14ac:dyDescent="0.25">
      <c r="A9" s="35" t="s">
        <v>43</v>
      </c>
      <c r="B9" s="30">
        <v>1980</v>
      </c>
      <c r="C9" s="30">
        <v>1992</v>
      </c>
      <c r="D9" s="30">
        <v>897</v>
      </c>
      <c r="E9" s="30">
        <v>38.4</v>
      </c>
      <c r="F9" s="30">
        <v>24.3</v>
      </c>
      <c r="G9" s="30">
        <v>10</v>
      </c>
      <c r="H9" s="30">
        <v>6.3</v>
      </c>
      <c r="I9" s="30">
        <v>1.7</v>
      </c>
      <c r="J9" s="30">
        <v>0.8</v>
      </c>
      <c r="K9" s="30">
        <v>0.496</v>
      </c>
      <c r="L9" s="30">
        <v>0.376</v>
      </c>
      <c r="M9" s="30">
        <v>0.88600000000000001</v>
      </c>
      <c r="N9" s="30"/>
      <c r="O9" s="32" t="s">
        <v>44</v>
      </c>
      <c r="P9" s="34">
        <v>25</v>
      </c>
      <c r="Q9" s="30"/>
      <c r="R9" s="32" t="s">
        <v>24</v>
      </c>
      <c r="S9" s="34">
        <v>13.5</v>
      </c>
      <c r="T9" s="30"/>
      <c r="U9" s="32" t="s">
        <v>45</v>
      </c>
      <c r="V9" s="34">
        <v>6.7</v>
      </c>
      <c r="W9" s="30"/>
      <c r="X9" s="32" t="s">
        <v>15</v>
      </c>
      <c r="Y9" s="34">
        <v>1.9</v>
      </c>
      <c r="Z9" s="30"/>
      <c r="AA9" s="32" t="s">
        <v>46</v>
      </c>
      <c r="AB9" s="34">
        <v>2</v>
      </c>
      <c r="AC9" s="30"/>
    </row>
    <row r="10" spans="1:29" x14ac:dyDescent="0.25">
      <c r="A10" s="35" t="s">
        <v>14</v>
      </c>
      <c r="B10" s="30">
        <v>1960</v>
      </c>
      <c r="C10" s="30">
        <v>1973</v>
      </c>
      <c r="D10" s="30">
        <v>1045</v>
      </c>
      <c r="E10" s="30">
        <v>45.8</v>
      </c>
      <c r="F10" s="30">
        <v>30.1</v>
      </c>
      <c r="G10" s="30">
        <v>22.9</v>
      </c>
      <c r="H10" s="30">
        <v>4.4000000000000004</v>
      </c>
      <c r="I10" s="30"/>
      <c r="J10" s="30"/>
      <c r="K10" s="30">
        <v>0.54</v>
      </c>
      <c r="L10" s="30"/>
      <c r="M10" s="30">
        <v>0.51100000000000001</v>
      </c>
      <c r="N10" s="30"/>
      <c r="O10" s="32" t="s">
        <v>13</v>
      </c>
      <c r="P10" s="34">
        <v>24.6</v>
      </c>
      <c r="Q10" s="30"/>
      <c r="R10" s="32" t="s">
        <v>47</v>
      </c>
      <c r="S10" s="34">
        <v>13.4</v>
      </c>
      <c r="T10" s="30"/>
      <c r="U10" s="32" t="s">
        <v>43</v>
      </c>
      <c r="V10" s="34">
        <v>6.3</v>
      </c>
      <c r="W10" s="30"/>
      <c r="X10" s="32" t="s">
        <v>29</v>
      </c>
      <c r="Y10" s="34">
        <v>1.9</v>
      </c>
      <c r="Z10" s="30"/>
      <c r="AA10" s="32" t="s">
        <v>48</v>
      </c>
      <c r="AB10" s="34">
        <v>1.7</v>
      </c>
      <c r="AC10" s="30"/>
    </row>
    <row r="11" spans="1:29" x14ac:dyDescent="0.25">
      <c r="A11" s="35" t="s">
        <v>33</v>
      </c>
      <c r="B11" s="30">
        <v>1951</v>
      </c>
      <c r="C11" s="30">
        <v>1970</v>
      </c>
      <c r="D11" s="30">
        <v>924</v>
      </c>
      <c r="E11" s="30">
        <v>35.299999999999997</v>
      </c>
      <c r="F11" s="30">
        <v>18.399999999999999</v>
      </c>
      <c r="G11" s="30">
        <v>5.2</v>
      </c>
      <c r="H11" s="30">
        <v>7.5</v>
      </c>
      <c r="I11" s="30"/>
      <c r="J11" s="30"/>
      <c r="K11" s="30">
        <v>0.375</v>
      </c>
      <c r="L11" s="30"/>
      <c r="M11" s="30">
        <v>0.80300000000000005</v>
      </c>
      <c r="N11" s="30"/>
      <c r="O11" s="32" t="s">
        <v>43</v>
      </c>
      <c r="P11" s="34">
        <v>24.3</v>
      </c>
      <c r="Q11" s="30"/>
      <c r="R11" s="32" t="s">
        <v>49</v>
      </c>
      <c r="S11" s="34">
        <v>12.9</v>
      </c>
      <c r="T11" s="30"/>
      <c r="U11" s="32" t="s">
        <v>42</v>
      </c>
      <c r="V11" s="34">
        <v>6.1</v>
      </c>
      <c r="W11" s="30"/>
      <c r="X11" s="32" t="s">
        <v>50</v>
      </c>
      <c r="Y11" s="34">
        <v>1.8</v>
      </c>
      <c r="Z11" s="30"/>
      <c r="AA11" s="32" t="s">
        <v>50</v>
      </c>
      <c r="AB11" s="34">
        <v>1.5</v>
      </c>
      <c r="AC11" s="30"/>
    </row>
    <row r="12" spans="1:29" x14ac:dyDescent="0.25">
      <c r="A12" s="35" t="s">
        <v>41</v>
      </c>
      <c r="B12" s="30">
        <v>1971</v>
      </c>
      <c r="C12" s="30">
        <v>1983</v>
      </c>
      <c r="D12" s="30">
        <v>766</v>
      </c>
      <c r="E12" s="30">
        <v>38.6</v>
      </c>
      <c r="F12" s="30">
        <v>17.600000000000001</v>
      </c>
      <c r="G12" s="30">
        <v>13.6</v>
      </c>
      <c r="H12" s="30">
        <v>3.8</v>
      </c>
      <c r="I12" s="30">
        <v>1.1000000000000001</v>
      </c>
      <c r="J12" s="30">
        <v>0.9</v>
      </c>
      <c r="K12" s="30">
        <v>0.46</v>
      </c>
      <c r="L12" s="30">
        <v>7.0999999999999994E-2</v>
      </c>
      <c r="M12" s="30">
        <v>0.78300000000000003</v>
      </c>
      <c r="N12" s="30"/>
      <c r="O12" s="35" t="s">
        <v>51</v>
      </c>
      <c r="P12" s="33">
        <v>24.2</v>
      </c>
      <c r="Q12" s="30"/>
      <c r="R12" s="35" t="s">
        <v>46</v>
      </c>
      <c r="S12" s="33">
        <v>12.5</v>
      </c>
      <c r="T12" s="30"/>
      <c r="U12" s="35" t="s">
        <v>40</v>
      </c>
      <c r="V12" s="33">
        <v>6</v>
      </c>
      <c r="W12" s="30"/>
      <c r="X12" s="35" t="s">
        <v>43</v>
      </c>
      <c r="Y12" s="33">
        <v>1.7</v>
      </c>
      <c r="Z12" s="30"/>
      <c r="AA12" s="35" t="s">
        <v>52</v>
      </c>
      <c r="AB12" s="33">
        <v>1.5</v>
      </c>
      <c r="AC12" s="30"/>
    </row>
    <row r="13" spans="1:29" x14ac:dyDescent="0.25">
      <c r="A13" s="35" t="s">
        <v>53</v>
      </c>
      <c r="B13" s="30">
        <v>1966</v>
      </c>
      <c r="C13" s="30">
        <v>1976</v>
      </c>
      <c r="D13" s="30">
        <v>654</v>
      </c>
      <c r="E13" s="30">
        <v>34.299999999999997</v>
      </c>
      <c r="F13" s="30">
        <v>20.8</v>
      </c>
      <c r="G13" s="30">
        <v>10.1</v>
      </c>
      <c r="H13" s="30">
        <v>4</v>
      </c>
      <c r="I13" s="30">
        <v>1.2</v>
      </c>
      <c r="J13" s="30">
        <v>0.5</v>
      </c>
      <c r="K13" s="30">
        <v>0.44600000000000001</v>
      </c>
      <c r="L13" s="30"/>
      <c r="M13" s="30">
        <v>0.72</v>
      </c>
      <c r="N13" s="30"/>
      <c r="O13" s="35" t="s">
        <v>35</v>
      </c>
      <c r="P13" s="33">
        <v>23.7</v>
      </c>
      <c r="Q13" s="30"/>
      <c r="R13" s="35" t="s">
        <v>54</v>
      </c>
      <c r="S13" s="33">
        <v>12.2</v>
      </c>
      <c r="T13" s="30"/>
      <c r="U13" s="35" t="s">
        <v>34</v>
      </c>
      <c r="V13" s="33">
        <v>5.6</v>
      </c>
      <c r="W13" s="30"/>
      <c r="X13" s="35" t="s">
        <v>17</v>
      </c>
      <c r="Y13" s="33">
        <v>1.7</v>
      </c>
      <c r="Z13" s="30"/>
      <c r="AA13" s="35" t="s">
        <v>54</v>
      </c>
      <c r="AB13" s="33">
        <v>1.3</v>
      </c>
      <c r="AC13" s="30"/>
    </row>
    <row r="14" spans="1:29" x14ac:dyDescent="0.25">
      <c r="A14" s="35" t="s">
        <v>55</v>
      </c>
      <c r="B14" s="30">
        <v>1963</v>
      </c>
      <c r="C14" s="30">
        <v>1974</v>
      </c>
      <c r="D14" s="30">
        <v>875</v>
      </c>
      <c r="E14" s="30">
        <v>35.700000000000003</v>
      </c>
      <c r="F14" s="30">
        <v>16.100000000000001</v>
      </c>
      <c r="G14" s="30">
        <v>11</v>
      </c>
      <c r="H14" s="30">
        <v>2.9</v>
      </c>
      <c r="I14" s="30">
        <v>0.9</v>
      </c>
      <c r="J14" s="30">
        <v>0.5</v>
      </c>
      <c r="K14" s="30">
        <v>0.432</v>
      </c>
      <c r="L14" s="30"/>
      <c r="M14" s="30">
        <v>0.69899999999999995</v>
      </c>
      <c r="N14" s="30"/>
      <c r="O14" s="35" t="s">
        <v>30</v>
      </c>
      <c r="P14" s="33">
        <v>23.2</v>
      </c>
      <c r="Q14" s="30"/>
      <c r="R14" s="35" t="s">
        <v>56</v>
      </c>
      <c r="S14" s="33">
        <v>12.1</v>
      </c>
      <c r="T14" s="30"/>
      <c r="U14" s="35" t="s">
        <v>51</v>
      </c>
      <c r="V14" s="33">
        <v>5.4</v>
      </c>
      <c r="W14" s="30"/>
      <c r="X14" s="35" t="s">
        <v>27</v>
      </c>
      <c r="Y14" s="33">
        <v>1.5</v>
      </c>
      <c r="Z14" s="30"/>
      <c r="AA14" s="35" t="s">
        <v>49</v>
      </c>
      <c r="AB14" s="33">
        <v>1.1000000000000001</v>
      </c>
      <c r="AC14" s="30"/>
    </row>
    <row r="15" spans="1:29" x14ac:dyDescent="0.25">
      <c r="A15" s="35" t="s">
        <v>34</v>
      </c>
      <c r="B15" s="30">
        <v>1984</v>
      </c>
      <c r="C15" s="30">
        <v>1998</v>
      </c>
      <c r="D15" s="30">
        <v>1086</v>
      </c>
      <c r="E15" s="30">
        <v>34.6</v>
      </c>
      <c r="F15" s="30">
        <v>20.399999999999999</v>
      </c>
      <c r="G15" s="30">
        <v>6.1</v>
      </c>
      <c r="H15" s="30">
        <v>5.6</v>
      </c>
      <c r="I15" s="30">
        <v>2</v>
      </c>
      <c r="J15" s="30">
        <v>0.7</v>
      </c>
      <c r="K15" s="30">
        <v>0.47199999999999998</v>
      </c>
      <c r="L15" s="30">
        <v>0.318</v>
      </c>
      <c r="M15" s="30">
        <v>0.78800000000000003</v>
      </c>
      <c r="N15" s="30"/>
      <c r="O15" s="35" t="s">
        <v>47</v>
      </c>
      <c r="P15" s="33">
        <v>23.1</v>
      </c>
      <c r="Q15" s="30"/>
      <c r="R15" s="35" t="s">
        <v>27</v>
      </c>
      <c r="S15" s="33">
        <v>11.7</v>
      </c>
      <c r="T15" s="30"/>
      <c r="U15" s="35" t="s">
        <v>19</v>
      </c>
      <c r="V15" s="33">
        <v>5.3</v>
      </c>
      <c r="W15" s="30"/>
      <c r="X15" s="35" t="s">
        <v>44</v>
      </c>
      <c r="Y15" s="33">
        <v>1.4</v>
      </c>
      <c r="Z15" s="30"/>
      <c r="AA15" s="32" t="s">
        <v>57</v>
      </c>
      <c r="AB15" s="34">
        <v>1.015384615384616</v>
      </c>
      <c r="AC15" s="30"/>
    </row>
    <row r="16" spans="1:29" x14ac:dyDescent="0.25">
      <c r="A16" s="35" t="s">
        <v>50</v>
      </c>
      <c r="B16" s="30">
        <v>1977</v>
      </c>
      <c r="C16" s="30">
        <v>1987</v>
      </c>
      <c r="D16" s="30">
        <v>836</v>
      </c>
      <c r="E16" s="30">
        <v>34.299999999999997</v>
      </c>
      <c r="F16" s="30">
        <v>22</v>
      </c>
      <c r="G16" s="30">
        <v>6.7</v>
      </c>
      <c r="H16" s="30">
        <v>3.9</v>
      </c>
      <c r="I16" s="30">
        <v>1.8</v>
      </c>
      <c r="J16" s="30">
        <v>1.5</v>
      </c>
      <c r="K16" s="30">
        <v>0.50700000000000001</v>
      </c>
      <c r="L16" s="30">
        <v>0.26100000000000001</v>
      </c>
      <c r="M16" s="30">
        <v>0.77700000000000002</v>
      </c>
      <c r="N16" s="30"/>
      <c r="O16" s="35" t="s">
        <v>23</v>
      </c>
      <c r="P16" s="33">
        <v>22.8</v>
      </c>
      <c r="Q16" s="30"/>
      <c r="R16" s="35" t="s">
        <v>13</v>
      </c>
      <c r="S16" s="33">
        <v>11.2</v>
      </c>
      <c r="T16" s="30"/>
      <c r="U16" s="35" t="s">
        <v>38</v>
      </c>
      <c r="V16" s="33">
        <v>5.2</v>
      </c>
      <c r="W16" s="30"/>
      <c r="X16" s="35" t="s">
        <v>51</v>
      </c>
      <c r="Y16" s="33">
        <v>1.4</v>
      </c>
      <c r="Z16" s="30"/>
      <c r="AA16" s="35" t="s">
        <v>41</v>
      </c>
      <c r="AB16" s="33">
        <v>0.9</v>
      </c>
      <c r="AC16" s="30"/>
    </row>
    <row r="17" spans="1:29" x14ac:dyDescent="0.25">
      <c r="A17" s="35" t="s">
        <v>31</v>
      </c>
      <c r="B17" s="30">
        <v>1986</v>
      </c>
      <c r="C17" s="30">
        <v>2002</v>
      </c>
      <c r="D17" s="30">
        <v>1183</v>
      </c>
      <c r="E17" s="30">
        <v>34.299999999999997</v>
      </c>
      <c r="F17" s="30">
        <v>21</v>
      </c>
      <c r="G17" s="30">
        <v>9.8000000000000007</v>
      </c>
      <c r="H17" s="30">
        <v>1.9</v>
      </c>
      <c r="I17" s="30">
        <v>1</v>
      </c>
      <c r="J17" s="30">
        <v>2.4</v>
      </c>
      <c r="K17" s="30">
        <v>0.504</v>
      </c>
      <c r="L17" s="30">
        <v>0.152</v>
      </c>
      <c r="M17" s="30">
        <v>0.74</v>
      </c>
      <c r="N17" s="30"/>
      <c r="O17" s="35" t="s">
        <v>27</v>
      </c>
      <c r="P17" s="33">
        <v>22.1</v>
      </c>
      <c r="Q17" s="30"/>
      <c r="R17" s="35" t="s">
        <v>17</v>
      </c>
      <c r="S17" s="33">
        <v>11.1</v>
      </c>
      <c r="T17" s="30"/>
      <c r="U17" s="35" t="s">
        <v>30</v>
      </c>
      <c r="V17" s="33">
        <v>5.0999999999999996</v>
      </c>
      <c r="W17" s="30"/>
      <c r="X17" s="35" t="s">
        <v>22</v>
      </c>
      <c r="Y17" s="33">
        <v>1.4</v>
      </c>
      <c r="Z17" s="30"/>
      <c r="AA17" s="35" t="s">
        <v>27</v>
      </c>
      <c r="AB17" s="33">
        <v>0.8</v>
      </c>
      <c r="AC17" s="30"/>
    </row>
    <row r="18" spans="1:29" x14ac:dyDescent="0.25">
      <c r="A18" s="35" t="s">
        <v>42</v>
      </c>
      <c r="B18" s="30">
        <v>1968</v>
      </c>
      <c r="C18" s="30">
        <v>1980</v>
      </c>
      <c r="D18" s="30">
        <v>825</v>
      </c>
      <c r="E18" s="30">
        <v>37.5</v>
      </c>
      <c r="F18" s="30">
        <v>18.899999999999999</v>
      </c>
      <c r="G18" s="30">
        <v>5.9</v>
      </c>
      <c r="H18" s="30">
        <v>6.1</v>
      </c>
      <c r="I18" s="30">
        <v>1.9</v>
      </c>
      <c r="J18" s="30">
        <v>0.2</v>
      </c>
      <c r="K18" s="30">
        <v>0.49</v>
      </c>
      <c r="L18" s="30">
        <v>0</v>
      </c>
      <c r="M18" s="30">
        <v>0.78600000000000003</v>
      </c>
      <c r="N18" s="30"/>
      <c r="O18" s="35" t="s">
        <v>50</v>
      </c>
      <c r="P18" s="33">
        <v>22</v>
      </c>
      <c r="Q18" s="30"/>
      <c r="R18" s="35" t="s">
        <v>55</v>
      </c>
      <c r="S18" s="33">
        <v>11</v>
      </c>
      <c r="T18" s="30"/>
      <c r="U18" s="35" t="s">
        <v>58</v>
      </c>
      <c r="V18" s="33">
        <v>4.8</v>
      </c>
      <c r="W18" s="30"/>
      <c r="X18" s="32" t="s">
        <v>57</v>
      </c>
      <c r="Y18" s="34">
        <v>1.31025641025641</v>
      </c>
      <c r="Z18" s="30"/>
      <c r="AA18" s="35" t="s">
        <v>43</v>
      </c>
      <c r="AB18" s="33">
        <v>0.8</v>
      </c>
      <c r="AC18" s="30"/>
    </row>
    <row r="19" spans="1:29" x14ac:dyDescent="0.25">
      <c r="A19" s="35" t="s">
        <v>36</v>
      </c>
      <c r="B19" s="30">
        <v>1977</v>
      </c>
      <c r="C19" s="30">
        <v>1986</v>
      </c>
      <c r="D19" s="30">
        <v>791</v>
      </c>
      <c r="E19" s="30">
        <v>33.5</v>
      </c>
      <c r="F19" s="30">
        <v>26.2</v>
      </c>
      <c r="G19" s="30">
        <v>4.5999999999999996</v>
      </c>
      <c r="H19" s="30">
        <v>2.8</v>
      </c>
      <c r="I19" s="30">
        <v>1.2</v>
      </c>
      <c r="J19" s="30">
        <v>0.8</v>
      </c>
      <c r="K19" s="30">
        <v>0.51100000000000001</v>
      </c>
      <c r="L19" s="30">
        <v>0.29699999999999999</v>
      </c>
      <c r="M19" s="30">
        <v>0.84399999999999997</v>
      </c>
      <c r="N19" s="30"/>
      <c r="O19" s="35" t="s">
        <v>17</v>
      </c>
      <c r="P19" s="33">
        <v>21.8</v>
      </c>
      <c r="Q19" s="30"/>
      <c r="R19" s="35" t="s">
        <v>35</v>
      </c>
      <c r="S19" s="33">
        <v>10.9</v>
      </c>
      <c r="T19" s="30"/>
      <c r="U19" s="35" t="s">
        <v>14</v>
      </c>
      <c r="V19" s="33">
        <v>4.4000000000000004</v>
      </c>
      <c r="W19" s="30"/>
      <c r="X19" s="35" t="s">
        <v>40</v>
      </c>
      <c r="Y19" s="33">
        <v>1.3</v>
      </c>
      <c r="Z19" s="30"/>
      <c r="AA19" s="35" t="s">
        <v>36</v>
      </c>
      <c r="AB19" s="33">
        <v>0.8</v>
      </c>
      <c r="AC19" s="30"/>
    </row>
    <row r="20" spans="1:29" x14ac:dyDescent="0.25">
      <c r="A20" s="35" t="s">
        <v>59</v>
      </c>
      <c r="B20" s="30">
        <v>1959</v>
      </c>
      <c r="C20" s="30">
        <v>1973</v>
      </c>
      <c r="D20" s="30">
        <v>1122</v>
      </c>
      <c r="E20" s="30">
        <v>35.5</v>
      </c>
      <c r="F20" s="30">
        <v>19.2</v>
      </c>
      <c r="G20" s="30">
        <v>5</v>
      </c>
      <c r="H20" s="30">
        <v>4</v>
      </c>
      <c r="I20" s="30"/>
      <c r="J20" s="30"/>
      <c r="K20" s="30">
        <v>0.45200000000000001</v>
      </c>
      <c r="L20" s="30"/>
      <c r="M20" s="30">
        <v>0.80100000000000005</v>
      </c>
      <c r="N20" s="30"/>
      <c r="O20" s="35" t="s">
        <v>22</v>
      </c>
      <c r="P20" s="33">
        <v>21.1</v>
      </c>
      <c r="Q20" s="30"/>
      <c r="R20" s="35" t="s">
        <v>22</v>
      </c>
      <c r="S20" s="33">
        <v>10.6</v>
      </c>
      <c r="T20" s="30"/>
      <c r="U20" s="32" t="s">
        <v>57</v>
      </c>
      <c r="V20" s="34">
        <v>4.37</v>
      </c>
      <c r="W20" s="30"/>
      <c r="X20" s="35" t="s">
        <v>45</v>
      </c>
      <c r="Y20" s="33">
        <v>1.3</v>
      </c>
      <c r="Z20" s="30"/>
      <c r="AA20" s="35" t="s">
        <v>19</v>
      </c>
      <c r="AB20" s="33">
        <v>0.8</v>
      </c>
      <c r="AC20" s="30"/>
    </row>
    <row r="21" spans="1:29" x14ac:dyDescent="0.25">
      <c r="A21" s="35" t="s">
        <v>58</v>
      </c>
      <c r="B21" s="30">
        <v>1963</v>
      </c>
      <c r="C21" s="30">
        <v>1978</v>
      </c>
      <c r="D21" s="30">
        <v>1270</v>
      </c>
      <c r="E21" s="30">
        <v>36.6</v>
      </c>
      <c r="F21" s="30">
        <v>20.8</v>
      </c>
      <c r="G21" s="30">
        <v>6.3</v>
      </c>
      <c r="H21" s="30">
        <v>4.8</v>
      </c>
      <c r="I21" s="30">
        <v>1.2</v>
      </c>
      <c r="J21" s="30">
        <v>0.3</v>
      </c>
      <c r="K21" s="30">
        <v>0.439</v>
      </c>
      <c r="L21" s="30"/>
      <c r="M21" s="30">
        <v>0.81499999999999995</v>
      </c>
      <c r="N21" s="30"/>
      <c r="O21" s="35" t="s">
        <v>31</v>
      </c>
      <c r="P21" s="33">
        <v>21</v>
      </c>
      <c r="Q21" s="30"/>
      <c r="R21" s="35" t="s">
        <v>39</v>
      </c>
      <c r="S21" s="33">
        <v>10.5</v>
      </c>
      <c r="T21" s="30"/>
      <c r="U21" s="35" t="s">
        <v>24</v>
      </c>
      <c r="V21" s="33">
        <v>4.3</v>
      </c>
      <c r="W21" s="30"/>
      <c r="X21" s="35" t="s">
        <v>53</v>
      </c>
      <c r="Y21" s="33">
        <v>1.2</v>
      </c>
      <c r="Z21" s="30"/>
      <c r="AA21" s="35" t="s">
        <v>44</v>
      </c>
      <c r="AB21" s="33">
        <v>0.8</v>
      </c>
      <c r="AC21" s="30"/>
    </row>
    <row r="22" spans="1:29" x14ac:dyDescent="0.25">
      <c r="A22" s="35" t="s">
        <v>46</v>
      </c>
      <c r="B22" s="30">
        <v>1969</v>
      </c>
      <c r="C22" s="30">
        <v>1984</v>
      </c>
      <c r="D22" s="30">
        <v>1303</v>
      </c>
      <c r="E22" s="30">
        <v>38.4</v>
      </c>
      <c r="F22" s="30">
        <v>21</v>
      </c>
      <c r="G22" s="30">
        <v>12.5</v>
      </c>
      <c r="H22" s="30">
        <v>1.8</v>
      </c>
      <c r="I22" s="30">
        <v>1</v>
      </c>
      <c r="J22" s="30">
        <v>2</v>
      </c>
      <c r="K22" s="30">
        <v>0.45200000000000001</v>
      </c>
      <c r="L22" s="30">
        <v>0.14699999999999999</v>
      </c>
      <c r="M22" s="30">
        <v>0.67</v>
      </c>
      <c r="N22" s="30"/>
      <c r="O22" s="35" t="s">
        <v>46</v>
      </c>
      <c r="P22" s="33">
        <v>21</v>
      </c>
      <c r="Q22" s="30"/>
      <c r="R22" s="35" t="s">
        <v>44</v>
      </c>
      <c r="S22" s="33">
        <v>10.1</v>
      </c>
      <c r="T22" s="30"/>
      <c r="U22" s="35" t="s">
        <v>20</v>
      </c>
      <c r="V22" s="33">
        <v>4.3</v>
      </c>
      <c r="W22" s="30"/>
      <c r="X22" s="35" t="s">
        <v>36</v>
      </c>
      <c r="Y22" s="33">
        <v>1.2</v>
      </c>
      <c r="Z22" s="30"/>
      <c r="AA22" s="35" t="s">
        <v>38</v>
      </c>
      <c r="AB22" s="33">
        <v>0.8</v>
      </c>
      <c r="AC22" s="30"/>
    </row>
    <row r="23" spans="1:29" x14ac:dyDescent="0.25">
      <c r="A23" s="35" t="s">
        <v>15</v>
      </c>
      <c r="B23" s="30">
        <v>1980</v>
      </c>
      <c r="C23" s="30">
        <v>1996</v>
      </c>
      <c r="D23" s="30">
        <v>906</v>
      </c>
      <c r="E23" s="30">
        <v>36.700000000000003</v>
      </c>
      <c r="F23" s="30">
        <v>19.5</v>
      </c>
      <c r="G23" s="30">
        <v>7.2</v>
      </c>
      <c r="H23" s="30">
        <v>11.2</v>
      </c>
      <c r="I23" s="30">
        <v>1.9</v>
      </c>
      <c r="J23" s="30">
        <v>0.4</v>
      </c>
      <c r="K23" s="30">
        <v>0.52</v>
      </c>
      <c r="L23" s="30">
        <v>0.30299999999999999</v>
      </c>
      <c r="M23" s="30">
        <v>0.84799999999999998</v>
      </c>
      <c r="N23" s="30"/>
      <c r="O23" s="35" t="s">
        <v>53</v>
      </c>
      <c r="P23" s="33">
        <v>20.8</v>
      </c>
      <c r="Q23" s="30"/>
      <c r="R23" s="35" t="s">
        <v>53</v>
      </c>
      <c r="S23" s="33">
        <v>10.1</v>
      </c>
      <c r="T23" s="30"/>
      <c r="U23" s="35" t="s">
        <v>53</v>
      </c>
      <c r="V23" s="33">
        <v>4</v>
      </c>
      <c r="W23" s="30"/>
      <c r="X23" s="35" t="s">
        <v>58</v>
      </c>
      <c r="Y23" s="33">
        <v>1.2</v>
      </c>
      <c r="Z23" s="30"/>
      <c r="AA23" s="35" t="s">
        <v>34</v>
      </c>
      <c r="AB23" s="33">
        <v>0.7</v>
      </c>
      <c r="AC23" s="30"/>
    </row>
    <row r="24" spans="1:29" x14ac:dyDescent="0.25">
      <c r="A24" s="35" t="s">
        <v>60</v>
      </c>
      <c r="B24" s="30">
        <v>1958</v>
      </c>
      <c r="C24" s="30">
        <v>1969</v>
      </c>
      <c r="D24" s="30">
        <v>871</v>
      </c>
      <c r="E24" s="30">
        <v>27.9</v>
      </c>
      <c r="F24" s="30">
        <v>17.7</v>
      </c>
      <c r="G24" s="30">
        <v>4.9000000000000004</v>
      </c>
      <c r="H24" s="30">
        <v>2.5</v>
      </c>
      <c r="I24" s="30"/>
      <c r="J24" s="30"/>
      <c r="K24" s="30">
        <v>0.45600000000000002</v>
      </c>
      <c r="L24" s="30"/>
      <c r="M24" s="30">
        <v>0.80300000000000005</v>
      </c>
      <c r="N24" s="30"/>
      <c r="O24" s="35" t="s">
        <v>58</v>
      </c>
      <c r="P24" s="33">
        <v>20.8</v>
      </c>
      <c r="Q24" s="30"/>
      <c r="R24" s="35" t="s">
        <v>43</v>
      </c>
      <c r="S24" s="33">
        <v>10</v>
      </c>
      <c r="T24" s="30"/>
      <c r="U24" s="35" t="s">
        <v>59</v>
      </c>
      <c r="V24" s="33">
        <v>4</v>
      </c>
      <c r="W24" s="30"/>
      <c r="X24" s="35" t="s">
        <v>18</v>
      </c>
      <c r="Y24" s="33">
        <v>1.1000000000000001</v>
      </c>
      <c r="Z24" s="30"/>
      <c r="AA24" s="35" t="s">
        <v>16</v>
      </c>
      <c r="AB24" s="33">
        <v>0.7</v>
      </c>
      <c r="AC24" s="30"/>
    </row>
    <row r="25" spans="1:29" x14ac:dyDescent="0.25">
      <c r="A25" s="35" t="s">
        <v>19</v>
      </c>
      <c r="B25" s="30">
        <v>1985</v>
      </c>
      <c r="C25" s="30">
        <v>2003</v>
      </c>
      <c r="D25" s="30">
        <v>1072</v>
      </c>
      <c r="E25" s="30">
        <v>38.299999999999997</v>
      </c>
      <c r="F25" s="30">
        <v>30.1</v>
      </c>
      <c r="G25" s="30">
        <v>6.2</v>
      </c>
      <c r="H25" s="30">
        <v>5.3</v>
      </c>
      <c r="I25" s="30">
        <v>2.2999999999999998</v>
      </c>
      <c r="J25" s="30">
        <v>0.8</v>
      </c>
      <c r="K25" s="30">
        <v>0.497</v>
      </c>
      <c r="L25" s="30">
        <v>0.32700000000000001</v>
      </c>
      <c r="M25" s="30">
        <v>0.83499999999999996</v>
      </c>
      <c r="N25" s="30"/>
      <c r="O25" s="35" t="s">
        <v>54</v>
      </c>
      <c r="P25" s="33">
        <v>20.6</v>
      </c>
      <c r="Q25" s="30"/>
      <c r="R25" s="35" t="s">
        <v>31</v>
      </c>
      <c r="S25" s="33">
        <v>9.8000000000000007</v>
      </c>
      <c r="T25" s="30"/>
      <c r="U25" s="35" t="s">
        <v>27</v>
      </c>
      <c r="V25" s="33">
        <v>3.9</v>
      </c>
      <c r="W25" s="30"/>
      <c r="X25" s="35" t="s">
        <v>41</v>
      </c>
      <c r="Y25" s="33">
        <v>1.1000000000000001</v>
      </c>
      <c r="Z25" s="30"/>
      <c r="AA25" s="35" t="s">
        <v>61</v>
      </c>
      <c r="AB25" s="33">
        <v>0.7</v>
      </c>
      <c r="AC25" s="30"/>
    </row>
    <row r="26" spans="1:29" x14ac:dyDescent="0.25">
      <c r="A26" s="35" t="s">
        <v>28</v>
      </c>
      <c r="B26" s="30">
        <v>1964</v>
      </c>
      <c r="C26" s="30">
        <v>1974</v>
      </c>
      <c r="D26" s="30">
        <v>829</v>
      </c>
      <c r="E26" s="30">
        <v>38.799999999999997</v>
      </c>
      <c r="F26" s="30">
        <v>17</v>
      </c>
      <c r="G26" s="30">
        <v>15.6</v>
      </c>
      <c r="H26" s="30">
        <v>3.3</v>
      </c>
      <c r="I26" s="30">
        <v>0.4</v>
      </c>
      <c r="J26" s="30">
        <v>0.3</v>
      </c>
      <c r="K26" s="30">
        <v>0.499</v>
      </c>
      <c r="L26" s="30"/>
      <c r="M26" s="30">
        <v>0.78300000000000003</v>
      </c>
      <c r="N26" s="30"/>
      <c r="O26" s="32" t="s">
        <v>57</v>
      </c>
      <c r="P26" s="34">
        <v>20.399999999999999</v>
      </c>
      <c r="Q26" s="30"/>
      <c r="R26" s="32" t="s">
        <v>57</v>
      </c>
      <c r="S26" s="34">
        <v>9.1199999999999992</v>
      </c>
      <c r="T26" s="30"/>
      <c r="U26" s="35" t="s">
        <v>50</v>
      </c>
      <c r="V26" s="33">
        <v>3.9</v>
      </c>
      <c r="W26" s="30"/>
      <c r="X26" s="35" t="s">
        <v>26</v>
      </c>
      <c r="Y26" s="33">
        <v>1.1000000000000001</v>
      </c>
      <c r="Z26" s="30"/>
      <c r="AA26" s="35" t="s">
        <v>37</v>
      </c>
      <c r="AB26" s="33">
        <v>0.6</v>
      </c>
      <c r="AC26" s="30"/>
    </row>
    <row r="27" spans="1:29" x14ac:dyDescent="0.25">
      <c r="A27" s="35" t="s">
        <v>44</v>
      </c>
      <c r="B27" s="30">
        <v>1986</v>
      </c>
      <c r="C27" s="30">
        <v>2004</v>
      </c>
      <c r="D27" s="30">
        <v>1476</v>
      </c>
      <c r="E27" s="30">
        <v>37.200000000000003</v>
      </c>
      <c r="F27" s="30">
        <v>25</v>
      </c>
      <c r="G27" s="30">
        <v>10.1</v>
      </c>
      <c r="H27" s="30">
        <v>3.6</v>
      </c>
      <c r="I27" s="30">
        <v>1.4</v>
      </c>
      <c r="J27" s="30">
        <v>0.8</v>
      </c>
      <c r="K27" s="30">
        <v>0.51600000000000001</v>
      </c>
      <c r="L27" s="30">
        <v>0.27400000000000002</v>
      </c>
      <c r="M27" s="30">
        <v>0.74199999999999999</v>
      </c>
      <c r="N27" s="30"/>
      <c r="O27" s="35" t="s">
        <v>34</v>
      </c>
      <c r="P27" s="33">
        <v>20.399999999999999</v>
      </c>
      <c r="Q27" s="30"/>
      <c r="R27" s="35" t="s">
        <v>52</v>
      </c>
      <c r="S27" s="33">
        <v>9.1</v>
      </c>
      <c r="T27" s="30"/>
      <c r="U27" s="35" t="s">
        <v>62</v>
      </c>
      <c r="V27" s="33">
        <v>3.9</v>
      </c>
      <c r="W27" s="30"/>
      <c r="X27" s="35" t="s">
        <v>37</v>
      </c>
      <c r="Y27" s="33">
        <v>1.1000000000000001</v>
      </c>
      <c r="Z27" s="30"/>
      <c r="AA27" s="35" t="s">
        <v>30</v>
      </c>
      <c r="AB27" s="33">
        <v>0.5</v>
      </c>
      <c r="AC27" s="30"/>
    </row>
    <row r="28" spans="1:29" x14ac:dyDescent="0.25">
      <c r="A28" s="35" t="s">
        <v>54</v>
      </c>
      <c r="B28" s="30">
        <v>1977</v>
      </c>
      <c r="C28" s="30">
        <v>1995</v>
      </c>
      <c r="D28" s="30">
        <v>1329</v>
      </c>
      <c r="E28" s="30">
        <v>33.9</v>
      </c>
      <c r="F28" s="30">
        <v>20.6</v>
      </c>
      <c r="G28" s="30">
        <v>12.2</v>
      </c>
      <c r="H28" s="30">
        <v>1.4</v>
      </c>
      <c r="I28" s="30">
        <v>0.8</v>
      </c>
      <c r="J28" s="30">
        <v>1.3</v>
      </c>
      <c r="K28" s="30">
        <v>0.49099999999999999</v>
      </c>
      <c r="L28" s="30">
        <v>0.1</v>
      </c>
      <c r="M28" s="30">
        <v>0.76900000000000002</v>
      </c>
      <c r="N28" s="30"/>
      <c r="O28" s="35" t="s">
        <v>40</v>
      </c>
      <c r="P28" s="33">
        <v>20.3</v>
      </c>
      <c r="Q28" s="30"/>
      <c r="R28" s="35" t="s">
        <v>23</v>
      </c>
      <c r="S28" s="33">
        <v>8.6</v>
      </c>
      <c r="T28" s="30"/>
      <c r="U28" s="35" t="s">
        <v>37</v>
      </c>
      <c r="V28" s="33">
        <v>3.9</v>
      </c>
      <c r="W28" s="30"/>
      <c r="X28" s="35" t="s">
        <v>61</v>
      </c>
      <c r="Y28" s="33">
        <v>1.1000000000000001</v>
      </c>
      <c r="Z28" s="30"/>
      <c r="AA28" s="35" t="s">
        <v>53</v>
      </c>
      <c r="AB28" s="33">
        <v>0.5</v>
      </c>
      <c r="AC28" s="30"/>
    </row>
    <row r="29" spans="1:29" x14ac:dyDescent="0.25">
      <c r="A29" s="35" t="s">
        <v>51</v>
      </c>
      <c r="B29" s="30">
        <v>1971</v>
      </c>
      <c r="C29" s="30">
        <v>1980</v>
      </c>
      <c r="D29" s="30">
        <v>658</v>
      </c>
      <c r="E29" s="30">
        <v>37</v>
      </c>
      <c r="F29" s="30">
        <v>24.2</v>
      </c>
      <c r="G29" s="30">
        <v>4.2</v>
      </c>
      <c r="H29" s="30">
        <v>5.4</v>
      </c>
      <c r="I29" s="30">
        <v>1.4</v>
      </c>
      <c r="J29" s="30">
        <v>0.3</v>
      </c>
      <c r="K29" s="30">
        <v>0.441</v>
      </c>
      <c r="L29" s="30">
        <v>0.66700000000000004</v>
      </c>
      <c r="M29" s="30">
        <v>0.82</v>
      </c>
      <c r="N29" s="30"/>
      <c r="O29" s="35" t="s">
        <v>15</v>
      </c>
      <c r="P29" s="33">
        <v>19.5</v>
      </c>
      <c r="Q29" s="30"/>
      <c r="R29" s="35" t="s">
        <v>26</v>
      </c>
      <c r="S29" s="33">
        <v>7.5</v>
      </c>
      <c r="T29" s="30"/>
      <c r="U29" s="35" t="s">
        <v>41</v>
      </c>
      <c r="V29" s="33">
        <v>3.8</v>
      </c>
      <c r="W29" s="30"/>
      <c r="X29" s="35" t="s">
        <v>31</v>
      </c>
      <c r="Y29" s="33">
        <v>1</v>
      </c>
      <c r="Z29" s="30"/>
      <c r="AA29" s="35" t="s">
        <v>55</v>
      </c>
      <c r="AB29" s="33">
        <v>0.5</v>
      </c>
      <c r="AC29" s="30"/>
    </row>
    <row r="30" spans="1:29" x14ac:dyDescent="0.25">
      <c r="A30" s="35" t="s">
        <v>48</v>
      </c>
      <c r="B30" s="30">
        <v>1981</v>
      </c>
      <c r="C30" s="30">
        <v>1993</v>
      </c>
      <c r="D30" s="30">
        <v>971</v>
      </c>
      <c r="E30" s="30">
        <v>31</v>
      </c>
      <c r="F30" s="30">
        <v>17.899999999999999</v>
      </c>
      <c r="G30" s="30">
        <v>7.3</v>
      </c>
      <c r="H30" s="30">
        <v>1.7</v>
      </c>
      <c r="I30" s="30">
        <v>0.4</v>
      </c>
      <c r="J30" s="30">
        <v>1.7</v>
      </c>
      <c r="K30" s="30">
        <v>0.55400000000000005</v>
      </c>
      <c r="L30" s="30">
        <v>0.26100000000000001</v>
      </c>
      <c r="M30" s="30">
        <v>0.79800000000000004</v>
      </c>
      <c r="N30" s="30"/>
      <c r="O30" s="35" t="s">
        <v>59</v>
      </c>
      <c r="P30" s="33">
        <v>19.2</v>
      </c>
      <c r="Q30" s="30"/>
      <c r="R30" s="35" t="s">
        <v>48</v>
      </c>
      <c r="S30" s="33">
        <v>7.3</v>
      </c>
      <c r="T30" s="30"/>
      <c r="U30" s="35" t="s">
        <v>13</v>
      </c>
      <c r="V30" s="33">
        <v>3.6</v>
      </c>
      <c r="W30" s="30"/>
      <c r="X30" s="35" t="s">
        <v>46</v>
      </c>
      <c r="Y30" s="33">
        <v>1</v>
      </c>
      <c r="Z30" s="30"/>
      <c r="AA30" s="35" t="s">
        <v>15</v>
      </c>
      <c r="AB30" s="33">
        <v>0.4</v>
      </c>
      <c r="AC30" s="30"/>
    </row>
    <row r="31" spans="1:29" x14ac:dyDescent="0.25">
      <c r="A31" s="35" t="s">
        <v>47</v>
      </c>
      <c r="B31" s="30">
        <v>1949</v>
      </c>
      <c r="C31" s="30">
        <v>1956</v>
      </c>
      <c r="D31" s="30">
        <v>439</v>
      </c>
      <c r="E31" s="30">
        <v>34.4</v>
      </c>
      <c r="F31" s="30">
        <v>23.1</v>
      </c>
      <c r="G31" s="30">
        <v>13.4</v>
      </c>
      <c r="H31" s="30">
        <v>2.8</v>
      </c>
      <c r="I31" s="30"/>
      <c r="J31" s="30"/>
      <c r="K31" s="30">
        <v>0.40400000000000003</v>
      </c>
      <c r="L31" s="30"/>
      <c r="M31" s="30">
        <v>0.78200000000000003</v>
      </c>
      <c r="N31" s="30"/>
      <c r="O31" s="35" t="s">
        <v>29</v>
      </c>
      <c r="P31" s="33">
        <v>19.2</v>
      </c>
      <c r="Q31" s="30"/>
      <c r="R31" s="35" t="s">
        <v>15</v>
      </c>
      <c r="S31" s="33">
        <v>7.2</v>
      </c>
      <c r="T31" s="30"/>
      <c r="U31" s="35" t="s">
        <v>44</v>
      </c>
      <c r="V31" s="33">
        <v>3.6</v>
      </c>
      <c r="W31" s="30"/>
      <c r="X31" s="35" t="s">
        <v>62</v>
      </c>
      <c r="Y31" s="33">
        <v>1</v>
      </c>
      <c r="Z31" s="30"/>
      <c r="AA31" s="35" t="s">
        <v>58</v>
      </c>
      <c r="AB31" s="33">
        <v>0.3</v>
      </c>
      <c r="AC31" s="30"/>
    </row>
    <row r="32" spans="1:29" x14ac:dyDescent="0.25">
      <c r="A32" s="35" t="s">
        <v>62</v>
      </c>
      <c r="B32" s="30">
        <v>1968</v>
      </c>
      <c r="C32" s="30">
        <v>1980</v>
      </c>
      <c r="D32" s="30">
        <v>926</v>
      </c>
      <c r="E32" s="30">
        <v>32</v>
      </c>
      <c r="F32" s="30">
        <v>18.8</v>
      </c>
      <c r="G32" s="30">
        <v>3</v>
      </c>
      <c r="H32" s="30">
        <v>3.9</v>
      </c>
      <c r="I32" s="30">
        <v>1</v>
      </c>
      <c r="J32" s="30">
        <v>0.3</v>
      </c>
      <c r="K32" s="30">
        <v>0.46400000000000002</v>
      </c>
      <c r="L32" s="30"/>
      <c r="M32" s="30">
        <v>0.80700000000000005</v>
      </c>
      <c r="N32" s="30"/>
      <c r="O32" s="35" t="s">
        <v>42</v>
      </c>
      <c r="P32" s="33">
        <v>18.899999999999999</v>
      </c>
      <c r="Q32" s="30"/>
      <c r="R32" s="35" t="s">
        <v>50</v>
      </c>
      <c r="S32" s="33">
        <v>6.7</v>
      </c>
      <c r="T32" s="30"/>
      <c r="U32" s="35" t="s">
        <v>39</v>
      </c>
      <c r="V32" s="33">
        <v>3.4</v>
      </c>
      <c r="W32" s="30"/>
      <c r="X32" s="35" t="s">
        <v>13</v>
      </c>
      <c r="Y32" s="33">
        <v>0.9</v>
      </c>
      <c r="Z32" s="30"/>
      <c r="AA32" s="35" t="s">
        <v>28</v>
      </c>
      <c r="AB32" s="33">
        <v>0.3</v>
      </c>
      <c r="AC32" s="30"/>
    </row>
    <row r="33" spans="1:29" x14ac:dyDescent="0.25">
      <c r="A33" s="35" t="s">
        <v>35</v>
      </c>
      <c r="B33" s="30">
        <v>1993</v>
      </c>
      <c r="C33" s="30">
        <v>2011</v>
      </c>
      <c r="D33" s="30">
        <v>1207</v>
      </c>
      <c r="E33" s="30">
        <v>34.700000000000003</v>
      </c>
      <c r="F33" s="30">
        <v>23.7</v>
      </c>
      <c r="G33" s="30">
        <v>10.9</v>
      </c>
      <c r="H33" s="30">
        <v>2.5</v>
      </c>
      <c r="I33" s="30">
        <v>0.6</v>
      </c>
      <c r="J33" s="30">
        <v>2.2999999999999998</v>
      </c>
      <c r="K33" s="30">
        <v>0.58199999999999996</v>
      </c>
      <c r="L33" s="30">
        <v>4.4999999999999998E-2</v>
      </c>
      <c r="M33" s="30">
        <v>0.52700000000000002</v>
      </c>
      <c r="N33" s="30"/>
      <c r="O33" s="35" t="s">
        <v>18</v>
      </c>
      <c r="P33" s="33">
        <v>18.8</v>
      </c>
      <c r="Q33" s="30"/>
      <c r="R33" s="35" t="s">
        <v>30</v>
      </c>
      <c r="S33" s="33">
        <v>6.5</v>
      </c>
      <c r="T33" s="30"/>
      <c r="U33" s="35" t="s">
        <v>28</v>
      </c>
      <c r="V33" s="33">
        <v>3.3</v>
      </c>
      <c r="W33" s="30"/>
      <c r="X33" s="35" t="s">
        <v>55</v>
      </c>
      <c r="Y33" s="33">
        <v>0.9</v>
      </c>
      <c r="Z33" s="30"/>
      <c r="AA33" s="35" t="s">
        <v>51</v>
      </c>
      <c r="AB33" s="33">
        <v>0.3</v>
      </c>
      <c r="AC33" s="30"/>
    </row>
    <row r="34" spans="1:29" x14ac:dyDescent="0.25">
      <c r="A34" s="35" t="s">
        <v>17</v>
      </c>
      <c r="B34" s="30">
        <v>1985</v>
      </c>
      <c r="C34" s="30">
        <v>2002</v>
      </c>
      <c r="D34" s="30">
        <v>1238</v>
      </c>
      <c r="E34" s="30">
        <v>35.700000000000003</v>
      </c>
      <c r="F34" s="30">
        <v>21.8</v>
      </c>
      <c r="G34" s="30">
        <v>11.1</v>
      </c>
      <c r="H34" s="30">
        <v>2.5</v>
      </c>
      <c r="I34" s="30">
        <v>1.7</v>
      </c>
      <c r="J34" s="30">
        <v>3.1</v>
      </c>
      <c r="K34" s="30">
        <v>0.51200000000000001</v>
      </c>
      <c r="L34" s="30">
        <v>0.20200000000000001</v>
      </c>
      <c r="M34" s="30">
        <v>0.71199999999999997</v>
      </c>
      <c r="N34" s="30"/>
      <c r="O34" s="35" t="s">
        <v>62</v>
      </c>
      <c r="P34" s="33">
        <v>18.8</v>
      </c>
      <c r="Q34" s="30"/>
      <c r="R34" s="35" t="s">
        <v>38</v>
      </c>
      <c r="S34" s="33">
        <v>6.4</v>
      </c>
      <c r="T34" s="30"/>
      <c r="U34" s="35" t="s">
        <v>56</v>
      </c>
      <c r="V34" s="33">
        <v>3.1</v>
      </c>
      <c r="W34" s="30"/>
      <c r="X34" s="35" t="s">
        <v>54</v>
      </c>
      <c r="Y34" s="33">
        <v>0.8</v>
      </c>
      <c r="Z34" s="30"/>
      <c r="AA34" s="35" t="s">
        <v>62</v>
      </c>
      <c r="AB34" s="33">
        <v>0.3</v>
      </c>
      <c r="AC34" s="30"/>
    </row>
    <row r="35" spans="1:29" x14ac:dyDescent="0.25">
      <c r="A35" s="35" t="s">
        <v>52</v>
      </c>
      <c r="B35" s="30">
        <v>1977</v>
      </c>
      <c r="C35" s="30">
        <v>1997</v>
      </c>
      <c r="D35" s="30">
        <v>1611</v>
      </c>
      <c r="E35" s="30">
        <v>28.4</v>
      </c>
      <c r="F35" s="30">
        <v>14.5</v>
      </c>
      <c r="G35" s="30">
        <v>9.1</v>
      </c>
      <c r="H35" s="30">
        <v>1.4</v>
      </c>
      <c r="I35" s="30">
        <v>0.8</v>
      </c>
      <c r="J35" s="30">
        <v>1.5</v>
      </c>
      <c r="K35" s="30">
        <v>0.53700000000000003</v>
      </c>
      <c r="L35" s="30">
        <v>0</v>
      </c>
      <c r="M35" s="30">
        <v>0.72099999999999997</v>
      </c>
      <c r="N35" s="30"/>
      <c r="O35" s="35" t="s">
        <v>49</v>
      </c>
      <c r="P35" s="33">
        <v>18.7</v>
      </c>
      <c r="Q35" s="30"/>
      <c r="R35" s="35" t="s">
        <v>58</v>
      </c>
      <c r="S35" s="33">
        <v>6.3</v>
      </c>
      <c r="T35" s="30"/>
      <c r="U35" s="35" t="s">
        <v>25</v>
      </c>
      <c r="V35" s="33">
        <v>3</v>
      </c>
      <c r="W35" s="30"/>
      <c r="X35" s="35" t="s">
        <v>52</v>
      </c>
      <c r="Y35" s="33">
        <v>0.8</v>
      </c>
      <c r="Z35" s="30"/>
      <c r="AA35" s="35" t="s">
        <v>29</v>
      </c>
      <c r="AB35" s="33">
        <v>0.3</v>
      </c>
      <c r="AC35" s="30"/>
    </row>
    <row r="36" spans="1:29" x14ac:dyDescent="0.25">
      <c r="A36" s="35" t="s">
        <v>25</v>
      </c>
      <c r="B36" s="30">
        <v>1955</v>
      </c>
      <c r="C36" s="30">
        <v>1965</v>
      </c>
      <c r="D36" s="30">
        <v>792</v>
      </c>
      <c r="E36" s="30">
        <v>38.799999999999997</v>
      </c>
      <c r="F36" s="30">
        <v>26.4</v>
      </c>
      <c r="G36" s="30">
        <v>16.2</v>
      </c>
      <c r="H36" s="30">
        <v>3</v>
      </c>
      <c r="I36" s="30"/>
      <c r="J36" s="30"/>
      <c r="K36" s="30">
        <v>0.436</v>
      </c>
      <c r="L36" s="30"/>
      <c r="M36" s="30">
        <v>0.76100000000000001</v>
      </c>
      <c r="N36" s="30"/>
      <c r="O36" s="35" t="s">
        <v>56</v>
      </c>
      <c r="P36" s="33">
        <v>18.5</v>
      </c>
      <c r="Q36" s="30"/>
      <c r="R36" s="35" t="s">
        <v>19</v>
      </c>
      <c r="S36" s="33">
        <v>6.2</v>
      </c>
      <c r="T36" s="30"/>
      <c r="U36" s="35" t="s">
        <v>63</v>
      </c>
      <c r="V36" s="33">
        <v>3</v>
      </c>
      <c r="W36" s="30"/>
      <c r="X36" s="35" t="s">
        <v>39</v>
      </c>
      <c r="Y36" s="33">
        <v>0.8</v>
      </c>
      <c r="Z36" s="30"/>
      <c r="AA36" s="35" t="s">
        <v>40</v>
      </c>
      <c r="AB36" s="33">
        <v>0.2</v>
      </c>
      <c r="AC36" s="30"/>
    </row>
    <row r="37" spans="1:29" x14ac:dyDescent="0.25">
      <c r="A37" s="35" t="s">
        <v>38</v>
      </c>
      <c r="B37" s="30">
        <v>1988</v>
      </c>
      <c r="C37" s="30">
        <v>2004</v>
      </c>
      <c r="D37" s="30">
        <v>1178</v>
      </c>
      <c r="E37" s="30">
        <v>34.9</v>
      </c>
      <c r="F37" s="30">
        <v>16.100000000000001</v>
      </c>
      <c r="G37" s="30">
        <v>6.4</v>
      </c>
      <c r="H37" s="30">
        <v>5.2</v>
      </c>
      <c r="I37" s="30">
        <v>2</v>
      </c>
      <c r="J37" s="30">
        <v>0.8</v>
      </c>
      <c r="K37" s="30">
        <v>0.47299999999999998</v>
      </c>
      <c r="L37" s="30">
        <v>0.32600000000000001</v>
      </c>
      <c r="M37" s="30">
        <v>0.70399999999999996</v>
      </c>
      <c r="N37" s="30"/>
      <c r="O37" s="35" t="s">
        <v>33</v>
      </c>
      <c r="P37" s="33">
        <v>18.399999999999999</v>
      </c>
      <c r="Q37" s="30"/>
      <c r="R37" s="35" t="s">
        <v>34</v>
      </c>
      <c r="S37" s="33">
        <v>6.1</v>
      </c>
      <c r="T37" s="30"/>
      <c r="U37" s="35" t="s">
        <v>61</v>
      </c>
      <c r="V37" s="33">
        <v>3</v>
      </c>
      <c r="W37" s="30"/>
      <c r="X37" s="35" t="s">
        <v>35</v>
      </c>
      <c r="Y37" s="33">
        <v>0.6</v>
      </c>
      <c r="Z37" s="30"/>
      <c r="AA37" s="35" t="s">
        <v>42</v>
      </c>
      <c r="AB37" s="33">
        <v>0.2</v>
      </c>
      <c r="AC37" s="30"/>
    </row>
    <row r="38" spans="1:29" x14ac:dyDescent="0.25">
      <c r="A38" s="35" t="s">
        <v>49</v>
      </c>
      <c r="B38" s="30">
        <v>1965</v>
      </c>
      <c r="C38" s="30">
        <v>1974</v>
      </c>
      <c r="D38" s="30">
        <v>650</v>
      </c>
      <c r="E38" s="30">
        <v>35.5</v>
      </c>
      <c r="F38" s="30">
        <v>18.7</v>
      </c>
      <c r="G38" s="30">
        <v>12.9</v>
      </c>
      <c r="H38" s="30">
        <v>1.8</v>
      </c>
      <c r="I38" s="30">
        <v>0.6</v>
      </c>
      <c r="J38" s="30">
        <v>1.1000000000000001</v>
      </c>
      <c r="K38" s="30">
        <v>0.47599999999999998</v>
      </c>
      <c r="L38" s="30"/>
      <c r="M38" s="30">
        <v>0.747</v>
      </c>
      <c r="N38" s="30"/>
      <c r="O38" s="35" t="s">
        <v>48</v>
      </c>
      <c r="P38" s="33">
        <v>17.899999999999999</v>
      </c>
      <c r="Q38" s="30"/>
      <c r="R38" s="35" t="s">
        <v>42</v>
      </c>
      <c r="S38" s="33">
        <v>5.9</v>
      </c>
      <c r="T38" s="30"/>
      <c r="U38" s="35" t="s">
        <v>55</v>
      </c>
      <c r="V38" s="33">
        <v>2.9</v>
      </c>
      <c r="W38" s="30"/>
      <c r="X38" s="35" t="s">
        <v>49</v>
      </c>
      <c r="Y38" s="33">
        <v>0.6</v>
      </c>
      <c r="Z38" s="30"/>
      <c r="AA38" s="35" t="s">
        <v>21</v>
      </c>
      <c r="AB38" s="33">
        <v>0.2</v>
      </c>
      <c r="AC38" s="30"/>
    </row>
    <row r="39" spans="1:29" x14ac:dyDescent="0.25">
      <c r="A39" s="35" t="s">
        <v>26</v>
      </c>
      <c r="B39" s="30">
        <v>1961</v>
      </c>
      <c r="C39" s="30">
        <v>1974</v>
      </c>
      <c r="D39" s="30">
        <v>1040</v>
      </c>
      <c r="E39" s="30">
        <v>42.2</v>
      </c>
      <c r="F39" s="30">
        <v>25.7</v>
      </c>
      <c r="G39" s="30">
        <v>7.5</v>
      </c>
      <c r="H39" s="30">
        <v>9.5</v>
      </c>
      <c r="I39" s="30">
        <v>1.1000000000000001</v>
      </c>
      <c r="J39" s="30">
        <v>0.1</v>
      </c>
      <c r="K39" s="30">
        <v>0.48499999999999999</v>
      </c>
      <c r="L39" s="30"/>
      <c r="M39" s="30">
        <v>0.83799999999999997</v>
      </c>
      <c r="N39" s="30"/>
      <c r="O39" s="35" t="s">
        <v>63</v>
      </c>
      <c r="P39" s="33">
        <v>17.8</v>
      </c>
      <c r="Q39" s="30"/>
      <c r="R39" s="35" t="s">
        <v>16</v>
      </c>
      <c r="S39" s="33">
        <v>5.8</v>
      </c>
      <c r="T39" s="30"/>
      <c r="U39" s="35" t="s">
        <v>36</v>
      </c>
      <c r="V39" s="33">
        <v>2.8</v>
      </c>
      <c r="W39" s="30"/>
      <c r="X39" s="35" t="s">
        <v>32</v>
      </c>
      <c r="Y39" s="33">
        <v>0.5</v>
      </c>
      <c r="Z39" s="30"/>
      <c r="AA39" s="35" t="s">
        <v>45</v>
      </c>
      <c r="AB39" s="33">
        <v>0.2</v>
      </c>
      <c r="AC39" s="30"/>
    </row>
    <row r="40" spans="1:29" x14ac:dyDescent="0.25">
      <c r="A40" s="35" t="s">
        <v>22</v>
      </c>
      <c r="B40" s="30">
        <v>1990</v>
      </c>
      <c r="C40" s="30">
        <v>2003</v>
      </c>
      <c r="D40" s="30">
        <v>987</v>
      </c>
      <c r="E40" s="30">
        <v>34.700000000000003</v>
      </c>
      <c r="F40" s="30">
        <v>21.1</v>
      </c>
      <c r="G40" s="30">
        <v>10.6</v>
      </c>
      <c r="H40" s="30">
        <v>2.5</v>
      </c>
      <c r="I40" s="30">
        <v>1.4</v>
      </c>
      <c r="J40" s="30">
        <v>3</v>
      </c>
      <c r="K40" s="30">
        <v>0.51800000000000002</v>
      </c>
      <c r="L40" s="30">
        <v>0.25</v>
      </c>
      <c r="M40" s="30">
        <v>0.73599999999999999</v>
      </c>
      <c r="N40" s="30"/>
      <c r="O40" s="35" t="s">
        <v>60</v>
      </c>
      <c r="P40" s="33">
        <v>17.7</v>
      </c>
      <c r="Q40" s="30"/>
      <c r="R40" s="35" t="s">
        <v>33</v>
      </c>
      <c r="S40" s="33">
        <v>5.2</v>
      </c>
      <c r="T40" s="30"/>
      <c r="U40" s="35" t="s">
        <v>47</v>
      </c>
      <c r="V40" s="33">
        <v>2.8</v>
      </c>
      <c r="W40" s="30"/>
      <c r="X40" s="35" t="s">
        <v>28</v>
      </c>
      <c r="Y40" s="33">
        <v>0.4</v>
      </c>
      <c r="Z40" s="30"/>
      <c r="AA40" s="35" t="s">
        <v>18</v>
      </c>
      <c r="AB40" s="33">
        <v>0.1</v>
      </c>
      <c r="AC40" s="30"/>
    </row>
    <row r="41" spans="1:29" x14ac:dyDescent="0.25">
      <c r="A41" s="35" t="s">
        <v>20</v>
      </c>
      <c r="B41" s="30">
        <v>1957</v>
      </c>
      <c r="C41" s="30">
        <v>1969</v>
      </c>
      <c r="D41" s="30">
        <v>963</v>
      </c>
      <c r="E41" s="30">
        <v>42.3</v>
      </c>
      <c r="F41" s="30">
        <v>15.1</v>
      </c>
      <c r="G41" s="30">
        <v>22.5</v>
      </c>
      <c r="H41" s="30">
        <v>4.3</v>
      </c>
      <c r="I41" s="30"/>
      <c r="J41" s="30"/>
      <c r="K41" s="30">
        <v>0.44</v>
      </c>
      <c r="L41" s="30"/>
      <c r="M41" s="30">
        <v>0.56100000000000005</v>
      </c>
      <c r="N41" s="30"/>
      <c r="O41" s="35" t="s">
        <v>41</v>
      </c>
      <c r="P41" s="33">
        <v>17.600000000000001</v>
      </c>
      <c r="Q41" s="30"/>
      <c r="R41" s="35" t="s">
        <v>61</v>
      </c>
      <c r="S41" s="33">
        <v>5.0999999999999996</v>
      </c>
      <c r="T41" s="30"/>
      <c r="U41" s="35" t="s">
        <v>32</v>
      </c>
      <c r="V41" s="33">
        <v>2.7</v>
      </c>
      <c r="W41" s="30"/>
      <c r="X41" s="35" t="s">
        <v>48</v>
      </c>
      <c r="Y41" s="33">
        <v>0.4</v>
      </c>
      <c r="Z41" s="30"/>
      <c r="AA41" s="35" t="s">
        <v>26</v>
      </c>
      <c r="AB41" s="33">
        <v>0.1</v>
      </c>
      <c r="AC41" s="30"/>
    </row>
    <row r="42" spans="1:29" x14ac:dyDescent="0.25">
      <c r="A42" s="35" t="s">
        <v>56</v>
      </c>
      <c r="B42" s="30">
        <v>1950</v>
      </c>
      <c r="C42" s="30">
        <v>1964</v>
      </c>
      <c r="D42" s="30">
        <v>996</v>
      </c>
      <c r="E42" s="30">
        <v>34.4</v>
      </c>
      <c r="F42" s="30">
        <v>18.5</v>
      </c>
      <c r="G42" s="30">
        <v>12.1</v>
      </c>
      <c r="H42" s="30">
        <v>3.1</v>
      </c>
      <c r="I42" s="30"/>
      <c r="J42" s="30"/>
      <c r="K42" s="30">
        <v>0.38</v>
      </c>
      <c r="L42" s="30"/>
      <c r="M42" s="30">
        <v>0.84899999999999998</v>
      </c>
      <c r="N42" s="30"/>
      <c r="O42" s="35" t="s">
        <v>61</v>
      </c>
      <c r="P42" s="33">
        <v>17.600000000000001</v>
      </c>
      <c r="Q42" s="30"/>
      <c r="R42" s="35" t="s">
        <v>59</v>
      </c>
      <c r="S42" s="33">
        <v>5</v>
      </c>
      <c r="T42" s="30"/>
      <c r="U42" s="35" t="s">
        <v>60</v>
      </c>
      <c r="V42" s="33">
        <v>2.5</v>
      </c>
      <c r="W42" s="30"/>
      <c r="X42" s="35" t="s">
        <v>23</v>
      </c>
      <c r="Y42" s="33"/>
      <c r="Z42" s="30"/>
      <c r="AA42" s="35" t="s">
        <v>23</v>
      </c>
      <c r="AB42" s="33"/>
      <c r="AC42" s="30"/>
    </row>
    <row r="43" spans="1:29" x14ac:dyDescent="0.25">
      <c r="A43" s="35" t="s">
        <v>63</v>
      </c>
      <c r="B43" s="30">
        <v>1951</v>
      </c>
      <c r="C43" s="30">
        <v>1961</v>
      </c>
      <c r="D43" s="30">
        <v>711</v>
      </c>
      <c r="E43" s="30">
        <v>32</v>
      </c>
      <c r="F43" s="30">
        <v>17.8</v>
      </c>
      <c r="G43" s="30">
        <v>3.9</v>
      </c>
      <c r="H43" s="30">
        <v>3</v>
      </c>
      <c r="I43" s="30"/>
      <c r="J43" s="30"/>
      <c r="K43" s="30">
        <v>0.42599999999999999</v>
      </c>
      <c r="L43" s="30"/>
      <c r="M43" s="30">
        <v>0.88300000000000001</v>
      </c>
      <c r="N43" s="30"/>
      <c r="O43" s="35" t="s">
        <v>28</v>
      </c>
      <c r="P43" s="33">
        <v>17</v>
      </c>
      <c r="Q43" s="30"/>
      <c r="R43" s="35" t="s">
        <v>60</v>
      </c>
      <c r="S43" s="33">
        <v>4.9000000000000004</v>
      </c>
      <c r="T43" s="30"/>
      <c r="U43" s="35" t="s">
        <v>35</v>
      </c>
      <c r="V43" s="33">
        <v>2.5</v>
      </c>
      <c r="W43" s="30"/>
      <c r="X43" s="35" t="s">
        <v>24</v>
      </c>
      <c r="Y43" s="33"/>
      <c r="Z43" s="30"/>
      <c r="AA43" s="35" t="s">
        <v>24</v>
      </c>
      <c r="AB43" s="33"/>
      <c r="AC43" s="30"/>
    </row>
    <row r="44" spans="1:29" x14ac:dyDescent="0.25">
      <c r="A44" s="35" t="s">
        <v>21</v>
      </c>
      <c r="B44" s="30">
        <v>1985</v>
      </c>
      <c r="C44" s="30">
        <v>2003</v>
      </c>
      <c r="D44" s="30">
        <v>1504</v>
      </c>
      <c r="E44" s="30">
        <v>31.8</v>
      </c>
      <c r="F44" s="30">
        <v>13.1</v>
      </c>
      <c r="G44" s="30">
        <v>2.7</v>
      </c>
      <c r="H44" s="30">
        <v>10.5</v>
      </c>
      <c r="I44" s="30">
        <v>2.2000000000000002</v>
      </c>
      <c r="J44" s="30">
        <v>0.2</v>
      </c>
      <c r="K44" s="30">
        <v>0.51500000000000001</v>
      </c>
      <c r="L44" s="30">
        <v>0.38400000000000001</v>
      </c>
      <c r="M44" s="30">
        <v>0.82599999999999996</v>
      </c>
      <c r="N44" s="30"/>
      <c r="O44" s="35" t="s">
        <v>45</v>
      </c>
      <c r="P44" s="33">
        <v>16.5</v>
      </c>
      <c r="Q44" s="30"/>
      <c r="R44" s="35" t="s">
        <v>45</v>
      </c>
      <c r="S44" s="33">
        <v>4.7</v>
      </c>
      <c r="T44" s="30"/>
      <c r="U44" s="35" t="s">
        <v>17</v>
      </c>
      <c r="V44" s="33">
        <v>2.5</v>
      </c>
      <c r="W44" s="30"/>
      <c r="X44" s="35" t="s">
        <v>14</v>
      </c>
      <c r="Y44" s="33"/>
      <c r="Z44" s="30"/>
      <c r="AA44" s="35" t="s">
        <v>14</v>
      </c>
      <c r="AB44" s="33"/>
      <c r="AC44" s="30"/>
    </row>
    <row r="45" spans="1:29" x14ac:dyDescent="0.25">
      <c r="A45" s="35" t="s">
        <v>29</v>
      </c>
      <c r="B45" s="30">
        <v>1982</v>
      </c>
      <c r="C45" s="30">
        <v>1994</v>
      </c>
      <c r="D45" s="30">
        <v>979</v>
      </c>
      <c r="E45" s="30">
        <v>36.299999999999997</v>
      </c>
      <c r="F45" s="30">
        <v>19.2</v>
      </c>
      <c r="G45" s="30">
        <v>3.6</v>
      </c>
      <c r="H45" s="30">
        <v>9.3000000000000007</v>
      </c>
      <c r="I45" s="30">
        <v>1.9</v>
      </c>
      <c r="J45" s="30">
        <v>0.3</v>
      </c>
      <c r="K45" s="30">
        <v>0.45200000000000001</v>
      </c>
      <c r="L45" s="30">
        <v>0.28999999999999998</v>
      </c>
      <c r="M45" s="30">
        <v>0.75900000000000001</v>
      </c>
      <c r="N45" s="30"/>
      <c r="O45" s="35" t="s">
        <v>55</v>
      </c>
      <c r="P45" s="33">
        <v>16.100000000000001</v>
      </c>
      <c r="Q45" s="30"/>
      <c r="R45" s="35" t="s">
        <v>36</v>
      </c>
      <c r="S45" s="33">
        <v>4.5999999999999996</v>
      </c>
      <c r="T45" s="30"/>
      <c r="U45" s="35" t="s">
        <v>22</v>
      </c>
      <c r="V45" s="33">
        <v>2.5</v>
      </c>
      <c r="W45" s="30"/>
      <c r="X45" s="35" t="s">
        <v>33</v>
      </c>
      <c r="Y45" s="33"/>
      <c r="Z45" s="30"/>
      <c r="AA45" s="35" t="s">
        <v>33</v>
      </c>
      <c r="AB45" s="33"/>
      <c r="AC45" s="30"/>
    </row>
    <row r="46" spans="1:29" x14ac:dyDescent="0.25">
      <c r="A46" s="35" t="s">
        <v>32</v>
      </c>
      <c r="B46" s="30">
        <v>1964</v>
      </c>
      <c r="C46" s="30">
        <v>1977</v>
      </c>
      <c r="D46" s="30">
        <v>964</v>
      </c>
      <c r="E46" s="30">
        <v>37.200000000000003</v>
      </c>
      <c r="F46" s="30">
        <v>15</v>
      </c>
      <c r="G46" s="30">
        <v>15</v>
      </c>
      <c r="H46" s="30">
        <v>2.7</v>
      </c>
      <c r="I46" s="30">
        <v>0.5</v>
      </c>
      <c r="J46" s="30">
        <v>2.1</v>
      </c>
      <c r="K46" s="30">
        <v>0.42099999999999999</v>
      </c>
      <c r="L46" s="30"/>
      <c r="M46" s="30">
        <v>0.66700000000000004</v>
      </c>
      <c r="N46" s="30"/>
      <c r="O46" s="35" t="s">
        <v>38</v>
      </c>
      <c r="P46" s="33">
        <v>16.100000000000001</v>
      </c>
      <c r="Q46" s="30"/>
      <c r="R46" s="35" t="s">
        <v>51</v>
      </c>
      <c r="S46" s="33">
        <v>4.2</v>
      </c>
      <c r="T46" s="30"/>
      <c r="U46" s="35" t="s">
        <v>23</v>
      </c>
      <c r="V46" s="33">
        <v>2.2999999999999998</v>
      </c>
      <c r="W46" s="30"/>
      <c r="X46" s="35" t="s">
        <v>59</v>
      </c>
      <c r="Y46" s="33"/>
      <c r="Z46" s="30"/>
      <c r="AA46" s="35" t="s">
        <v>59</v>
      </c>
      <c r="AB46" s="33"/>
      <c r="AC46" s="30"/>
    </row>
    <row r="47" spans="1:29" x14ac:dyDescent="0.25">
      <c r="A47" s="35" t="s">
        <v>37</v>
      </c>
      <c r="B47" s="30">
        <v>1969</v>
      </c>
      <c r="C47" s="30">
        <v>1981</v>
      </c>
      <c r="D47" s="30">
        <v>984</v>
      </c>
      <c r="E47" s="30">
        <v>36.4</v>
      </c>
      <c r="F47" s="30">
        <v>10.8</v>
      </c>
      <c r="G47" s="30">
        <v>14</v>
      </c>
      <c r="H47" s="30">
        <v>3.9</v>
      </c>
      <c r="I47" s="30">
        <v>1.1000000000000001</v>
      </c>
      <c r="J47" s="30">
        <v>0.6</v>
      </c>
      <c r="K47" s="30">
        <v>0.50900000000000001</v>
      </c>
      <c r="L47" s="30">
        <v>0.5</v>
      </c>
      <c r="M47" s="30">
        <v>0.63300000000000001</v>
      </c>
      <c r="N47" s="30"/>
      <c r="O47" s="35" t="s">
        <v>20</v>
      </c>
      <c r="P47" s="33">
        <v>15.1</v>
      </c>
      <c r="Q47" s="30"/>
      <c r="R47" s="35" t="s">
        <v>63</v>
      </c>
      <c r="S47" s="33">
        <v>3.9</v>
      </c>
      <c r="T47" s="30"/>
      <c r="U47" s="35" t="s">
        <v>31</v>
      </c>
      <c r="V47" s="33">
        <v>1.9</v>
      </c>
      <c r="W47" s="30"/>
      <c r="X47" s="35" t="s">
        <v>60</v>
      </c>
      <c r="Y47" s="33"/>
      <c r="Z47" s="30"/>
      <c r="AA47" s="35" t="s">
        <v>60</v>
      </c>
      <c r="AB47" s="33"/>
      <c r="AC47" s="30"/>
    </row>
    <row r="48" spans="1:29" x14ac:dyDescent="0.25">
      <c r="A48" s="35" t="s">
        <v>39</v>
      </c>
      <c r="B48" s="30">
        <v>1975</v>
      </c>
      <c r="C48" s="30">
        <v>1987</v>
      </c>
      <c r="D48" s="30">
        <v>468</v>
      </c>
      <c r="E48" s="30">
        <v>28.3</v>
      </c>
      <c r="F48" s="30">
        <v>13.3</v>
      </c>
      <c r="G48" s="30">
        <v>10.5</v>
      </c>
      <c r="H48" s="30">
        <v>3.4</v>
      </c>
      <c r="I48" s="30">
        <v>0.8</v>
      </c>
      <c r="J48" s="30">
        <v>2.2000000000000002</v>
      </c>
      <c r="K48" s="30">
        <v>0.52100000000000002</v>
      </c>
      <c r="L48" s="30">
        <v>0</v>
      </c>
      <c r="M48" s="30">
        <v>0.66</v>
      </c>
      <c r="N48" s="30"/>
      <c r="O48" s="35" t="s">
        <v>32</v>
      </c>
      <c r="P48" s="33">
        <v>15</v>
      </c>
      <c r="Q48" s="30"/>
      <c r="R48" s="35" t="s">
        <v>40</v>
      </c>
      <c r="S48" s="33">
        <v>3.8</v>
      </c>
      <c r="T48" s="30"/>
      <c r="U48" s="35" t="s">
        <v>46</v>
      </c>
      <c r="V48" s="33">
        <v>1.8</v>
      </c>
      <c r="W48" s="30"/>
      <c r="X48" s="35" t="s">
        <v>47</v>
      </c>
      <c r="Y48" s="33"/>
      <c r="Z48" s="30"/>
      <c r="AA48" s="35" t="s">
        <v>47</v>
      </c>
      <c r="AB48" s="33"/>
      <c r="AC48" s="30"/>
    </row>
    <row r="49" spans="1:29" x14ac:dyDescent="0.25">
      <c r="A49" s="35" t="s">
        <v>16</v>
      </c>
      <c r="B49" s="30">
        <v>1961</v>
      </c>
      <c r="C49" s="30">
        <v>1974</v>
      </c>
      <c r="D49" s="30">
        <v>932</v>
      </c>
      <c r="E49" s="30">
        <v>39.200000000000003</v>
      </c>
      <c r="F49" s="30">
        <v>27</v>
      </c>
      <c r="G49" s="30">
        <v>5.8</v>
      </c>
      <c r="H49" s="30">
        <v>6.7</v>
      </c>
      <c r="I49" s="30">
        <v>2.6</v>
      </c>
      <c r="J49" s="30">
        <v>0.7</v>
      </c>
      <c r="K49" s="30">
        <v>0.47399999999999998</v>
      </c>
      <c r="L49" s="30"/>
      <c r="M49" s="30">
        <v>0.81399999999999995</v>
      </c>
      <c r="N49" s="30"/>
      <c r="O49" s="35" t="s">
        <v>52</v>
      </c>
      <c r="P49" s="33">
        <v>14.5</v>
      </c>
      <c r="Q49" s="30"/>
      <c r="R49" s="35" t="s">
        <v>29</v>
      </c>
      <c r="S49" s="33">
        <v>3.6</v>
      </c>
      <c r="T49" s="30"/>
      <c r="U49" s="35" t="s">
        <v>49</v>
      </c>
      <c r="V49" s="33">
        <v>1.8</v>
      </c>
      <c r="W49" s="30"/>
      <c r="X49" s="35" t="s">
        <v>25</v>
      </c>
      <c r="Y49" s="33"/>
      <c r="Z49" s="30"/>
      <c r="AA49" s="35" t="s">
        <v>25</v>
      </c>
      <c r="AB49" s="33"/>
      <c r="AC49" s="30"/>
    </row>
    <row r="50" spans="1:29" x14ac:dyDescent="0.25">
      <c r="A50" s="35" t="s">
        <v>45</v>
      </c>
      <c r="B50" s="30">
        <v>1961</v>
      </c>
      <c r="C50" s="30">
        <v>1975</v>
      </c>
      <c r="D50" s="30">
        <v>1077</v>
      </c>
      <c r="E50" s="30">
        <v>35.299999999999997</v>
      </c>
      <c r="F50" s="30">
        <v>16.5</v>
      </c>
      <c r="G50" s="30">
        <v>4.7</v>
      </c>
      <c r="H50" s="30">
        <v>6.7</v>
      </c>
      <c r="I50" s="30">
        <v>1.3</v>
      </c>
      <c r="J50" s="30">
        <v>0.2</v>
      </c>
      <c r="K50" s="30">
        <v>0.432</v>
      </c>
      <c r="L50" s="30"/>
      <c r="M50" s="30">
        <v>0.77400000000000002</v>
      </c>
      <c r="N50" s="30"/>
      <c r="O50" s="35" t="s">
        <v>39</v>
      </c>
      <c r="P50" s="33">
        <v>13.3</v>
      </c>
      <c r="Q50" s="30"/>
      <c r="R50" s="35" t="s">
        <v>62</v>
      </c>
      <c r="S50" s="33">
        <v>3</v>
      </c>
      <c r="T50" s="30"/>
      <c r="U50" s="35" t="s">
        <v>48</v>
      </c>
      <c r="V50" s="33">
        <v>1.7</v>
      </c>
      <c r="W50" s="30"/>
      <c r="X50" s="35" t="s">
        <v>20</v>
      </c>
      <c r="Y50" s="33"/>
      <c r="Z50" s="30"/>
      <c r="AA50" s="35" t="s">
        <v>20</v>
      </c>
      <c r="AB50" s="33"/>
      <c r="AC50" s="30"/>
    </row>
    <row r="51" spans="1:29" x14ac:dyDescent="0.25">
      <c r="A51" s="35" t="s">
        <v>61</v>
      </c>
      <c r="B51" s="30">
        <v>1983</v>
      </c>
      <c r="C51" s="30">
        <v>1994</v>
      </c>
      <c r="D51" s="30">
        <v>926</v>
      </c>
      <c r="E51" s="30">
        <v>32.4</v>
      </c>
      <c r="F51" s="30">
        <v>17.600000000000001</v>
      </c>
      <c r="G51" s="30">
        <v>5.0999999999999996</v>
      </c>
      <c r="H51" s="30">
        <v>3</v>
      </c>
      <c r="I51" s="30">
        <v>1.1000000000000001</v>
      </c>
      <c r="J51" s="30">
        <v>0.7</v>
      </c>
      <c r="K51" s="30">
        <v>0.52100000000000002</v>
      </c>
      <c r="L51" s="30">
        <v>0.24099999999999999</v>
      </c>
      <c r="M51" s="30">
        <v>0.76900000000000002</v>
      </c>
      <c r="N51" s="30"/>
      <c r="O51" s="35" t="s">
        <v>21</v>
      </c>
      <c r="P51" s="33">
        <v>13.1</v>
      </c>
      <c r="Q51" s="30"/>
      <c r="R51" s="35" t="s">
        <v>21</v>
      </c>
      <c r="S51" s="33">
        <v>2.7</v>
      </c>
      <c r="T51" s="30"/>
      <c r="U51" s="35" t="s">
        <v>54</v>
      </c>
      <c r="V51" s="33">
        <v>1.4</v>
      </c>
      <c r="W51" s="30"/>
      <c r="X51" s="35" t="s">
        <v>56</v>
      </c>
      <c r="Y51" s="33"/>
      <c r="Z51" s="30"/>
      <c r="AA51" s="35" t="s">
        <v>56</v>
      </c>
      <c r="AB51" s="33"/>
      <c r="AC51" s="30"/>
    </row>
    <row r="52" spans="1:29" x14ac:dyDescent="0.25">
      <c r="A52" s="36" t="s">
        <v>64</v>
      </c>
      <c r="B52" s="37"/>
      <c r="C52" s="37"/>
      <c r="D52" s="37"/>
      <c r="E52" s="37"/>
      <c r="F52" s="38">
        <f>SUBTOTAL(101,Table1[PTS])</f>
        <v>20.436</v>
      </c>
      <c r="G52" s="38">
        <f>SUBTOTAL(101,Table1[RB])</f>
        <v>9.1199999999999992</v>
      </c>
      <c r="H52" s="38">
        <f>SUBTOTAL(101,Table1[AST])</f>
        <v>4.37</v>
      </c>
      <c r="I52" s="38">
        <f>SUBTOTAL(101,Table1[STL])</f>
        <v>1.31025641025641</v>
      </c>
      <c r="J52" s="38">
        <f>SUBTOTAL(101,Table1[BLK])</f>
        <v>1.015384615384616</v>
      </c>
      <c r="K52" s="37"/>
      <c r="L52" s="37"/>
      <c r="M52" s="37">
        <f>SUBTOTAL(109,Table1[FT%])</f>
        <v>38.082000000000001</v>
      </c>
      <c r="N52" s="30"/>
      <c r="O52" s="35" t="s">
        <v>37</v>
      </c>
      <c r="P52" s="33">
        <v>10.8</v>
      </c>
      <c r="Q52" s="30"/>
      <c r="R52" s="35" t="s">
        <v>18</v>
      </c>
      <c r="S52" s="33">
        <v>2.2999999999999998</v>
      </c>
      <c r="T52" s="30"/>
      <c r="U52" s="35" t="s">
        <v>52</v>
      </c>
      <c r="V52" s="33">
        <v>1.4</v>
      </c>
      <c r="W52" s="30"/>
      <c r="X52" s="35" t="s">
        <v>63</v>
      </c>
      <c r="Y52" s="33"/>
      <c r="Z52" s="30"/>
      <c r="AA52" s="35" t="s">
        <v>63</v>
      </c>
      <c r="AB52" s="33"/>
      <c r="AC52" s="30"/>
    </row>
    <row r="53" spans="1:29" x14ac:dyDescent="0.25">
      <c r="A53" s="35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5"/>
      <c r="S53" s="30"/>
      <c r="T53" s="30"/>
      <c r="U53" s="35"/>
      <c r="V53" s="30"/>
      <c r="W53" s="30"/>
      <c r="X53" s="35"/>
      <c r="Y53" s="33"/>
      <c r="Z53" s="30"/>
      <c r="AA53" s="35"/>
      <c r="AB53" s="30"/>
      <c r="AC53" s="30"/>
    </row>
    <row r="54" spans="1:29" x14ac:dyDescent="0.25">
      <c r="A54" s="35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 t="s">
        <v>65</v>
      </c>
      <c r="P54" s="30">
        <f>STDEV(P2:P52)</f>
        <v>4.2351776127766598</v>
      </c>
      <c r="Q54" s="30"/>
      <c r="R54" s="30"/>
      <c r="S54" s="30">
        <f>STDEV(S2:S52)</f>
        <v>4.6230293098789668</v>
      </c>
      <c r="T54" s="30"/>
      <c r="U54" s="30"/>
      <c r="V54" s="30">
        <f>STDEV(V2:V52)</f>
        <v>2.2941011311622659</v>
      </c>
      <c r="W54" s="30"/>
      <c r="X54" s="30"/>
      <c r="Y54" s="33">
        <f>STDEV(Y2:Y52)</f>
        <v>0.54292412077604935</v>
      </c>
      <c r="Z54" s="30"/>
      <c r="AA54" s="30"/>
      <c r="AB54" s="30">
        <f>STDEV(AB2:AB52)</f>
        <v>0.84384299838131072</v>
      </c>
      <c r="AC54" s="30"/>
    </row>
  </sheetData>
  <hyperlinks>
    <hyperlink ref="A2" r:id="rId1" display="http://www.basketball-reference.com/players/a/abdulka01.html" xr:uid="{00000000-0004-0000-0000-000000000000}"/>
    <hyperlink ref="A3" r:id="rId2" display="http://www.basketball-reference.com/players/a/architi01.html" xr:uid="{00000000-0004-0000-0000-000001000000}"/>
    <hyperlink ref="A4" r:id="rId3" display="http://www.basketball-reference.com/players/a/arizipa01.html" xr:uid="{00000000-0004-0000-0000-000002000000}"/>
    <hyperlink ref="A5" r:id="rId4" display="http://www.basketball-reference.com/players/b/barklch01.html" xr:uid="{00000000-0004-0000-0000-000003000000}"/>
    <hyperlink ref="A6" r:id="rId5" display="http://www.basketball-reference.com/players/b/barryri01.html" xr:uid="{00000000-0004-0000-0000-000004000000}"/>
    <hyperlink ref="A7" r:id="rId6" display="http://www.basketball-reference.com/players/b/bayloel01.html" xr:uid="{00000000-0004-0000-0000-000005000000}"/>
    <hyperlink ref="A8" r:id="rId7" display="http://www.basketball-reference.com/players/b/bingda01.html" xr:uid="{00000000-0004-0000-0000-000006000000}"/>
    <hyperlink ref="A9" r:id="rId8" display="http://www.basketball-reference.com/players/b/birdla01.html" xr:uid="{00000000-0004-0000-0000-000007000000}"/>
    <hyperlink ref="A10" r:id="rId9" display="http://www.basketball-reference.com/players/c/chambwi01.html" xr:uid="{00000000-0004-0000-0000-000008000000}"/>
    <hyperlink ref="A11" r:id="rId10" display="http://www.basketball-reference.com/players/c/cousybo01.html" xr:uid="{00000000-0004-0000-0000-000009000000}"/>
    <hyperlink ref="A12" r:id="rId11" display="http://www.basketball-reference.com/players/c/cowenda01.html" xr:uid="{00000000-0004-0000-0000-00000A000000}"/>
    <hyperlink ref="A13" r:id="rId12" display="http://www.basketball-reference.com/players/c/cunnibi01.html" xr:uid="{00000000-0004-0000-0000-00000B000000}"/>
    <hyperlink ref="A14" r:id="rId13" display="http://www.basketball-reference.com/players/d/debusda01.html" xr:uid="{00000000-0004-0000-0000-00000C000000}"/>
    <hyperlink ref="A15" r:id="rId14" display="http://www.basketball-reference.com/players/d/drexlcl01.html" xr:uid="{00000000-0004-0000-0000-00000D000000}"/>
    <hyperlink ref="A16" r:id="rId15" display="http://www.basketball-reference.com/players/e/ervinju01.html" xr:uid="{00000000-0004-0000-0000-00000E000000}"/>
    <hyperlink ref="A17" r:id="rId16" display="http://www.basketball-reference.com/players/e/ewingpa01.html" xr:uid="{00000000-0004-0000-0000-00000F000000}"/>
    <hyperlink ref="A18" r:id="rId17" display="http://www.basketball-reference.com/players/f/fraziwa01.html" xr:uid="{00000000-0004-0000-0000-000010000000}"/>
    <hyperlink ref="A19" r:id="rId18" display="http://www.basketball-reference.com/players/g/gervige01.html" xr:uid="{00000000-0004-0000-0000-000011000000}"/>
    <hyperlink ref="A20" r:id="rId19" display="http://www.basketball-reference.com/players/g/greerha01.html" xr:uid="{00000000-0004-0000-0000-000012000000}"/>
    <hyperlink ref="A21" r:id="rId20" display="http://www.basketball-reference.com/players/h/havlijo01.html" xr:uid="{00000000-0004-0000-0000-000013000000}"/>
    <hyperlink ref="A22" r:id="rId21" display="http://www.basketball-reference.com/players/h/hayesel01.html" xr:uid="{00000000-0004-0000-0000-000014000000}"/>
    <hyperlink ref="A23" r:id="rId22" display="http://www.basketball-reference.com/players/j/johnsma02.html" xr:uid="{00000000-0004-0000-0000-000015000000}"/>
    <hyperlink ref="A24" r:id="rId23" display="http://www.basketball-reference.com/players/j/jonessa01.html" xr:uid="{00000000-0004-0000-0000-000016000000}"/>
    <hyperlink ref="A25" r:id="rId24" display="http://www.basketball-reference.com/players/j/jordami01.html" xr:uid="{00000000-0004-0000-0000-000017000000}"/>
    <hyperlink ref="A26" r:id="rId25" display="http://www.basketball-reference.com/players/l/lucasje01.html" xr:uid="{00000000-0004-0000-0000-000018000000}"/>
    <hyperlink ref="A27" r:id="rId26" display="http://www.basketball-reference.com/players/m/malonka01.html" xr:uid="{00000000-0004-0000-0000-000019000000}"/>
    <hyperlink ref="A28" r:id="rId27" display="http://www.basketball-reference.com/players/m/malonmo01.html" xr:uid="{00000000-0004-0000-0000-00001A000000}"/>
    <hyperlink ref="A29" r:id="rId28" display="http://www.basketball-reference.com/players/m/maravpe01.html" xr:uid="{00000000-0004-0000-0000-00001B000000}"/>
    <hyperlink ref="A30" r:id="rId29" display="http://www.basketball-reference.com/players/m/mchalke01.html" xr:uid="{00000000-0004-0000-0000-00001C000000}"/>
    <hyperlink ref="A31" r:id="rId30" display="http://www.basketball-reference.com/players/m/mikange01.html" xr:uid="{00000000-0004-0000-0000-00001D000000}"/>
    <hyperlink ref="A32" r:id="rId31" display="http://www.basketball-reference.com/players/m/monroea01.html" xr:uid="{00000000-0004-0000-0000-00001E000000}"/>
    <hyperlink ref="A33" r:id="rId32" display="http://www.basketball-reference.com/players/o/onealsh01.html" xr:uid="{00000000-0004-0000-0000-00001F000000}"/>
    <hyperlink ref="A34" r:id="rId33" display="http://www.basketball-reference.com/players/o/olajuha01.html" xr:uid="{00000000-0004-0000-0000-000020000000}"/>
    <hyperlink ref="A35" r:id="rId34" display="http://www.basketball-reference.com/players/p/parisro01.html" xr:uid="{00000000-0004-0000-0000-000021000000}"/>
    <hyperlink ref="A36" r:id="rId35" display="http://www.basketball-reference.com/players/p/pettibo01.html" xr:uid="{00000000-0004-0000-0000-000022000000}"/>
    <hyperlink ref="A37" r:id="rId36" display="http://www.basketball-reference.com/players/p/pippesc01.html" xr:uid="{00000000-0004-0000-0000-000023000000}"/>
    <hyperlink ref="A38" r:id="rId37" display="http://www.basketball-reference.com/players/r/reedwi01.html" xr:uid="{00000000-0004-0000-0000-000024000000}"/>
    <hyperlink ref="A39" r:id="rId38" display="http://www.basketball-reference.com/players/r/roberos01.html" xr:uid="{00000000-0004-0000-0000-000025000000}"/>
    <hyperlink ref="A40" r:id="rId39" display="http://www.basketball-reference.com/players/r/robinda01.html" xr:uid="{00000000-0004-0000-0000-000026000000}"/>
    <hyperlink ref="A41" r:id="rId40" display="http://www.basketball-reference.com/players/r/russebi01.html" xr:uid="{00000000-0004-0000-0000-000027000000}"/>
    <hyperlink ref="A42" r:id="rId41" display="http://www.basketball-reference.com/players/s/schaydo01.html" xr:uid="{00000000-0004-0000-0000-000028000000}"/>
    <hyperlink ref="A43" r:id="rId42" display="http://www.basketball-reference.com/players/s/sharmbi01.html" xr:uid="{00000000-0004-0000-0000-000029000000}"/>
    <hyperlink ref="A44" r:id="rId43" display="http://www.basketball-reference.com/players/s/stockjo01.html" xr:uid="{00000000-0004-0000-0000-00002A000000}"/>
    <hyperlink ref="A45" r:id="rId44" display="http://www.basketball-reference.com/players/t/thomais01.html" xr:uid="{00000000-0004-0000-0000-00002B000000}"/>
    <hyperlink ref="A46" r:id="rId45" display="http://www.basketball-reference.com/players/t/thurmna01.html" xr:uid="{00000000-0004-0000-0000-00002C000000}"/>
    <hyperlink ref="A47" r:id="rId46" display="http://www.basketball-reference.com/players/u/unselwe01.html" xr:uid="{00000000-0004-0000-0000-00002D000000}"/>
    <hyperlink ref="A48" r:id="rId47" display="http://www.basketball-reference.com/players/w/waltobi01.html" xr:uid="{00000000-0004-0000-0000-00002E000000}"/>
    <hyperlink ref="A49" r:id="rId48" display="http://www.basketball-reference.com/players/w/westje01.html" xr:uid="{00000000-0004-0000-0000-00002F000000}"/>
    <hyperlink ref="A50" r:id="rId49" display="http://www.basketball-reference.com/players/w/wilkele01.html" xr:uid="{00000000-0004-0000-0000-000030000000}"/>
    <hyperlink ref="A51" r:id="rId50" display="http://www.basketball-reference.com/players/w/worthja01.html" xr:uid="{00000000-0004-0000-0000-000031000000}"/>
    <hyperlink ref="O10" r:id="rId51" display="http://www.basketball-reference.com/players/a/abdulka01.html" xr:uid="{00000000-0004-0000-0000-000032000000}"/>
    <hyperlink ref="O33" r:id="rId52" display="http://www.basketball-reference.com/players/a/architi01.html" xr:uid="{00000000-0004-0000-0000-000033000000}"/>
    <hyperlink ref="O16" r:id="rId53" display="http://www.basketball-reference.com/players/a/arizipa01.html" xr:uid="{00000000-0004-0000-0000-000034000000}"/>
    <hyperlink ref="O17" r:id="rId54" display="http://www.basketball-reference.com/players/b/barklch01.html" xr:uid="{00000000-0004-0000-0000-000035000000}"/>
    <hyperlink ref="O14" r:id="rId55" display="http://www.basketball-reference.com/players/b/barryri01.html" xr:uid="{00000000-0004-0000-0000-000036000000}"/>
    <hyperlink ref="O4" r:id="rId56" display="http://www.basketball-reference.com/players/b/bayloel01.html" xr:uid="{00000000-0004-0000-0000-000037000000}"/>
    <hyperlink ref="O28" r:id="rId57" display="http://www.basketball-reference.com/players/b/bingda01.html" xr:uid="{00000000-0004-0000-0000-000038000000}"/>
    <hyperlink ref="O11" r:id="rId58" display="http://www.basketball-reference.com/players/b/birdla01.html" xr:uid="{00000000-0004-0000-0000-000039000000}"/>
    <hyperlink ref="O2" r:id="rId59" display="http://www.basketball-reference.com/players/c/chambwi01.html" xr:uid="{00000000-0004-0000-0000-00003A000000}"/>
    <hyperlink ref="O37" r:id="rId60" display="http://www.basketball-reference.com/players/c/cousybo01.html" xr:uid="{00000000-0004-0000-0000-00003B000000}"/>
    <hyperlink ref="O41" r:id="rId61" display="http://www.basketball-reference.com/players/c/cowenda01.html" xr:uid="{00000000-0004-0000-0000-00003C000000}"/>
    <hyperlink ref="O23" r:id="rId62" display="http://www.basketball-reference.com/players/c/cunnibi01.html" xr:uid="{00000000-0004-0000-0000-00003D000000}"/>
    <hyperlink ref="O45" r:id="rId63" display="http://www.basketball-reference.com/players/d/debusda01.html" xr:uid="{00000000-0004-0000-0000-00003E000000}"/>
    <hyperlink ref="O27" r:id="rId64" display="http://www.basketball-reference.com/players/d/drexlcl01.html" xr:uid="{00000000-0004-0000-0000-00003F000000}"/>
    <hyperlink ref="O18" r:id="rId65" display="http://www.basketball-reference.com/players/e/ervinju01.html" xr:uid="{00000000-0004-0000-0000-000040000000}"/>
    <hyperlink ref="O21" r:id="rId66" display="http://www.basketball-reference.com/players/e/ewingpa01.html" xr:uid="{00000000-0004-0000-0000-000041000000}"/>
    <hyperlink ref="O32" r:id="rId67" display="http://www.basketball-reference.com/players/f/fraziwa01.html" xr:uid="{00000000-0004-0000-0000-000042000000}"/>
    <hyperlink ref="O7" r:id="rId68" display="http://www.basketball-reference.com/players/g/gervige01.html" xr:uid="{00000000-0004-0000-0000-000043000000}"/>
    <hyperlink ref="O30" r:id="rId69" display="http://www.basketball-reference.com/players/g/greerha01.html" xr:uid="{00000000-0004-0000-0000-000044000000}"/>
    <hyperlink ref="O24" r:id="rId70" display="http://www.basketball-reference.com/players/h/havlijo01.html" xr:uid="{00000000-0004-0000-0000-000045000000}"/>
    <hyperlink ref="O22" r:id="rId71" display="http://www.basketball-reference.com/players/h/hayesel01.html" xr:uid="{00000000-0004-0000-0000-000046000000}"/>
    <hyperlink ref="O29" r:id="rId72" display="http://www.basketball-reference.com/players/j/johnsma02.html" xr:uid="{00000000-0004-0000-0000-000047000000}"/>
    <hyperlink ref="O40" r:id="rId73" display="http://www.basketball-reference.com/players/j/jonessa01.html" xr:uid="{00000000-0004-0000-0000-000048000000}"/>
    <hyperlink ref="O3" r:id="rId74" display="http://www.basketball-reference.com/players/j/jordami01.html" xr:uid="{00000000-0004-0000-0000-000049000000}"/>
    <hyperlink ref="O43" r:id="rId75" display="http://www.basketball-reference.com/players/l/lucasje01.html" xr:uid="{00000000-0004-0000-0000-00004A000000}"/>
    <hyperlink ref="O9" r:id="rId76" display="http://www.basketball-reference.com/players/m/malonka01.html" xr:uid="{00000000-0004-0000-0000-00004B000000}"/>
    <hyperlink ref="O25" r:id="rId77" display="http://www.basketball-reference.com/players/m/malonmo01.html" xr:uid="{00000000-0004-0000-0000-00004C000000}"/>
    <hyperlink ref="O12" r:id="rId78" display="http://www.basketball-reference.com/players/m/maravpe01.html" xr:uid="{00000000-0004-0000-0000-00004D000000}"/>
    <hyperlink ref="O38" r:id="rId79" display="http://www.basketball-reference.com/players/m/mchalke01.html" xr:uid="{00000000-0004-0000-0000-00004E000000}"/>
    <hyperlink ref="O15" r:id="rId80" display="http://www.basketball-reference.com/players/m/mikange01.html" xr:uid="{00000000-0004-0000-0000-00004F000000}"/>
    <hyperlink ref="O34" r:id="rId81" display="http://www.basketball-reference.com/players/m/monroea01.html" xr:uid="{00000000-0004-0000-0000-000050000000}"/>
    <hyperlink ref="O13" r:id="rId82" display="http://www.basketball-reference.com/players/o/onealsh01.html" xr:uid="{00000000-0004-0000-0000-000051000000}"/>
    <hyperlink ref="O19" r:id="rId83" display="http://www.basketball-reference.com/players/o/olajuha01.html" xr:uid="{00000000-0004-0000-0000-000052000000}"/>
    <hyperlink ref="O49" r:id="rId84" display="http://www.basketball-reference.com/players/p/parisro01.html" xr:uid="{00000000-0004-0000-0000-000053000000}"/>
    <hyperlink ref="O6" r:id="rId85" display="http://www.basketball-reference.com/players/p/pettibo01.html" xr:uid="{00000000-0004-0000-0000-000054000000}"/>
    <hyperlink ref="O46" r:id="rId86" display="http://www.basketball-reference.com/players/p/pippesc01.html" xr:uid="{00000000-0004-0000-0000-000055000000}"/>
    <hyperlink ref="O35" r:id="rId87" display="http://www.basketball-reference.com/players/r/reedwi01.html" xr:uid="{00000000-0004-0000-0000-000056000000}"/>
    <hyperlink ref="O8" r:id="rId88" display="http://www.basketball-reference.com/players/r/roberos01.html" xr:uid="{00000000-0004-0000-0000-000057000000}"/>
    <hyperlink ref="O20" r:id="rId89" display="http://www.basketball-reference.com/players/r/robinda01.html" xr:uid="{00000000-0004-0000-0000-000058000000}"/>
    <hyperlink ref="O47" r:id="rId90" display="http://www.basketball-reference.com/players/r/russebi01.html" xr:uid="{00000000-0004-0000-0000-000059000000}"/>
    <hyperlink ref="O36" r:id="rId91" display="http://www.basketball-reference.com/players/s/schaydo01.html" xr:uid="{00000000-0004-0000-0000-00005A000000}"/>
    <hyperlink ref="O39" r:id="rId92" display="http://www.basketball-reference.com/players/s/sharmbi01.html" xr:uid="{00000000-0004-0000-0000-00005B000000}"/>
    <hyperlink ref="O51" r:id="rId93" display="http://www.basketball-reference.com/players/s/stockjo01.html" xr:uid="{00000000-0004-0000-0000-00005C000000}"/>
    <hyperlink ref="O31" r:id="rId94" display="http://www.basketball-reference.com/players/t/thomais01.html" xr:uid="{00000000-0004-0000-0000-00005D000000}"/>
    <hyperlink ref="O48" r:id="rId95" display="http://www.basketball-reference.com/players/t/thurmna01.html" xr:uid="{00000000-0004-0000-0000-00005E000000}"/>
    <hyperlink ref="O52" r:id="rId96" display="http://www.basketball-reference.com/players/u/unselwe01.html" xr:uid="{00000000-0004-0000-0000-00005F000000}"/>
    <hyperlink ref="O50" r:id="rId97" display="http://www.basketball-reference.com/players/w/waltobi01.html" xr:uid="{00000000-0004-0000-0000-000060000000}"/>
    <hyperlink ref="O5" r:id="rId98" display="http://www.basketball-reference.com/players/w/westje01.html" xr:uid="{00000000-0004-0000-0000-000061000000}"/>
    <hyperlink ref="O44" r:id="rId99" display="http://www.basketball-reference.com/players/w/wilkele01.html" xr:uid="{00000000-0004-0000-0000-000062000000}"/>
    <hyperlink ref="O42" r:id="rId100" display="http://www.basketball-reference.com/players/w/worthja01.html" xr:uid="{00000000-0004-0000-0000-000063000000}"/>
    <hyperlink ref="R16" r:id="rId101" display="http://www.basketball-reference.com/players/a/abdulka01.html" xr:uid="{00000000-0004-0000-0000-000064000000}"/>
    <hyperlink ref="R52" r:id="rId102" display="http://www.basketball-reference.com/players/a/architi01.html" xr:uid="{00000000-0004-0000-0000-000065000000}"/>
    <hyperlink ref="R28" r:id="rId103" display="http://www.basketball-reference.com/players/a/arizipa01.html" xr:uid="{00000000-0004-0000-0000-000066000000}"/>
    <hyperlink ref="R15" r:id="rId104" display="http://www.basketball-reference.com/players/b/barklch01.html" xr:uid="{00000000-0004-0000-0000-000067000000}"/>
    <hyperlink ref="R33" r:id="rId105" display="http://www.basketball-reference.com/players/b/barryri01.html" xr:uid="{00000000-0004-0000-0000-000068000000}"/>
    <hyperlink ref="R9" r:id="rId106" display="http://www.basketball-reference.com/players/b/bayloel01.html" xr:uid="{00000000-0004-0000-0000-000069000000}"/>
    <hyperlink ref="R48" r:id="rId107" display="http://www.basketball-reference.com/players/b/bingda01.html" xr:uid="{00000000-0004-0000-0000-00006A000000}"/>
    <hyperlink ref="R24" r:id="rId108" display="http://www.basketball-reference.com/players/b/birdla01.html" xr:uid="{00000000-0004-0000-0000-00006B000000}"/>
    <hyperlink ref="R2" r:id="rId109" display="http://www.basketball-reference.com/players/c/chambwi01.html" xr:uid="{00000000-0004-0000-0000-00006C000000}"/>
    <hyperlink ref="R40" r:id="rId110" display="http://www.basketball-reference.com/players/c/cousybo01.html" xr:uid="{00000000-0004-0000-0000-00006D000000}"/>
    <hyperlink ref="R8" r:id="rId111" display="http://www.basketball-reference.com/players/c/cowenda01.html" xr:uid="{00000000-0004-0000-0000-00006E000000}"/>
    <hyperlink ref="R23" r:id="rId112" display="http://www.basketball-reference.com/players/c/cunnibi01.html" xr:uid="{00000000-0004-0000-0000-00006F000000}"/>
    <hyperlink ref="R18" r:id="rId113" display="http://www.basketball-reference.com/players/d/debusda01.html" xr:uid="{00000000-0004-0000-0000-000070000000}"/>
    <hyperlink ref="R37" r:id="rId114" display="http://www.basketball-reference.com/players/d/drexlcl01.html" xr:uid="{00000000-0004-0000-0000-000071000000}"/>
    <hyperlink ref="R32" r:id="rId115" display="http://www.basketball-reference.com/players/e/ervinju01.html" xr:uid="{00000000-0004-0000-0000-000072000000}"/>
    <hyperlink ref="R25" r:id="rId116" display="http://www.basketball-reference.com/players/e/ewingpa01.html" xr:uid="{00000000-0004-0000-0000-000073000000}"/>
    <hyperlink ref="R38" r:id="rId117" display="http://www.basketball-reference.com/players/f/fraziwa01.html" xr:uid="{00000000-0004-0000-0000-000074000000}"/>
    <hyperlink ref="R45" r:id="rId118" display="http://www.basketball-reference.com/players/g/gervige01.html" xr:uid="{00000000-0004-0000-0000-000075000000}"/>
    <hyperlink ref="R42" r:id="rId119" display="http://www.basketball-reference.com/players/g/greerha01.html" xr:uid="{00000000-0004-0000-0000-000076000000}"/>
    <hyperlink ref="R35" r:id="rId120" display="http://www.basketball-reference.com/players/h/havlijo01.html" xr:uid="{00000000-0004-0000-0000-000077000000}"/>
    <hyperlink ref="R12" r:id="rId121" display="http://www.basketball-reference.com/players/h/hayesel01.html" xr:uid="{00000000-0004-0000-0000-000078000000}"/>
    <hyperlink ref="R31" r:id="rId122" display="http://www.basketball-reference.com/players/j/johnsma02.html" xr:uid="{00000000-0004-0000-0000-000079000000}"/>
    <hyperlink ref="R43" r:id="rId123" display="http://www.basketball-reference.com/players/j/jonessa01.html" xr:uid="{00000000-0004-0000-0000-00007A000000}"/>
    <hyperlink ref="R36" r:id="rId124" display="http://www.basketball-reference.com/players/j/jordami01.html" xr:uid="{00000000-0004-0000-0000-00007B000000}"/>
    <hyperlink ref="R5" r:id="rId125" display="http://www.basketball-reference.com/players/l/lucasje01.html" xr:uid="{00000000-0004-0000-0000-00007C000000}"/>
    <hyperlink ref="R22" r:id="rId126" display="http://www.basketball-reference.com/players/m/malonka01.html" xr:uid="{00000000-0004-0000-0000-00007D000000}"/>
    <hyperlink ref="R13" r:id="rId127" display="http://www.basketball-reference.com/players/m/malonmo01.html" xr:uid="{00000000-0004-0000-0000-00007E000000}"/>
    <hyperlink ref="R46" r:id="rId128" display="http://www.basketball-reference.com/players/m/maravpe01.html" xr:uid="{00000000-0004-0000-0000-00007F000000}"/>
    <hyperlink ref="R30" r:id="rId129" display="http://www.basketball-reference.com/players/m/mchalke01.html" xr:uid="{00000000-0004-0000-0000-000080000000}"/>
    <hyperlink ref="R10" r:id="rId130" display="http://www.basketball-reference.com/players/m/mikange01.html" xr:uid="{00000000-0004-0000-0000-000081000000}"/>
    <hyperlink ref="R50" r:id="rId131" display="http://www.basketball-reference.com/players/m/monroea01.html" xr:uid="{00000000-0004-0000-0000-000082000000}"/>
    <hyperlink ref="R19" r:id="rId132" display="http://www.basketball-reference.com/players/o/onealsh01.html" xr:uid="{00000000-0004-0000-0000-000083000000}"/>
    <hyperlink ref="R17" r:id="rId133" display="http://www.basketball-reference.com/players/o/olajuha01.html" xr:uid="{00000000-0004-0000-0000-000084000000}"/>
    <hyperlink ref="R27" r:id="rId134" display="http://www.basketball-reference.com/players/p/parisro01.html" xr:uid="{00000000-0004-0000-0000-000085000000}"/>
    <hyperlink ref="R4" r:id="rId135" display="http://www.basketball-reference.com/players/p/pettibo01.html" xr:uid="{00000000-0004-0000-0000-000086000000}"/>
    <hyperlink ref="R34" r:id="rId136" display="http://www.basketball-reference.com/players/p/pippesc01.html" xr:uid="{00000000-0004-0000-0000-000087000000}"/>
    <hyperlink ref="R11" r:id="rId137" display="http://www.basketball-reference.com/players/r/reedwi01.html" xr:uid="{00000000-0004-0000-0000-000088000000}"/>
    <hyperlink ref="R29" r:id="rId138" display="http://www.basketball-reference.com/players/r/roberos01.html" xr:uid="{00000000-0004-0000-0000-000089000000}"/>
    <hyperlink ref="R20" r:id="rId139" display="http://www.basketball-reference.com/players/r/robinda01.html" xr:uid="{00000000-0004-0000-0000-00008A000000}"/>
    <hyperlink ref="R3" r:id="rId140" display="http://www.basketball-reference.com/players/r/russebi01.html" xr:uid="{00000000-0004-0000-0000-00008B000000}"/>
    <hyperlink ref="R14" r:id="rId141" display="http://www.basketball-reference.com/players/s/schaydo01.html" xr:uid="{00000000-0004-0000-0000-00008C000000}"/>
    <hyperlink ref="R47" r:id="rId142" display="http://www.basketball-reference.com/players/s/sharmbi01.html" xr:uid="{00000000-0004-0000-0000-00008D000000}"/>
    <hyperlink ref="R51" r:id="rId143" display="http://www.basketball-reference.com/players/s/stockjo01.html" xr:uid="{00000000-0004-0000-0000-00008E000000}"/>
    <hyperlink ref="R49" r:id="rId144" display="http://www.basketball-reference.com/players/t/thomais01.html" xr:uid="{00000000-0004-0000-0000-00008F000000}"/>
    <hyperlink ref="R6" r:id="rId145" display="http://www.basketball-reference.com/players/t/thurmna01.html" xr:uid="{00000000-0004-0000-0000-000090000000}"/>
    <hyperlink ref="R7" r:id="rId146" display="http://www.basketball-reference.com/players/u/unselwe01.html" xr:uid="{00000000-0004-0000-0000-000091000000}"/>
    <hyperlink ref="R21" r:id="rId147" display="http://www.basketball-reference.com/players/w/waltobi01.html" xr:uid="{00000000-0004-0000-0000-000092000000}"/>
    <hyperlink ref="R39" r:id="rId148" display="http://www.basketball-reference.com/players/w/westje01.html" xr:uid="{00000000-0004-0000-0000-000093000000}"/>
    <hyperlink ref="R44" r:id="rId149" display="http://www.basketball-reference.com/players/w/wilkele01.html" xr:uid="{00000000-0004-0000-0000-000094000000}"/>
    <hyperlink ref="R41" r:id="rId150" display="http://www.basketball-reference.com/players/w/worthja01.html" xr:uid="{00000000-0004-0000-0000-000095000000}"/>
    <hyperlink ref="U30" r:id="rId151" display="http://www.basketball-reference.com/players/a/abdulka01.html" xr:uid="{00000000-0004-0000-0000-000096000000}"/>
    <hyperlink ref="U7" r:id="rId152" display="http://www.basketball-reference.com/players/a/architi01.html" xr:uid="{00000000-0004-0000-0000-000097000000}"/>
    <hyperlink ref="U46" r:id="rId153" display="http://www.basketball-reference.com/players/a/arizipa01.html" xr:uid="{00000000-0004-0000-0000-000098000000}"/>
    <hyperlink ref="U25" r:id="rId154" display="http://www.basketball-reference.com/players/b/barklch01.html" xr:uid="{00000000-0004-0000-0000-000099000000}"/>
    <hyperlink ref="U17" r:id="rId155" display="http://www.basketball-reference.com/players/b/barryri01.html" xr:uid="{00000000-0004-0000-0000-00009A000000}"/>
    <hyperlink ref="U21" r:id="rId156" display="http://www.basketball-reference.com/players/b/bayloel01.html" xr:uid="{00000000-0004-0000-0000-00009B000000}"/>
    <hyperlink ref="U12" r:id="rId157" display="http://www.basketball-reference.com/players/b/bingda01.html" xr:uid="{00000000-0004-0000-0000-00009C000000}"/>
    <hyperlink ref="U10" r:id="rId158" display="http://www.basketball-reference.com/players/b/birdla01.html" xr:uid="{00000000-0004-0000-0000-00009D000000}"/>
    <hyperlink ref="U19" r:id="rId159" display="http://www.basketball-reference.com/players/c/chambwi01.html" xr:uid="{00000000-0004-0000-0000-00009E000000}"/>
    <hyperlink ref="U6" r:id="rId160" display="http://www.basketball-reference.com/players/c/cousybo01.html" xr:uid="{00000000-0004-0000-0000-00009F000000}"/>
    <hyperlink ref="U29" r:id="rId161" display="http://www.basketball-reference.com/players/c/cowenda01.html" xr:uid="{00000000-0004-0000-0000-0000A0000000}"/>
    <hyperlink ref="U23" r:id="rId162" display="http://www.basketball-reference.com/players/c/cunnibi01.html" xr:uid="{00000000-0004-0000-0000-0000A1000000}"/>
    <hyperlink ref="U38" r:id="rId163" display="http://www.basketball-reference.com/players/d/debusda01.html" xr:uid="{00000000-0004-0000-0000-0000A2000000}"/>
    <hyperlink ref="U13" r:id="rId164" display="http://www.basketball-reference.com/players/d/drexlcl01.html" xr:uid="{00000000-0004-0000-0000-0000A3000000}"/>
    <hyperlink ref="U26" r:id="rId165" display="http://www.basketball-reference.com/players/e/ervinju01.html" xr:uid="{00000000-0004-0000-0000-0000A4000000}"/>
    <hyperlink ref="U47" r:id="rId166" display="http://www.basketball-reference.com/players/e/ewingpa01.html" xr:uid="{00000000-0004-0000-0000-0000A5000000}"/>
    <hyperlink ref="U11" r:id="rId167" display="http://www.basketball-reference.com/players/f/fraziwa01.html" xr:uid="{00000000-0004-0000-0000-0000A6000000}"/>
    <hyperlink ref="U39" r:id="rId168" display="http://www.basketball-reference.com/players/g/gervige01.html" xr:uid="{00000000-0004-0000-0000-0000A7000000}"/>
    <hyperlink ref="U24" r:id="rId169" display="http://www.basketball-reference.com/players/g/greerha01.html" xr:uid="{00000000-0004-0000-0000-0000A8000000}"/>
    <hyperlink ref="U18" r:id="rId170" display="http://www.basketball-reference.com/players/h/havlijo01.html" xr:uid="{00000000-0004-0000-0000-0000A9000000}"/>
    <hyperlink ref="U48" r:id="rId171" display="http://www.basketball-reference.com/players/h/hayesel01.html" xr:uid="{00000000-0004-0000-0000-0000AA000000}"/>
    <hyperlink ref="U2" r:id="rId172" display="http://www.basketball-reference.com/players/j/johnsma02.html" xr:uid="{00000000-0004-0000-0000-0000AB000000}"/>
    <hyperlink ref="U42" r:id="rId173" display="http://www.basketball-reference.com/players/j/jonessa01.html" xr:uid="{00000000-0004-0000-0000-0000AC000000}"/>
    <hyperlink ref="U15" r:id="rId174" display="http://www.basketball-reference.com/players/j/jordami01.html" xr:uid="{00000000-0004-0000-0000-0000AD000000}"/>
    <hyperlink ref="U33" r:id="rId175" display="http://www.basketball-reference.com/players/l/lucasje01.html" xr:uid="{00000000-0004-0000-0000-0000AE000000}"/>
    <hyperlink ref="U31" r:id="rId176" display="http://www.basketball-reference.com/players/m/malonka01.html" xr:uid="{00000000-0004-0000-0000-0000AF000000}"/>
    <hyperlink ref="U51" r:id="rId177" display="http://www.basketball-reference.com/players/m/malonmo01.html" xr:uid="{00000000-0004-0000-0000-0000B0000000}"/>
    <hyperlink ref="U14" r:id="rId178" display="http://www.basketball-reference.com/players/m/maravpe01.html" xr:uid="{00000000-0004-0000-0000-0000B1000000}"/>
    <hyperlink ref="U50" r:id="rId179" display="http://www.basketball-reference.com/players/m/mchalke01.html" xr:uid="{00000000-0004-0000-0000-0000B2000000}"/>
    <hyperlink ref="U40" r:id="rId180" display="http://www.basketball-reference.com/players/m/mikange01.html" xr:uid="{00000000-0004-0000-0000-0000B3000000}"/>
    <hyperlink ref="U27" r:id="rId181" display="http://www.basketball-reference.com/players/m/monroea01.html" xr:uid="{00000000-0004-0000-0000-0000B4000000}"/>
    <hyperlink ref="U43" r:id="rId182" display="http://www.basketball-reference.com/players/o/onealsh01.html" xr:uid="{00000000-0004-0000-0000-0000B5000000}"/>
    <hyperlink ref="U44" r:id="rId183" display="http://www.basketball-reference.com/players/o/olajuha01.html" xr:uid="{00000000-0004-0000-0000-0000B6000000}"/>
    <hyperlink ref="U52" r:id="rId184" display="http://www.basketball-reference.com/players/p/parisro01.html" xr:uid="{00000000-0004-0000-0000-0000B7000000}"/>
    <hyperlink ref="U35" r:id="rId185" display="http://www.basketball-reference.com/players/p/pettibo01.html" xr:uid="{00000000-0004-0000-0000-0000B8000000}"/>
    <hyperlink ref="U16" r:id="rId186" display="http://www.basketball-reference.com/players/p/pippesc01.html" xr:uid="{00000000-0004-0000-0000-0000B9000000}"/>
    <hyperlink ref="U49" r:id="rId187" display="http://www.basketball-reference.com/players/r/reedwi01.html" xr:uid="{00000000-0004-0000-0000-0000BA000000}"/>
    <hyperlink ref="U4" r:id="rId188" display="http://www.basketball-reference.com/players/r/roberos01.html" xr:uid="{00000000-0004-0000-0000-0000BB000000}"/>
    <hyperlink ref="U45" r:id="rId189" display="http://www.basketball-reference.com/players/r/robinda01.html" xr:uid="{00000000-0004-0000-0000-0000BC000000}"/>
    <hyperlink ref="U22" r:id="rId190" display="http://www.basketball-reference.com/players/r/russebi01.html" xr:uid="{00000000-0004-0000-0000-0000BD000000}"/>
    <hyperlink ref="U34" r:id="rId191" display="http://www.basketball-reference.com/players/s/schaydo01.html" xr:uid="{00000000-0004-0000-0000-0000BE000000}"/>
    <hyperlink ref="U36" r:id="rId192" display="http://www.basketball-reference.com/players/s/sharmbi01.html" xr:uid="{00000000-0004-0000-0000-0000BF000000}"/>
    <hyperlink ref="U3" r:id="rId193" display="http://www.basketball-reference.com/players/s/stockjo01.html" xr:uid="{00000000-0004-0000-0000-0000C0000000}"/>
    <hyperlink ref="U5" r:id="rId194" display="http://www.basketball-reference.com/players/t/thomais01.html" xr:uid="{00000000-0004-0000-0000-0000C1000000}"/>
    <hyperlink ref="U41" r:id="rId195" display="http://www.basketball-reference.com/players/t/thurmna01.html" xr:uid="{00000000-0004-0000-0000-0000C2000000}"/>
    <hyperlink ref="U28" r:id="rId196" display="http://www.basketball-reference.com/players/u/unselwe01.html" xr:uid="{00000000-0004-0000-0000-0000C3000000}"/>
    <hyperlink ref="U32" r:id="rId197" display="http://www.basketball-reference.com/players/w/waltobi01.html" xr:uid="{00000000-0004-0000-0000-0000C4000000}"/>
    <hyperlink ref="U8" r:id="rId198" display="http://www.basketball-reference.com/players/w/westje01.html" xr:uid="{00000000-0004-0000-0000-0000C5000000}"/>
    <hyperlink ref="U9" r:id="rId199" display="http://www.basketball-reference.com/players/w/wilkele01.html" xr:uid="{00000000-0004-0000-0000-0000C6000000}"/>
    <hyperlink ref="U37" r:id="rId200" display="http://www.basketball-reference.com/players/w/worthja01.html" xr:uid="{00000000-0004-0000-0000-0000C7000000}"/>
    <hyperlink ref="X32" r:id="rId201" display="http://www.basketball-reference.com/players/a/abdulka01.html" xr:uid="{00000000-0004-0000-0000-0000C8000000}"/>
    <hyperlink ref="X24" r:id="rId202" display="http://www.basketball-reference.com/players/a/architi01.html" xr:uid="{00000000-0004-0000-0000-0000C9000000}"/>
    <hyperlink ref="X42" r:id="rId203" display="http://www.basketball-reference.com/players/a/arizipa01.html" xr:uid="{00000000-0004-0000-0000-0000CA000000}"/>
    <hyperlink ref="X14" r:id="rId204" display="http://www.basketball-reference.com/players/b/barklch01.html" xr:uid="{00000000-0004-0000-0000-0000CB000000}"/>
    <hyperlink ref="X5" r:id="rId205" display="http://www.basketball-reference.com/players/b/barryri01.html" xr:uid="{00000000-0004-0000-0000-0000CC000000}"/>
    <hyperlink ref="X43" r:id="rId206" display="http://www.basketball-reference.com/players/b/bayloel01.html" xr:uid="{00000000-0004-0000-0000-0000CD000000}"/>
    <hyperlink ref="X19" r:id="rId207" display="http://www.basketball-reference.com/players/b/bingda01.html" xr:uid="{00000000-0004-0000-0000-0000CE000000}"/>
    <hyperlink ref="X12" r:id="rId208" display="http://www.basketball-reference.com/players/b/birdla01.html" xr:uid="{00000000-0004-0000-0000-0000CF000000}"/>
    <hyperlink ref="X44" r:id="rId209" display="http://www.basketball-reference.com/players/c/chambwi01.html" xr:uid="{00000000-0004-0000-0000-0000D0000000}"/>
    <hyperlink ref="X45" r:id="rId210" display="http://www.basketball-reference.com/players/c/cousybo01.html" xr:uid="{00000000-0004-0000-0000-0000D1000000}"/>
    <hyperlink ref="X25" r:id="rId211" display="http://www.basketball-reference.com/players/c/cowenda01.html" xr:uid="{00000000-0004-0000-0000-0000D2000000}"/>
    <hyperlink ref="X21" r:id="rId212" display="http://www.basketball-reference.com/players/c/cunnibi01.html" xr:uid="{00000000-0004-0000-0000-0000D3000000}"/>
    <hyperlink ref="X33" r:id="rId213" display="http://www.basketball-reference.com/players/d/debusda01.html" xr:uid="{00000000-0004-0000-0000-0000D4000000}"/>
    <hyperlink ref="X6" r:id="rId214" display="http://www.basketball-reference.com/players/d/drexlcl01.html" xr:uid="{00000000-0004-0000-0000-0000D5000000}"/>
    <hyperlink ref="X11" r:id="rId215" display="http://www.basketball-reference.com/players/e/ervinju01.html" xr:uid="{00000000-0004-0000-0000-0000D6000000}"/>
    <hyperlink ref="X29" r:id="rId216" display="http://www.basketball-reference.com/players/e/ewingpa01.html" xr:uid="{00000000-0004-0000-0000-0000D7000000}"/>
    <hyperlink ref="X8" r:id="rId217" display="http://www.basketball-reference.com/players/f/fraziwa01.html" xr:uid="{00000000-0004-0000-0000-0000D8000000}"/>
    <hyperlink ref="X22" r:id="rId218" display="http://www.basketball-reference.com/players/g/gervige01.html" xr:uid="{00000000-0004-0000-0000-0000D9000000}"/>
    <hyperlink ref="X46" r:id="rId219" display="http://www.basketball-reference.com/players/g/greerha01.html" xr:uid="{00000000-0004-0000-0000-0000DA000000}"/>
    <hyperlink ref="X23" r:id="rId220" display="http://www.basketball-reference.com/players/h/havlijo01.html" xr:uid="{00000000-0004-0000-0000-0000DB000000}"/>
    <hyperlink ref="X30" r:id="rId221" display="http://www.basketball-reference.com/players/h/hayesel01.html" xr:uid="{00000000-0004-0000-0000-0000DC000000}"/>
    <hyperlink ref="X9" r:id="rId222" display="http://www.basketball-reference.com/players/j/johnsma02.html" xr:uid="{00000000-0004-0000-0000-0000DD000000}"/>
    <hyperlink ref="X47" r:id="rId223" display="http://www.basketball-reference.com/players/j/jonessa01.html" xr:uid="{00000000-0004-0000-0000-0000DE000000}"/>
    <hyperlink ref="X3" r:id="rId224" display="http://www.basketball-reference.com/players/j/jordami01.html" xr:uid="{00000000-0004-0000-0000-0000DF000000}"/>
    <hyperlink ref="X40" r:id="rId225" display="http://www.basketball-reference.com/players/l/lucasje01.html" xr:uid="{00000000-0004-0000-0000-0000E0000000}"/>
    <hyperlink ref="X15" r:id="rId226" display="http://www.basketball-reference.com/players/m/malonka01.html" xr:uid="{00000000-0004-0000-0000-0000E1000000}"/>
    <hyperlink ref="X34" r:id="rId227" display="http://www.basketball-reference.com/players/m/malonmo01.html" xr:uid="{00000000-0004-0000-0000-0000E2000000}"/>
    <hyperlink ref="X16" r:id="rId228" display="http://www.basketball-reference.com/players/m/maravpe01.html" xr:uid="{00000000-0004-0000-0000-0000E3000000}"/>
    <hyperlink ref="X41" r:id="rId229" display="http://www.basketball-reference.com/players/m/mchalke01.html" xr:uid="{00000000-0004-0000-0000-0000E4000000}"/>
    <hyperlink ref="X48" r:id="rId230" display="http://www.basketball-reference.com/players/m/mikange01.html" xr:uid="{00000000-0004-0000-0000-0000E5000000}"/>
    <hyperlink ref="X31" r:id="rId231" display="http://www.basketball-reference.com/players/m/monroea01.html" xr:uid="{00000000-0004-0000-0000-0000E6000000}"/>
    <hyperlink ref="X37" r:id="rId232" display="http://www.basketball-reference.com/players/o/onealsh01.html" xr:uid="{00000000-0004-0000-0000-0000E7000000}"/>
    <hyperlink ref="X13" r:id="rId233" display="http://www.basketball-reference.com/players/o/olajuha01.html" xr:uid="{00000000-0004-0000-0000-0000E8000000}"/>
    <hyperlink ref="X35" r:id="rId234" display="http://www.basketball-reference.com/players/p/parisro01.html" xr:uid="{00000000-0004-0000-0000-0000E9000000}"/>
    <hyperlink ref="X49" r:id="rId235" display="http://www.basketball-reference.com/players/p/pettibo01.html" xr:uid="{00000000-0004-0000-0000-0000EA000000}"/>
    <hyperlink ref="X7" r:id="rId236" display="http://www.basketball-reference.com/players/p/pippesc01.html" xr:uid="{00000000-0004-0000-0000-0000EB000000}"/>
    <hyperlink ref="X38" r:id="rId237" display="http://www.basketball-reference.com/players/r/reedwi01.html" xr:uid="{00000000-0004-0000-0000-0000EC000000}"/>
    <hyperlink ref="X26" r:id="rId238" display="http://www.basketball-reference.com/players/r/roberos01.html" xr:uid="{00000000-0004-0000-0000-0000ED000000}"/>
    <hyperlink ref="X17" r:id="rId239" display="http://www.basketball-reference.com/players/r/robinda01.html" xr:uid="{00000000-0004-0000-0000-0000EE000000}"/>
    <hyperlink ref="X50" r:id="rId240" display="http://www.basketball-reference.com/players/r/russebi01.html" xr:uid="{00000000-0004-0000-0000-0000EF000000}"/>
    <hyperlink ref="X51" r:id="rId241" display="http://www.basketball-reference.com/players/s/schaydo01.html" xr:uid="{00000000-0004-0000-0000-0000F0000000}"/>
    <hyperlink ref="X52" r:id="rId242" display="http://www.basketball-reference.com/players/s/sharmbi01.html" xr:uid="{00000000-0004-0000-0000-0000F1000000}"/>
    <hyperlink ref="X4" r:id="rId243" display="http://www.basketball-reference.com/players/s/stockjo01.html" xr:uid="{00000000-0004-0000-0000-0000F2000000}"/>
    <hyperlink ref="X10" r:id="rId244" display="http://www.basketball-reference.com/players/t/thomais01.html" xr:uid="{00000000-0004-0000-0000-0000F3000000}"/>
    <hyperlink ref="X39" r:id="rId245" display="http://www.basketball-reference.com/players/t/thurmna01.html" xr:uid="{00000000-0004-0000-0000-0000F4000000}"/>
    <hyperlink ref="X27" r:id="rId246" display="http://www.basketball-reference.com/players/u/unselwe01.html" xr:uid="{00000000-0004-0000-0000-0000F5000000}"/>
    <hyperlink ref="X36" r:id="rId247" display="http://www.basketball-reference.com/players/w/waltobi01.html" xr:uid="{00000000-0004-0000-0000-0000F6000000}"/>
    <hyperlink ref="X2" r:id="rId248" display="http://www.basketball-reference.com/players/w/westje01.html" xr:uid="{00000000-0004-0000-0000-0000F7000000}"/>
    <hyperlink ref="X20" r:id="rId249" display="http://www.basketball-reference.com/players/w/wilkele01.html" xr:uid="{00000000-0004-0000-0000-0000F8000000}"/>
    <hyperlink ref="X28" r:id="rId250" display="http://www.basketball-reference.com/players/w/worthja01.html" xr:uid="{00000000-0004-0000-0000-0000F9000000}"/>
    <hyperlink ref="AA4" r:id="rId251" display="http://www.basketball-reference.com/players/a/abdulka01.html" xr:uid="{00000000-0004-0000-0000-0000FA000000}"/>
    <hyperlink ref="AA40" r:id="rId252" display="http://www.basketball-reference.com/players/a/architi01.html" xr:uid="{00000000-0004-0000-0000-0000FB000000}"/>
    <hyperlink ref="AA42" r:id="rId253" display="http://www.basketball-reference.com/players/a/arizipa01.html" xr:uid="{00000000-0004-0000-0000-0000FC000000}"/>
    <hyperlink ref="AA17" r:id="rId254" display="http://www.basketball-reference.com/players/b/barklch01.html" xr:uid="{00000000-0004-0000-0000-0000FD000000}"/>
    <hyperlink ref="AA27" r:id="rId255" display="http://www.basketball-reference.com/players/b/barryri01.html" xr:uid="{00000000-0004-0000-0000-0000FE000000}"/>
    <hyperlink ref="AA43" r:id="rId256" display="http://www.basketball-reference.com/players/b/bayloel01.html" xr:uid="{00000000-0004-0000-0000-0000FF000000}"/>
    <hyperlink ref="AA36" r:id="rId257" display="http://www.basketball-reference.com/players/b/bingda01.html" xr:uid="{00000000-0004-0000-0000-000000010000}"/>
    <hyperlink ref="AA18" r:id="rId258" display="http://www.basketball-reference.com/players/b/birdla01.html" xr:uid="{00000000-0004-0000-0000-000001010000}"/>
    <hyperlink ref="AA44" r:id="rId259" display="http://www.basketball-reference.com/players/c/chambwi01.html" xr:uid="{00000000-0004-0000-0000-000002010000}"/>
    <hyperlink ref="AA45" r:id="rId260" display="http://www.basketball-reference.com/players/c/cousybo01.html" xr:uid="{00000000-0004-0000-0000-000003010000}"/>
    <hyperlink ref="AA16" r:id="rId261" display="http://www.basketball-reference.com/players/c/cowenda01.html" xr:uid="{00000000-0004-0000-0000-000004010000}"/>
    <hyperlink ref="AA28" r:id="rId262" display="http://www.basketball-reference.com/players/c/cunnibi01.html" xr:uid="{00000000-0004-0000-0000-000005010000}"/>
    <hyperlink ref="AA29" r:id="rId263" display="http://www.basketball-reference.com/players/d/debusda01.html" xr:uid="{00000000-0004-0000-0000-000006010000}"/>
    <hyperlink ref="AA23" r:id="rId264" display="http://www.basketball-reference.com/players/d/drexlcl01.html" xr:uid="{00000000-0004-0000-0000-000007010000}"/>
    <hyperlink ref="AA11" r:id="rId265" display="http://www.basketball-reference.com/players/e/ervinju01.html" xr:uid="{00000000-0004-0000-0000-000008010000}"/>
    <hyperlink ref="AA5" r:id="rId266" display="http://www.basketball-reference.com/players/e/ewingpa01.html" xr:uid="{00000000-0004-0000-0000-000009010000}"/>
    <hyperlink ref="AA37" r:id="rId267" display="http://www.basketball-reference.com/players/f/fraziwa01.html" xr:uid="{00000000-0004-0000-0000-00000A010000}"/>
    <hyperlink ref="AA19" r:id="rId268" display="http://www.basketball-reference.com/players/g/gervige01.html" xr:uid="{00000000-0004-0000-0000-00000B010000}"/>
    <hyperlink ref="AA46" r:id="rId269" display="http://www.basketball-reference.com/players/g/greerha01.html" xr:uid="{00000000-0004-0000-0000-00000C010000}"/>
    <hyperlink ref="AA31" r:id="rId270" display="http://www.basketball-reference.com/players/h/havlijo01.html" xr:uid="{00000000-0004-0000-0000-00000D010000}"/>
    <hyperlink ref="AA9" r:id="rId271" display="http://www.basketball-reference.com/players/h/hayesel01.html" xr:uid="{00000000-0004-0000-0000-00000E010000}"/>
    <hyperlink ref="AA30" r:id="rId272" display="http://www.basketball-reference.com/players/j/johnsma02.html" xr:uid="{00000000-0004-0000-0000-00000F010000}"/>
    <hyperlink ref="AA47" r:id="rId273" display="http://www.basketball-reference.com/players/j/jonessa01.html" xr:uid="{00000000-0004-0000-0000-000010010000}"/>
    <hyperlink ref="AA20" r:id="rId274" display="http://www.basketball-reference.com/players/j/jordami01.html" xr:uid="{00000000-0004-0000-0000-000011010000}"/>
    <hyperlink ref="AA32" r:id="rId275" display="http://www.basketball-reference.com/players/l/lucasje01.html" xr:uid="{00000000-0004-0000-0000-000012010000}"/>
    <hyperlink ref="AA21" r:id="rId276" display="http://www.basketball-reference.com/players/m/malonka01.html" xr:uid="{00000000-0004-0000-0000-000013010000}"/>
    <hyperlink ref="AA13" r:id="rId277" display="http://www.basketball-reference.com/players/m/malonmo01.html" xr:uid="{00000000-0004-0000-0000-000014010000}"/>
    <hyperlink ref="AA33" r:id="rId278" display="http://www.basketball-reference.com/players/m/maravpe01.html" xr:uid="{00000000-0004-0000-0000-000015010000}"/>
    <hyperlink ref="AA10" r:id="rId279" display="http://www.basketball-reference.com/players/m/mchalke01.html" xr:uid="{00000000-0004-0000-0000-000016010000}"/>
    <hyperlink ref="AA48" r:id="rId280" display="http://www.basketball-reference.com/players/m/mikange01.html" xr:uid="{00000000-0004-0000-0000-000017010000}"/>
    <hyperlink ref="AA34" r:id="rId281" display="http://www.basketball-reference.com/players/m/monroea01.html" xr:uid="{00000000-0004-0000-0000-000018010000}"/>
    <hyperlink ref="AA6" r:id="rId282" display="http://www.basketball-reference.com/players/o/onealsh01.html" xr:uid="{00000000-0004-0000-0000-000019010000}"/>
    <hyperlink ref="AA2" r:id="rId283" display="http://www.basketball-reference.com/players/o/olajuha01.html" xr:uid="{00000000-0004-0000-0000-00001A010000}"/>
    <hyperlink ref="AA12" r:id="rId284" display="http://www.basketball-reference.com/players/p/parisro01.html" xr:uid="{00000000-0004-0000-0000-00001B010000}"/>
    <hyperlink ref="AA49" r:id="rId285" display="http://www.basketball-reference.com/players/p/pettibo01.html" xr:uid="{00000000-0004-0000-0000-00001C010000}"/>
    <hyperlink ref="AA22" r:id="rId286" display="http://www.basketball-reference.com/players/p/pippesc01.html" xr:uid="{00000000-0004-0000-0000-00001D010000}"/>
    <hyperlink ref="AA14" r:id="rId287" display="http://www.basketball-reference.com/players/r/reedwi01.html" xr:uid="{00000000-0004-0000-0000-00001E010000}"/>
    <hyperlink ref="AA41" r:id="rId288" display="http://www.basketball-reference.com/players/r/roberos01.html" xr:uid="{00000000-0004-0000-0000-00001F010000}"/>
    <hyperlink ref="AA3" r:id="rId289" display="http://www.basketball-reference.com/players/r/robinda01.html" xr:uid="{00000000-0004-0000-0000-000020010000}"/>
    <hyperlink ref="AA50" r:id="rId290" display="http://www.basketball-reference.com/players/r/russebi01.html" xr:uid="{00000000-0004-0000-0000-000021010000}"/>
    <hyperlink ref="AA51" r:id="rId291" display="http://www.basketball-reference.com/players/s/schaydo01.html" xr:uid="{00000000-0004-0000-0000-000022010000}"/>
    <hyperlink ref="AA52" r:id="rId292" display="http://www.basketball-reference.com/players/s/sharmbi01.html" xr:uid="{00000000-0004-0000-0000-000023010000}"/>
    <hyperlink ref="AA38" r:id="rId293" display="http://www.basketball-reference.com/players/s/stockjo01.html" xr:uid="{00000000-0004-0000-0000-000024010000}"/>
    <hyperlink ref="AA35" r:id="rId294" display="http://www.basketball-reference.com/players/t/thomais01.html" xr:uid="{00000000-0004-0000-0000-000025010000}"/>
    <hyperlink ref="AA8" r:id="rId295" display="http://www.basketball-reference.com/players/t/thurmna01.html" xr:uid="{00000000-0004-0000-0000-000026010000}"/>
    <hyperlink ref="AA26" r:id="rId296" display="http://www.basketball-reference.com/players/u/unselwe01.html" xr:uid="{00000000-0004-0000-0000-000027010000}"/>
    <hyperlink ref="AA7" r:id="rId297" display="http://www.basketball-reference.com/players/w/waltobi01.html" xr:uid="{00000000-0004-0000-0000-000028010000}"/>
    <hyperlink ref="AA24" r:id="rId298" display="http://www.basketball-reference.com/players/w/westje01.html" xr:uid="{00000000-0004-0000-0000-000029010000}"/>
    <hyperlink ref="AA39" r:id="rId299" display="http://www.basketball-reference.com/players/w/wilkele01.html" xr:uid="{00000000-0004-0000-0000-00002A010000}"/>
    <hyperlink ref="AA25" r:id="rId300" display="http://www.basketball-reference.com/players/w/worthja01.html" xr:uid="{00000000-0004-0000-0000-00002B010000}"/>
  </hyperlinks>
  <pageMargins left="0.7" right="0.7" top="0.75" bottom="0.75" header="0.3" footer="0.3"/>
  <pageSetup orientation="portrait" horizontalDpi="4294967293" verticalDpi="4294967293" r:id="rId301"/>
  <tableParts count="1">
    <tablePart r:id="rId3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1"/>
  <sheetViews>
    <sheetView topLeftCell="A52" workbookViewId="0">
      <selection activeCell="J8" sqref="J8"/>
    </sheetView>
  </sheetViews>
  <sheetFormatPr defaultColWidth="18.7109375" defaultRowHeight="12.75" x14ac:dyDescent="0.25"/>
  <cols>
    <col min="1" max="16384" width="18.7109375" style="8"/>
  </cols>
  <sheetData>
    <row r="1" spans="1:10" ht="25.5" x14ac:dyDescent="0.25">
      <c r="A1" s="7" t="s">
        <v>0</v>
      </c>
      <c r="B1" s="7" t="s">
        <v>5</v>
      </c>
      <c r="D1" s="8" t="s">
        <v>66</v>
      </c>
      <c r="E1" s="8" t="s">
        <v>67</v>
      </c>
      <c r="F1" s="8" t="s">
        <v>68</v>
      </c>
      <c r="G1" s="8" t="s">
        <v>69</v>
      </c>
      <c r="I1" s="8" t="s">
        <v>70</v>
      </c>
      <c r="J1" s="9">
        <f>AVERAGE(B2:B51)</f>
        <v>20.435999999999996</v>
      </c>
    </row>
    <row r="2" spans="1:10" x14ac:dyDescent="0.25">
      <c r="A2" s="8" t="s">
        <v>14</v>
      </c>
      <c r="B2" s="8">
        <v>30.1</v>
      </c>
      <c r="D2" s="8">
        <v>0</v>
      </c>
      <c r="E2" s="8">
        <f t="array" ref="E2:E22">FREQUENCY(B2:B51,D2:D22)</f>
        <v>0</v>
      </c>
      <c r="F2" s="10">
        <f t="shared" ref="F2:F22" si="0">NORMDIST(D2,AVERAGE(B2:B51),STDEV(B2:B51),FALSE)</f>
        <v>1.0346962813852075E-6</v>
      </c>
      <c r="G2" s="10">
        <f t="shared" ref="G2:G22" si="1">E2/SUM($E$2:$E$42)</f>
        <v>0</v>
      </c>
      <c r="I2" s="8" t="s">
        <v>65</v>
      </c>
      <c r="J2" s="9">
        <f>STDEV(B2:B51)</f>
        <v>4.2781724116348352</v>
      </c>
    </row>
    <row r="3" spans="1:10" x14ac:dyDescent="0.25">
      <c r="A3" s="8" t="s">
        <v>19</v>
      </c>
      <c r="B3" s="8">
        <v>30.1</v>
      </c>
      <c r="D3" s="8">
        <v>2</v>
      </c>
      <c r="E3" s="8">
        <v>0</v>
      </c>
      <c r="F3" s="10">
        <f t="shared" si="0"/>
        <v>4.6110129794135216E-6</v>
      </c>
      <c r="G3" s="10">
        <f t="shared" si="1"/>
        <v>0</v>
      </c>
    </row>
    <row r="4" spans="1:10" x14ac:dyDescent="0.25">
      <c r="A4" s="8" t="s">
        <v>24</v>
      </c>
      <c r="B4" s="8">
        <v>27.4</v>
      </c>
      <c r="D4" s="8">
        <v>4</v>
      </c>
      <c r="E4" s="8">
        <v>0</v>
      </c>
      <c r="F4" s="10">
        <f t="shared" si="0"/>
        <v>1.8957728416996336E-5</v>
      </c>
      <c r="G4" s="10">
        <f t="shared" si="1"/>
        <v>0</v>
      </c>
    </row>
    <row r="5" spans="1:10" x14ac:dyDescent="0.25">
      <c r="A5" s="8" t="s">
        <v>16</v>
      </c>
      <c r="B5" s="8">
        <v>27</v>
      </c>
      <c r="D5" s="8">
        <v>6</v>
      </c>
      <c r="E5" s="8">
        <v>0</v>
      </c>
      <c r="F5" s="10">
        <f t="shared" si="0"/>
        <v>1.1306241045939996E-4</v>
      </c>
      <c r="G5" s="10">
        <f t="shared" si="1"/>
        <v>0</v>
      </c>
    </row>
    <row r="6" spans="1:10" x14ac:dyDescent="0.25">
      <c r="A6" s="8" t="s">
        <v>25</v>
      </c>
      <c r="B6" s="8">
        <v>26.4</v>
      </c>
      <c r="D6" s="8">
        <v>8</v>
      </c>
      <c r="E6" s="8">
        <v>0</v>
      </c>
      <c r="F6" s="10">
        <f t="shared" si="0"/>
        <v>6.0779762639864105E-4</v>
      </c>
      <c r="G6" s="10">
        <f t="shared" si="1"/>
        <v>0</v>
      </c>
    </row>
    <row r="7" spans="1:10" x14ac:dyDescent="0.25">
      <c r="A7" s="8" t="s">
        <v>36</v>
      </c>
      <c r="B7" s="8">
        <v>26.2</v>
      </c>
      <c r="D7" s="8">
        <v>10</v>
      </c>
      <c r="E7" s="8">
        <v>0</v>
      </c>
      <c r="F7" s="10">
        <f t="shared" si="0"/>
        <v>2.876551858389875E-3</v>
      </c>
      <c r="G7" s="10">
        <f t="shared" si="1"/>
        <v>0</v>
      </c>
    </row>
    <row r="8" spans="1:10" x14ac:dyDescent="0.25">
      <c r="A8" s="8" t="s">
        <v>26</v>
      </c>
      <c r="B8" s="8">
        <v>25.7</v>
      </c>
      <c r="D8" s="8">
        <v>12</v>
      </c>
      <c r="E8" s="8">
        <v>1</v>
      </c>
      <c r="F8" s="10">
        <f t="shared" si="0"/>
        <v>1.1129389902482105E-2</v>
      </c>
      <c r="G8" s="10">
        <f t="shared" si="1"/>
        <v>0.02</v>
      </c>
    </row>
    <row r="9" spans="1:10" x14ac:dyDescent="0.25">
      <c r="A9" s="8" t="s">
        <v>44</v>
      </c>
      <c r="B9" s="8">
        <v>25</v>
      </c>
      <c r="D9" s="8">
        <v>14</v>
      </c>
      <c r="E9" s="8">
        <v>2</v>
      </c>
      <c r="F9" s="10">
        <f t="shared" si="0"/>
        <v>3.4049533779960561E-2</v>
      </c>
      <c r="G9" s="10">
        <f t="shared" si="1"/>
        <v>0.04</v>
      </c>
    </row>
    <row r="10" spans="1:10" x14ac:dyDescent="0.25">
      <c r="A10" s="8" t="s">
        <v>13</v>
      </c>
      <c r="B10" s="8">
        <v>24.6</v>
      </c>
      <c r="D10" s="8">
        <v>16</v>
      </c>
      <c r="E10" s="8">
        <v>3</v>
      </c>
      <c r="F10" s="10">
        <f t="shared" si="0"/>
        <v>7.6974327908526124E-2</v>
      </c>
      <c r="G10" s="10">
        <f t="shared" si="1"/>
        <v>0.06</v>
      </c>
    </row>
    <row r="11" spans="1:10" x14ac:dyDescent="0.25">
      <c r="A11" s="8" t="s">
        <v>43</v>
      </c>
      <c r="B11" s="8">
        <v>24.3</v>
      </c>
      <c r="D11" s="8">
        <v>18</v>
      </c>
      <c r="E11" s="8">
        <v>9</v>
      </c>
      <c r="F11" s="10">
        <f t="shared" si="0"/>
        <v>0.11990128112172384</v>
      </c>
      <c r="G11" s="10">
        <f t="shared" si="1"/>
        <v>0.18</v>
      </c>
    </row>
    <row r="12" spans="1:10" x14ac:dyDescent="0.25">
      <c r="A12" s="8" t="s">
        <v>51</v>
      </c>
      <c r="B12" s="8">
        <v>24.2</v>
      </c>
      <c r="D12" s="8">
        <v>20</v>
      </c>
      <c r="E12" s="8">
        <v>9</v>
      </c>
      <c r="F12" s="10">
        <f t="shared" si="0"/>
        <v>0.12096644063915196</v>
      </c>
      <c r="G12" s="10">
        <f t="shared" si="1"/>
        <v>0.18</v>
      </c>
    </row>
    <row r="13" spans="1:10" x14ac:dyDescent="0.25">
      <c r="A13" s="8" t="s">
        <v>35</v>
      </c>
      <c r="B13" s="8">
        <v>23.7</v>
      </c>
      <c r="D13" s="8">
        <v>22</v>
      </c>
      <c r="E13" s="8">
        <v>10</v>
      </c>
      <c r="F13" s="10">
        <f t="shared" si="0"/>
        <v>7.3648784218857122E-2</v>
      </c>
      <c r="G13" s="10">
        <f t="shared" si="1"/>
        <v>0.2</v>
      </c>
    </row>
    <row r="14" spans="1:10" x14ac:dyDescent="0.25">
      <c r="A14" s="8" t="s">
        <v>30</v>
      </c>
      <c r="B14" s="8">
        <v>23.2</v>
      </c>
      <c r="D14" s="8">
        <v>24</v>
      </c>
      <c r="E14" s="8">
        <v>5</v>
      </c>
      <c r="F14" s="10">
        <f t="shared" si="0"/>
        <v>2.4983368322139279E-2</v>
      </c>
      <c r="G14" s="10">
        <f t="shared" si="1"/>
        <v>0.1</v>
      </c>
    </row>
    <row r="15" spans="1:10" x14ac:dyDescent="0.25">
      <c r="A15" s="8" t="s">
        <v>47</v>
      </c>
      <c r="B15" s="8">
        <v>23.1</v>
      </c>
      <c r="D15" s="8">
        <v>26</v>
      </c>
      <c r="E15" s="8">
        <v>5</v>
      </c>
      <c r="F15" s="10">
        <f t="shared" si="0"/>
        <v>4.4545247093295774E-3</v>
      </c>
      <c r="G15" s="10">
        <f t="shared" si="1"/>
        <v>0.1</v>
      </c>
    </row>
    <row r="16" spans="1:10" x14ac:dyDescent="0.25">
      <c r="A16" s="8" t="s">
        <v>23</v>
      </c>
      <c r="B16" s="8">
        <v>22.8</v>
      </c>
      <c r="D16" s="8">
        <v>28</v>
      </c>
      <c r="E16" s="8">
        <v>4</v>
      </c>
      <c r="F16" s="10">
        <f t="shared" si="0"/>
        <v>3.7120496513422442E-4</v>
      </c>
      <c r="G16" s="10">
        <f t="shared" si="1"/>
        <v>0.08</v>
      </c>
    </row>
    <row r="17" spans="1:7" x14ac:dyDescent="0.25">
      <c r="A17" s="8" t="s">
        <v>27</v>
      </c>
      <c r="B17" s="8">
        <v>22.1</v>
      </c>
      <c r="D17" s="8">
        <v>30</v>
      </c>
      <c r="E17" s="8">
        <v>0</v>
      </c>
      <c r="F17" s="10">
        <f t="shared" si="0"/>
        <v>1.3306183947394298E-5</v>
      </c>
      <c r="G17" s="10">
        <f t="shared" si="1"/>
        <v>0</v>
      </c>
    </row>
    <row r="18" spans="1:7" x14ac:dyDescent="0.25">
      <c r="A18" s="8" t="s">
        <v>50</v>
      </c>
      <c r="B18" s="8">
        <v>22</v>
      </c>
      <c r="D18" s="8">
        <v>32</v>
      </c>
      <c r="E18" s="8">
        <v>2</v>
      </c>
      <c r="F18" s="10">
        <f t="shared" si="0"/>
        <v>2.2953018944812372E-7</v>
      </c>
      <c r="G18" s="10">
        <f t="shared" si="1"/>
        <v>0.04</v>
      </c>
    </row>
    <row r="19" spans="1:7" x14ac:dyDescent="0.25">
      <c r="A19" s="8" t="s">
        <v>17</v>
      </c>
      <c r="B19" s="8">
        <v>21.8</v>
      </c>
      <c r="D19" s="8">
        <v>34</v>
      </c>
      <c r="E19" s="8">
        <v>0</v>
      </c>
      <c r="F19" s="10">
        <f t="shared" si="0"/>
        <v>1.4825266532092418E-9</v>
      </c>
      <c r="G19" s="10">
        <f t="shared" si="1"/>
        <v>0</v>
      </c>
    </row>
    <row r="20" spans="1:7" x14ac:dyDescent="0.25">
      <c r="A20" s="8" t="s">
        <v>22</v>
      </c>
      <c r="B20" s="8">
        <v>21.1</v>
      </c>
      <c r="D20" s="8">
        <v>36</v>
      </c>
      <c r="E20" s="8">
        <v>0</v>
      </c>
      <c r="F20" s="10">
        <f t="shared" si="0"/>
        <v>3.3338491195792151E-12</v>
      </c>
      <c r="G20" s="10">
        <f t="shared" si="1"/>
        <v>0</v>
      </c>
    </row>
    <row r="21" spans="1:7" x14ac:dyDescent="0.25">
      <c r="A21" s="8" t="s">
        <v>31</v>
      </c>
      <c r="B21" s="8">
        <v>21</v>
      </c>
      <c r="D21" s="8">
        <v>38</v>
      </c>
      <c r="E21" s="8">
        <v>0</v>
      </c>
      <c r="F21" s="10">
        <f t="shared" si="0"/>
        <v>4.3130934617445456E-15</v>
      </c>
      <c r="G21" s="10">
        <f t="shared" si="1"/>
        <v>0</v>
      </c>
    </row>
    <row r="22" spans="1:7" x14ac:dyDescent="0.25">
      <c r="A22" s="8" t="s">
        <v>46</v>
      </c>
      <c r="B22" s="8">
        <v>21</v>
      </c>
      <c r="D22" s="8">
        <v>40</v>
      </c>
      <c r="E22" s="8">
        <v>0</v>
      </c>
      <c r="F22" s="10">
        <f t="shared" si="0"/>
        <v>1.9644563613090345E-18</v>
      </c>
      <c r="G22" s="10">
        <f t="shared" si="1"/>
        <v>0</v>
      </c>
    </row>
    <row r="23" spans="1:7" x14ac:dyDescent="0.25">
      <c r="A23" s="8" t="s">
        <v>53</v>
      </c>
      <c r="B23" s="8">
        <v>20.8</v>
      </c>
      <c r="F23" s="10"/>
      <c r="G23" s="10"/>
    </row>
    <row r="24" spans="1:7" x14ac:dyDescent="0.25">
      <c r="A24" s="8" t="s">
        <v>58</v>
      </c>
      <c r="B24" s="8">
        <v>20.8</v>
      </c>
      <c r="F24" s="10"/>
      <c r="G24" s="10"/>
    </row>
    <row r="25" spans="1:7" x14ac:dyDescent="0.25">
      <c r="A25" s="8" t="s">
        <v>54</v>
      </c>
      <c r="B25" s="8">
        <v>20.6</v>
      </c>
      <c r="F25" s="10"/>
      <c r="G25" s="10"/>
    </row>
    <row r="26" spans="1:7" x14ac:dyDescent="0.25">
      <c r="A26" s="8" t="s">
        <v>34</v>
      </c>
      <c r="B26" s="8">
        <v>20.399999999999999</v>
      </c>
      <c r="F26" s="10"/>
      <c r="G26" s="10"/>
    </row>
    <row r="27" spans="1:7" x14ac:dyDescent="0.25">
      <c r="A27" s="8" t="s">
        <v>40</v>
      </c>
      <c r="B27" s="8">
        <v>20.3</v>
      </c>
      <c r="F27" s="10"/>
      <c r="G27" s="10"/>
    </row>
    <row r="28" spans="1:7" x14ac:dyDescent="0.25">
      <c r="A28" s="8" t="s">
        <v>15</v>
      </c>
      <c r="B28" s="8">
        <v>19.5</v>
      </c>
      <c r="F28" s="10"/>
      <c r="G28" s="10"/>
    </row>
    <row r="29" spans="1:7" x14ac:dyDescent="0.25">
      <c r="A29" s="8" t="s">
        <v>59</v>
      </c>
      <c r="B29" s="8">
        <v>19.2</v>
      </c>
      <c r="F29" s="10"/>
      <c r="G29" s="10"/>
    </row>
    <row r="30" spans="1:7" x14ac:dyDescent="0.25">
      <c r="A30" s="8" t="s">
        <v>29</v>
      </c>
      <c r="B30" s="8">
        <v>19.2</v>
      </c>
      <c r="F30" s="10"/>
      <c r="G30" s="10"/>
    </row>
    <row r="31" spans="1:7" x14ac:dyDescent="0.25">
      <c r="A31" s="8" t="s">
        <v>42</v>
      </c>
      <c r="B31" s="8">
        <v>18.899999999999999</v>
      </c>
      <c r="F31" s="10"/>
      <c r="G31" s="10"/>
    </row>
    <row r="32" spans="1:7" x14ac:dyDescent="0.25">
      <c r="A32" s="8" t="s">
        <v>18</v>
      </c>
      <c r="B32" s="8">
        <v>18.8</v>
      </c>
      <c r="F32" s="10"/>
      <c r="G32" s="10"/>
    </row>
    <row r="33" spans="1:7" x14ac:dyDescent="0.25">
      <c r="A33" s="8" t="s">
        <v>62</v>
      </c>
      <c r="B33" s="8">
        <v>18.8</v>
      </c>
      <c r="F33" s="10"/>
      <c r="G33" s="10"/>
    </row>
    <row r="34" spans="1:7" x14ac:dyDescent="0.25">
      <c r="A34" s="8" t="s">
        <v>49</v>
      </c>
      <c r="B34" s="8">
        <v>18.7</v>
      </c>
      <c r="F34" s="10"/>
      <c r="G34" s="10"/>
    </row>
    <row r="35" spans="1:7" x14ac:dyDescent="0.25">
      <c r="A35" s="8" t="s">
        <v>56</v>
      </c>
      <c r="B35" s="8">
        <v>18.5</v>
      </c>
      <c r="F35" s="10"/>
      <c r="G35" s="10"/>
    </row>
    <row r="36" spans="1:7" x14ac:dyDescent="0.25">
      <c r="A36" s="8" t="s">
        <v>33</v>
      </c>
      <c r="B36" s="8">
        <v>18.399999999999999</v>
      </c>
      <c r="F36" s="10"/>
      <c r="G36" s="10"/>
    </row>
    <row r="37" spans="1:7" x14ac:dyDescent="0.25">
      <c r="A37" s="8" t="s">
        <v>48</v>
      </c>
      <c r="B37" s="8">
        <v>17.899999999999999</v>
      </c>
      <c r="F37" s="10"/>
      <c r="G37" s="10"/>
    </row>
    <row r="38" spans="1:7" x14ac:dyDescent="0.25">
      <c r="A38" s="8" t="s">
        <v>63</v>
      </c>
      <c r="B38" s="8">
        <v>17.8</v>
      </c>
      <c r="F38" s="10"/>
      <c r="G38" s="10"/>
    </row>
    <row r="39" spans="1:7" x14ac:dyDescent="0.25">
      <c r="A39" s="8" t="s">
        <v>60</v>
      </c>
      <c r="B39" s="8">
        <v>17.7</v>
      </c>
      <c r="F39" s="10"/>
      <c r="G39" s="10"/>
    </row>
    <row r="40" spans="1:7" x14ac:dyDescent="0.25">
      <c r="A40" s="8" t="s">
        <v>41</v>
      </c>
      <c r="B40" s="8">
        <v>17.600000000000001</v>
      </c>
      <c r="F40" s="10"/>
      <c r="G40" s="10"/>
    </row>
    <row r="41" spans="1:7" x14ac:dyDescent="0.25">
      <c r="A41" s="8" t="s">
        <v>61</v>
      </c>
      <c r="B41" s="8">
        <v>17.600000000000001</v>
      </c>
      <c r="F41" s="10"/>
      <c r="G41" s="10"/>
    </row>
    <row r="42" spans="1:7" x14ac:dyDescent="0.25">
      <c r="A42" s="8" t="s">
        <v>28</v>
      </c>
      <c r="B42" s="8">
        <v>17</v>
      </c>
      <c r="F42" s="10"/>
      <c r="G42" s="10"/>
    </row>
    <row r="43" spans="1:7" x14ac:dyDescent="0.25">
      <c r="A43" s="8" t="s">
        <v>45</v>
      </c>
      <c r="B43" s="8">
        <v>16.5</v>
      </c>
    </row>
    <row r="44" spans="1:7" x14ac:dyDescent="0.25">
      <c r="A44" s="8" t="s">
        <v>55</v>
      </c>
      <c r="B44" s="8">
        <v>16.100000000000001</v>
      </c>
    </row>
    <row r="45" spans="1:7" x14ac:dyDescent="0.25">
      <c r="A45" s="8" t="s">
        <v>38</v>
      </c>
      <c r="B45" s="8">
        <v>16.100000000000001</v>
      </c>
    </row>
    <row r="46" spans="1:7" x14ac:dyDescent="0.25">
      <c r="A46" s="8" t="s">
        <v>20</v>
      </c>
      <c r="B46" s="8">
        <v>15.1</v>
      </c>
    </row>
    <row r="47" spans="1:7" x14ac:dyDescent="0.25">
      <c r="A47" s="8" t="s">
        <v>32</v>
      </c>
      <c r="B47" s="8">
        <v>15</v>
      </c>
    </row>
    <row r="48" spans="1:7" x14ac:dyDescent="0.25">
      <c r="A48" s="8" t="s">
        <v>52</v>
      </c>
      <c r="B48" s="8">
        <v>14.5</v>
      </c>
    </row>
    <row r="49" spans="1:2" x14ac:dyDescent="0.25">
      <c r="A49" s="8" t="s">
        <v>39</v>
      </c>
      <c r="B49" s="8">
        <v>13.3</v>
      </c>
    </row>
    <row r="50" spans="1:2" x14ac:dyDescent="0.25">
      <c r="A50" s="8" t="s">
        <v>21</v>
      </c>
      <c r="B50" s="8">
        <v>13.1</v>
      </c>
    </row>
    <row r="51" spans="1:2" x14ac:dyDescent="0.25">
      <c r="A51" s="8" t="s">
        <v>37</v>
      </c>
      <c r="B51" s="8">
        <v>10.8</v>
      </c>
    </row>
  </sheetData>
  <sortState ref="A2:B52">
    <sortCondition descending="1" ref="B2:B52"/>
  </sortState>
  <hyperlinks>
    <hyperlink ref="A10" r:id="rId1" display="http://www.basketball-reference.com/players/a/abdulka01.html" xr:uid="{00000000-0004-0000-0100-000000000000}"/>
    <hyperlink ref="A32" r:id="rId2" display="http://www.basketball-reference.com/players/a/architi01.html" xr:uid="{00000000-0004-0000-0100-000001000000}"/>
    <hyperlink ref="A16" r:id="rId3" display="http://www.basketball-reference.com/players/a/arizipa01.html" xr:uid="{00000000-0004-0000-0100-000002000000}"/>
    <hyperlink ref="A17" r:id="rId4" display="http://www.basketball-reference.com/players/b/barklch01.html" xr:uid="{00000000-0004-0000-0100-000003000000}"/>
    <hyperlink ref="A14" r:id="rId5" display="http://www.basketball-reference.com/players/b/barryri01.html" xr:uid="{00000000-0004-0000-0100-000004000000}"/>
    <hyperlink ref="A4" r:id="rId6" display="http://www.basketball-reference.com/players/b/bayloel01.html" xr:uid="{00000000-0004-0000-0100-000005000000}"/>
    <hyperlink ref="A27" r:id="rId7" display="http://www.basketball-reference.com/players/b/bingda01.html" xr:uid="{00000000-0004-0000-0100-000006000000}"/>
    <hyperlink ref="A11" r:id="rId8" display="http://www.basketball-reference.com/players/b/birdla01.html" xr:uid="{00000000-0004-0000-0100-000007000000}"/>
    <hyperlink ref="A2" r:id="rId9" display="http://www.basketball-reference.com/players/c/chambwi01.html" xr:uid="{00000000-0004-0000-0100-000008000000}"/>
    <hyperlink ref="A36" r:id="rId10" display="http://www.basketball-reference.com/players/c/cousybo01.html" xr:uid="{00000000-0004-0000-0100-000009000000}"/>
    <hyperlink ref="A40" r:id="rId11" display="http://www.basketball-reference.com/players/c/cowenda01.html" xr:uid="{00000000-0004-0000-0100-00000A000000}"/>
    <hyperlink ref="A23" r:id="rId12" display="http://www.basketball-reference.com/players/c/cunnibi01.html" xr:uid="{00000000-0004-0000-0100-00000B000000}"/>
    <hyperlink ref="A44" r:id="rId13" display="http://www.basketball-reference.com/players/d/debusda01.html" xr:uid="{00000000-0004-0000-0100-00000C000000}"/>
    <hyperlink ref="A26" r:id="rId14" display="http://www.basketball-reference.com/players/d/drexlcl01.html" xr:uid="{00000000-0004-0000-0100-00000D000000}"/>
    <hyperlink ref="A18" r:id="rId15" display="http://www.basketball-reference.com/players/e/ervinju01.html" xr:uid="{00000000-0004-0000-0100-00000E000000}"/>
    <hyperlink ref="A21" r:id="rId16" display="http://www.basketball-reference.com/players/e/ewingpa01.html" xr:uid="{00000000-0004-0000-0100-00000F000000}"/>
    <hyperlink ref="A31" r:id="rId17" display="http://www.basketball-reference.com/players/f/fraziwa01.html" xr:uid="{00000000-0004-0000-0100-000010000000}"/>
    <hyperlink ref="A7" r:id="rId18" display="http://www.basketball-reference.com/players/g/gervige01.html" xr:uid="{00000000-0004-0000-0100-000011000000}"/>
    <hyperlink ref="A29" r:id="rId19" display="http://www.basketball-reference.com/players/g/greerha01.html" xr:uid="{00000000-0004-0000-0100-000012000000}"/>
    <hyperlink ref="A24" r:id="rId20" display="http://www.basketball-reference.com/players/h/havlijo01.html" xr:uid="{00000000-0004-0000-0100-000013000000}"/>
    <hyperlink ref="A22" r:id="rId21" display="http://www.basketball-reference.com/players/h/hayesel01.html" xr:uid="{00000000-0004-0000-0100-000014000000}"/>
    <hyperlink ref="A28" r:id="rId22" display="http://www.basketball-reference.com/players/j/johnsma02.html" xr:uid="{00000000-0004-0000-0100-000015000000}"/>
    <hyperlink ref="A39" r:id="rId23" display="http://www.basketball-reference.com/players/j/jonessa01.html" xr:uid="{00000000-0004-0000-0100-000016000000}"/>
    <hyperlink ref="A3" r:id="rId24" display="http://www.basketball-reference.com/players/j/jordami01.html" xr:uid="{00000000-0004-0000-0100-000017000000}"/>
    <hyperlink ref="A42" r:id="rId25" display="http://www.basketball-reference.com/players/l/lucasje01.html" xr:uid="{00000000-0004-0000-0100-000018000000}"/>
    <hyperlink ref="A9" r:id="rId26" display="http://www.basketball-reference.com/players/m/malonka01.html" xr:uid="{00000000-0004-0000-0100-000019000000}"/>
    <hyperlink ref="A25" r:id="rId27" display="http://www.basketball-reference.com/players/m/malonmo01.html" xr:uid="{00000000-0004-0000-0100-00001A000000}"/>
    <hyperlink ref="A12" r:id="rId28" display="http://www.basketball-reference.com/players/m/maravpe01.html" xr:uid="{00000000-0004-0000-0100-00001B000000}"/>
    <hyperlink ref="A37" r:id="rId29" display="http://www.basketball-reference.com/players/m/mchalke01.html" xr:uid="{00000000-0004-0000-0100-00001C000000}"/>
    <hyperlink ref="A15" r:id="rId30" display="http://www.basketball-reference.com/players/m/mikange01.html" xr:uid="{00000000-0004-0000-0100-00001D000000}"/>
    <hyperlink ref="A33" r:id="rId31" display="http://www.basketball-reference.com/players/m/monroea01.html" xr:uid="{00000000-0004-0000-0100-00001E000000}"/>
    <hyperlink ref="A13" r:id="rId32" display="http://www.basketball-reference.com/players/o/onealsh01.html" xr:uid="{00000000-0004-0000-0100-00001F000000}"/>
    <hyperlink ref="A19" r:id="rId33" display="http://www.basketball-reference.com/players/o/olajuha01.html" xr:uid="{00000000-0004-0000-0100-000020000000}"/>
    <hyperlink ref="A48" r:id="rId34" display="http://www.basketball-reference.com/players/p/parisro01.html" xr:uid="{00000000-0004-0000-0100-000021000000}"/>
    <hyperlink ref="A6" r:id="rId35" display="http://www.basketball-reference.com/players/p/pettibo01.html" xr:uid="{00000000-0004-0000-0100-000022000000}"/>
    <hyperlink ref="A45" r:id="rId36" display="http://www.basketball-reference.com/players/p/pippesc01.html" xr:uid="{00000000-0004-0000-0100-000023000000}"/>
    <hyperlink ref="A34" r:id="rId37" display="http://www.basketball-reference.com/players/r/reedwi01.html" xr:uid="{00000000-0004-0000-0100-000024000000}"/>
    <hyperlink ref="A8" r:id="rId38" display="http://www.basketball-reference.com/players/r/roberos01.html" xr:uid="{00000000-0004-0000-0100-000025000000}"/>
    <hyperlink ref="A20" r:id="rId39" display="http://www.basketball-reference.com/players/r/robinda01.html" xr:uid="{00000000-0004-0000-0100-000026000000}"/>
    <hyperlink ref="A46" r:id="rId40" display="http://www.basketball-reference.com/players/r/russebi01.html" xr:uid="{00000000-0004-0000-0100-000027000000}"/>
    <hyperlink ref="A35" r:id="rId41" display="http://www.basketball-reference.com/players/s/schaydo01.html" xr:uid="{00000000-0004-0000-0100-000028000000}"/>
    <hyperlink ref="A38" r:id="rId42" display="http://www.basketball-reference.com/players/s/sharmbi01.html" xr:uid="{00000000-0004-0000-0100-000029000000}"/>
    <hyperlink ref="A50" r:id="rId43" display="http://www.basketball-reference.com/players/s/stockjo01.html" xr:uid="{00000000-0004-0000-0100-00002A000000}"/>
    <hyperlink ref="A30" r:id="rId44" display="http://www.basketball-reference.com/players/t/thomais01.html" xr:uid="{00000000-0004-0000-0100-00002B000000}"/>
    <hyperlink ref="A47" r:id="rId45" display="http://www.basketball-reference.com/players/t/thurmna01.html" xr:uid="{00000000-0004-0000-0100-00002C000000}"/>
    <hyperlink ref="A51" r:id="rId46" display="http://www.basketball-reference.com/players/u/unselwe01.html" xr:uid="{00000000-0004-0000-0100-00002D000000}"/>
    <hyperlink ref="A49" r:id="rId47" display="http://www.basketball-reference.com/players/w/waltobi01.html" xr:uid="{00000000-0004-0000-0100-00002E000000}"/>
    <hyperlink ref="A5" r:id="rId48" display="http://www.basketball-reference.com/players/w/westje01.html" xr:uid="{00000000-0004-0000-0100-00002F000000}"/>
    <hyperlink ref="A43" r:id="rId49" display="http://www.basketball-reference.com/players/w/wilkele01.html" xr:uid="{00000000-0004-0000-0100-000030000000}"/>
    <hyperlink ref="A41" r:id="rId50" display="http://www.basketball-reference.com/players/w/worthja01.html" xr:uid="{00000000-0004-0000-0100-000031000000}"/>
  </hyperlinks>
  <pageMargins left="0.7" right="0.7" top="0.75" bottom="0.75" header="0.3" footer="0.3"/>
  <pageSetup orientation="portrait" horizontalDpi="4294967293" verticalDpi="4294967293" r:id="rId51"/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52"/>
  <sheetViews>
    <sheetView workbookViewId="0">
      <selection activeCell="M49" sqref="M49"/>
    </sheetView>
  </sheetViews>
  <sheetFormatPr defaultColWidth="15.7109375" defaultRowHeight="15" x14ac:dyDescent="0.25"/>
  <cols>
    <col min="1" max="1" width="20.7109375" style="14" customWidth="1"/>
    <col min="2" max="16384" width="15.7109375" style="12"/>
  </cols>
  <sheetData>
    <row r="1" spans="1:12" ht="42.75" x14ac:dyDescent="0.25">
      <c r="A1" s="5" t="s">
        <v>0</v>
      </c>
      <c r="B1" s="11" t="s">
        <v>5</v>
      </c>
      <c r="C1" s="11" t="s">
        <v>71</v>
      </c>
      <c r="D1" s="11" t="s">
        <v>6</v>
      </c>
      <c r="E1" s="11" t="s">
        <v>71</v>
      </c>
      <c r="F1" s="11" t="s">
        <v>7</v>
      </c>
      <c r="G1" s="11" t="s">
        <v>71</v>
      </c>
      <c r="H1" s="11" t="s">
        <v>8</v>
      </c>
      <c r="I1" s="11" t="s">
        <v>71</v>
      </c>
      <c r="J1" s="11" t="s">
        <v>9</v>
      </c>
      <c r="K1" s="11" t="s">
        <v>71</v>
      </c>
      <c r="L1" s="15" t="s">
        <v>72</v>
      </c>
    </row>
    <row r="2" spans="1:12" x14ac:dyDescent="0.25">
      <c r="A2" s="6" t="s">
        <v>57</v>
      </c>
      <c r="B2" s="13">
        <f>AVERAGE(B3:B52)</f>
        <v>20.436</v>
      </c>
      <c r="C2" s="16">
        <f>(B2-AVERAGE($B$3:$B$52))/STDEV($B$3:$B$52)</f>
        <v>0</v>
      </c>
      <c r="D2" s="13">
        <f t="shared" ref="D2:J2" si="0">AVERAGE(D3:D52)</f>
        <v>9.1199999999999992</v>
      </c>
      <c r="E2" s="16">
        <f>(D2-AVERAGE($D$3:$D$52))/STDEV($D$3:$D$52)</f>
        <v>0</v>
      </c>
      <c r="F2" s="13">
        <f t="shared" si="0"/>
        <v>4.37</v>
      </c>
      <c r="G2" s="16">
        <f>(F2-AVERAGE($F$3:$F$52))/STDEV($F$3:$F$52)</f>
        <v>0</v>
      </c>
      <c r="H2" s="13">
        <f t="shared" si="0"/>
        <v>1.31025641025641</v>
      </c>
      <c r="I2" s="16">
        <f>(H2-AVERAGE($H$3:$H$52))/STDEV($H$3:$H$52)</f>
        <v>0</v>
      </c>
      <c r="J2" s="13">
        <f t="shared" si="0"/>
        <v>1.015384615384616</v>
      </c>
      <c r="K2" s="16">
        <f>(J2-AVERAGE($J$3:$J$52))/STDEV($J$3:$J$52)</f>
        <v>0</v>
      </c>
      <c r="L2" s="17">
        <f>AVERAGE(C2,E2,G2,I2,K2)</f>
        <v>0</v>
      </c>
    </row>
    <row r="3" spans="1:12" x14ac:dyDescent="0.25">
      <c r="A3" s="3" t="s">
        <v>13</v>
      </c>
      <c r="B3" s="18">
        <v>24.6</v>
      </c>
      <c r="C3" s="19">
        <f>(B3-AVERAGE($B$3:$B$52))/STDEV($B$3:$B$52)</f>
        <v>0.9733128072809043</v>
      </c>
      <c r="D3" s="19">
        <v>11.2</v>
      </c>
      <c r="E3" s="19">
        <f>(D3-AVERAGE($D$3:$D$52))/STDEV($D$3:$D$52)</f>
        <v>0.44539950080245799</v>
      </c>
      <c r="F3" s="19">
        <v>3.6</v>
      </c>
      <c r="G3" s="19">
        <f>(F3-AVERAGE($F$3:$F$52))/STDEV($F$3:$F$52)</f>
        <v>-0.33227005547611188</v>
      </c>
      <c r="H3" s="19">
        <v>0.9</v>
      </c>
      <c r="I3" s="19">
        <f>(H3-AVERAGE($H$3:$H$52))/STDEV($H$3:$H$52)</f>
        <v>-0.74589162991989</v>
      </c>
      <c r="J3" s="19">
        <v>2.6</v>
      </c>
      <c r="K3" s="19">
        <f>(J3-AVERAGE($J$3:$J$52))/STDEV($J$3:$J$52)</f>
        <v>1.8536242889212384</v>
      </c>
      <c r="L3" s="20">
        <f t="shared" ref="L3:L52" si="1">AVERAGE(C3,E3,G3,I3,K3)</f>
        <v>0.4388349823217198</v>
      </c>
    </row>
    <row r="4" spans="1:12" x14ac:dyDescent="0.25">
      <c r="A4" s="3" t="s">
        <v>18</v>
      </c>
      <c r="B4" s="18">
        <v>18.8</v>
      </c>
      <c r="C4" s="19">
        <f t="shared" ref="C4:C52" si="2">(B4-AVERAGE($B$3:$B$52))/STDEV($B$3:$B$52)</f>
        <v>-0.382406280670403</v>
      </c>
      <c r="D4" s="19">
        <v>2.2999999999999998</v>
      </c>
      <c r="E4" s="19">
        <f t="shared" ref="E4:E52" si="3">(D4-AVERAGE($D$3:$D$52))/STDEV($D$3:$D$52)</f>
        <v>-1.460396440131136</v>
      </c>
      <c r="F4" s="19">
        <v>7.4</v>
      </c>
      <c r="G4" s="19">
        <f t="shared" ref="G4:G52" si="4">(F4-AVERAGE($F$3:$F$52))/STDEV($F$3:$F$52)</f>
        <v>1.3075042442761287</v>
      </c>
      <c r="H4" s="19">
        <v>1.1000000000000001</v>
      </c>
      <c r="I4" s="19">
        <f t="shared" ref="I4:I52" si="5">(H4-AVERAGE($H$3:$H$52))/STDEV($H$3:$H$52)</f>
        <v>-0.38226946033394332</v>
      </c>
      <c r="J4" s="19">
        <v>0.1</v>
      </c>
      <c r="K4" s="19">
        <f t="shared" ref="K4:K52" si="6">(J4-AVERAGE($J$3:$J$52))/STDEV($J$3:$J$52)</f>
        <v>-1.0707829630176098</v>
      </c>
      <c r="L4" s="20">
        <f t="shared" si="1"/>
        <v>-0.39767017997539267</v>
      </c>
    </row>
    <row r="5" spans="1:12" x14ac:dyDescent="0.25">
      <c r="A5" s="3" t="s">
        <v>23</v>
      </c>
      <c r="B5" s="18">
        <v>22.8</v>
      </c>
      <c r="C5" s="19">
        <f t="shared" si="2"/>
        <v>0.55257240067532609</v>
      </c>
      <c r="D5" s="19">
        <v>8.6</v>
      </c>
      <c r="E5" s="19">
        <f t="shared" si="3"/>
        <v>-0.1113498752006144</v>
      </c>
      <c r="F5" s="19">
        <v>2.2999999999999998</v>
      </c>
      <c r="G5" s="19">
        <f t="shared" si="4"/>
        <v>-0.89324547381240471</v>
      </c>
      <c r="H5" s="19"/>
      <c r="I5" s="19">
        <f t="shared" si="5"/>
        <v>-2.3821913930566496</v>
      </c>
      <c r="J5" s="19"/>
      <c r="K5" s="19">
        <f t="shared" si="6"/>
        <v>-1.1877592530951637</v>
      </c>
      <c r="L5" s="20">
        <f t="shared" si="1"/>
        <v>-0.80439471889790126</v>
      </c>
    </row>
    <row r="6" spans="1:12" x14ac:dyDescent="0.25">
      <c r="A6" s="3" t="s">
        <v>27</v>
      </c>
      <c r="B6" s="18">
        <v>22.1</v>
      </c>
      <c r="C6" s="19">
        <f t="shared" si="2"/>
        <v>0.38895113143982363</v>
      </c>
      <c r="D6" s="19">
        <v>11.7</v>
      </c>
      <c r="E6" s="19">
        <f t="shared" si="3"/>
        <v>0.55246668849535652</v>
      </c>
      <c r="F6" s="19">
        <v>3.9</v>
      </c>
      <c r="G6" s="19">
        <f t="shared" si="4"/>
        <v>-0.20281418970619822</v>
      </c>
      <c r="H6" s="19">
        <v>1.5</v>
      </c>
      <c r="I6" s="19">
        <f t="shared" si="5"/>
        <v>0.34497487883794975</v>
      </c>
      <c r="J6" s="19">
        <v>0.8</v>
      </c>
      <c r="K6" s="19">
        <f t="shared" si="6"/>
        <v>-0.25194893247473221</v>
      </c>
      <c r="L6" s="20">
        <f t="shared" si="1"/>
        <v>0.1663259153184399</v>
      </c>
    </row>
    <row r="7" spans="1:12" x14ac:dyDescent="0.25">
      <c r="A7" s="3" t="s">
        <v>30</v>
      </c>
      <c r="B7" s="18">
        <v>23.2</v>
      </c>
      <c r="C7" s="19">
        <f t="shared" si="2"/>
        <v>0.6460702688098986</v>
      </c>
      <c r="D7" s="19">
        <v>6.5</v>
      </c>
      <c r="E7" s="19">
        <f t="shared" si="3"/>
        <v>-0.56103206351078827</v>
      </c>
      <c r="F7" s="19">
        <v>5.0999999999999996</v>
      </c>
      <c r="G7" s="19">
        <f t="shared" si="4"/>
        <v>0.31500927337345647</v>
      </c>
      <c r="H7" s="19">
        <v>2</v>
      </c>
      <c r="I7" s="19">
        <f t="shared" si="5"/>
        <v>1.2540303028028161</v>
      </c>
      <c r="J7" s="19">
        <v>0.5</v>
      </c>
      <c r="K7" s="19">
        <f t="shared" si="6"/>
        <v>-0.60287780270739399</v>
      </c>
      <c r="L7" s="20">
        <f t="shared" si="1"/>
        <v>0.21023999575359778</v>
      </c>
    </row>
    <row r="8" spans="1:12" x14ac:dyDescent="0.25">
      <c r="A8" s="3" t="s">
        <v>24</v>
      </c>
      <c r="B8" s="18">
        <v>27.4</v>
      </c>
      <c r="C8" s="19">
        <f t="shared" si="2"/>
        <v>1.6277978842229139</v>
      </c>
      <c r="D8" s="19">
        <v>13.5</v>
      </c>
      <c r="E8" s="19">
        <f t="shared" si="3"/>
        <v>0.93790856418979152</v>
      </c>
      <c r="F8" s="19">
        <v>4.3</v>
      </c>
      <c r="G8" s="19">
        <f t="shared" si="4"/>
        <v>-3.0206368679646656E-2</v>
      </c>
      <c r="H8" s="19"/>
      <c r="I8" s="19">
        <f t="shared" si="5"/>
        <v>-2.3821913930566496</v>
      </c>
      <c r="J8" s="19"/>
      <c r="K8" s="19">
        <f t="shared" si="6"/>
        <v>-1.1877592530951637</v>
      </c>
      <c r="L8" s="20">
        <f t="shared" si="1"/>
        <v>-0.20689011328375084</v>
      </c>
    </row>
    <row r="9" spans="1:12" x14ac:dyDescent="0.25">
      <c r="A9" s="3" t="s">
        <v>40</v>
      </c>
      <c r="B9" s="18">
        <v>20.3</v>
      </c>
      <c r="C9" s="19">
        <f t="shared" si="2"/>
        <v>-3.178927516575461E-2</v>
      </c>
      <c r="D9" s="19">
        <v>3.8</v>
      </c>
      <c r="E9" s="19">
        <f t="shared" si="3"/>
        <v>-1.1391948770524405</v>
      </c>
      <c r="F9" s="19">
        <v>6</v>
      </c>
      <c r="G9" s="19">
        <f t="shared" si="4"/>
        <v>0.70337687068319776</v>
      </c>
      <c r="H9" s="19">
        <v>1.3</v>
      </c>
      <c r="I9" s="19">
        <f t="shared" si="5"/>
        <v>-1.864729074799679E-2</v>
      </c>
      <c r="J9" s="19">
        <v>0.2</v>
      </c>
      <c r="K9" s="19">
        <f t="shared" si="6"/>
        <v>-0.95380667294005583</v>
      </c>
      <c r="L9" s="20">
        <f t="shared" si="1"/>
        <v>-0.28801224904461004</v>
      </c>
    </row>
    <row r="10" spans="1:12" x14ac:dyDescent="0.25">
      <c r="A10" s="3" t="s">
        <v>43</v>
      </c>
      <c r="B10" s="18">
        <v>24.3</v>
      </c>
      <c r="C10" s="19">
        <f t="shared" si="2"/>
        <v>0.90318940617997445</v>
      </c>
      <c r="D10" s="19">
        <v>10</v>
      </c>
      <c r="E10" s="19">
        <f t="shared" si="3"/>
        <v>0.18843825033950162</v>
      </c>
      <c r="F10" s="19">
        <v>6.3</v>
      </c>
      <c r="G10" s="19">
        <f t="shared" si="4"/>
        <v>0.8328327364531114</v>
      </c>
      <c r="H10" s="19">
        <v>1.7</v>
      </c>
      <c r="I10" s="19">
        <f t="shared" si="5"/>
        <v>0.70859704842389626</v>
      </c>
      <c r="J10" s="19">
        <v>0.8</v>
      </c>
      <c r="K10" s="19">
        <f t="shared" si="6"/>
        <v>-0.25194893247473221</v>
      </c>
      <c r="L10" s="20">
        <f t="shared" si="1"/>
        <v>0.4762217017843503</v>
      </c>
    </row>
    <row r="11" spans="1:12" x14ac:dyDescent="0.25">
      <c r="A11" s="3" t="s">
        <v>14</v>
      </c>
      <c r="B11" s="18">
        <v>30.1</v>
      </c>
      <c r="C11" s="19">
        <f t="shared" si="2"/>
        <v>2.2589084941312816</v>
      </c>
      <c r="D11" s="19">
        <v>22.9</v>
      </c>
      <c r="E11" s="19">
        <f t="shared" si="3"/>
        <v>2.9507716928162839</v>
      </c>
      <c r="F11" s="19">
        <v>4.4000000000000004</v>
      </c>
      <c r="G11" s="19">
        <f t="shared" si="4"/>
        <v>1.2945586576991477E-2</v>
      </c>
      <c r="H11" s="19"/>
      <c r="I11" s="19">
        <f t="shared" si="5"/>
        <v>-2.3821913930566496</v>
      </c>
      <c r="J11" s="19"/>
      <c r="K11" s="19">
        <f t="shared" si="6"/>
        <v>-1.1877592530951637</v>
      </c>
      <c r="L11" s="20">
        <f t="shared" si="1"/>
        <v>0.33053502547454877</v>
      </c>
    </row>
    <row r="12" spans="1:12" x14ac:dyDescent="0.25">
      <c r="A12" s="3" t="s">
        <v>33</v>
      </c>
      <c r="B12" s="18">
        <v>18.399999999999999</v>
      </c>
      <c r="C12" s="19">
        <f t="shared" si="2"/>
        <v>-0.47590414880497639</v>
      </c>
      <c r="D12" s="19">
        <v>5.2</v>
      </c>
      <c r="E12" s="19">
        <f t="shared" si="3"/>
        <v>-0.83940675151232447</v>
      </c>
      <c r="F12" s="19">
        <v>7.5</v>
      </c>
      <c r="G12" s="19">
        <f t="shared" si="4"/>
        <v>1.3506561995327664</v>
      </c>
      <c r="H12" s="19"/>
      <c r="I12" s="19">
        <f t="shared" si="5"/>
        <v>-2.3821913930566496</v>
      </c>
      <c r="J12" s="19"/>
      <c r="K12" s="19">
        <f t="shared" si="6"/>
        <v>-1.1877592530951637</v>
      </c>
      <c r="L12" s="20">
        <f t="shared" si="1"/>
        <v>-0.70692106938726951</v>
      </c>
    </row>
    <row r="13" spans="1:12" x14ac:dyDescent="0.25">
      <c r="A13" s="3" t="s">
        <v>41</v>
      </c>
      <c r="B13" s="18">
        <v>17.600000000000001</v>
      </c>
      <c r="C13" s="19">
        <f t="shared" si="2"/>
        <v>-0.66289988507412156</v>
      </c>
      <c r="D13" s="19">
        <v>13.6</v>
      </c>
      <c r="E13" s="19">
        <f t="shared" si="3"/>
        <v>0.95932200172837112</v>
      </c>
      <c r="F13" s="19">
        <v>3.8</v>
      </c>
      <c r="G13" s="19">
        <f t="shared" si="4"/>
        <v>-0.24596614496283617</v>
      </c>
      <c r="H13" s="19">
        <v>1.1000000000000001</v>
      </c>
      <c r="I13" s="19">
        <f t="shared" si="5"/>
        <v>-0.38226946033394332</v>
      </c>
      <c r="J13" s="19">
        <v>0.9</v>
      </c>
      <c r="K13" s="19">
        <f t="shared" si="6"/>
        <v>-0.13497264239717829</v>
      </c>
      <c r="L13" s="20">
        <f t="shared" si="1"/>
        <v>-9.3357226207941651E-2</v>
      </c>
    </row>
    <row r="14" spans="1:12" x14ac:dyDescent="0.25">
      <c r="A14" s="3" t="s">
        <v>53</v>
      </c>
      <c r="B14" s="18">
        <v>20.8</v>
      </c>
      <c r="C14" s="19">
        <f t="shared" si="2"/>
        <v>8.5083060002461519E-2</v>
      </c>
      <c r="D14" s="19">
        <v>10.1</v>
      </c>
      <c r="E14" s="19">
        <f t="shared" si="3"/>
        <v>0.20985168787808126</v>
      </c>
      <c r="F14" s="19">
        <v>4</v>
      </c>
      <c r="G14" s="19">
        <f t="shared" si="4"/>
        <v>-0.15966223444956029</v>
      </c>
      <c r="H14" s="19">
        <v>1.2</v>
      </c>
      <c r="I14" s="19">
        <f t="shared" si="5"/>
        <v>-0.20045837554097026</v>
      </c>
      <c r="J14" s="19">
        <v>0.5</v>
      </c>
      <c r="K14" s="19">
        <f t="shared" si="6"/>
        <v>-0.60287780270739399</v>
      </c>
      <c r="L14" s="20">
        <f t="shared" si="1"/>
        <v>-0.13361273296347637</v>
      </c>
    </row>
    <row r="15" spans="1:12" x14ac:dyDescent="0.25">
      <c r="A15" s="3" t="s">
        <v>55</v>
      </c>
      <c r="B15" s="18">
        <v>16.100000000000001</v>
      </c>
      <c r="C15" s="19">
        <f t="shared" si="2"/>
        <v>-1.0135168905787699</v>
      </c>
      <c r="D15" s="19">
        <v>11</v>
      </c>
      <c r="E15" s="19">
        <f t="shared" si="3"/>
        <v>0.40257262572529873</v>
      </c>
      <c r="F15" s="19">
        <v>2.9</v>
      </c>
      <c r="G15" s="19">
        <f t="shared" si="4"/>
        <v>-0.63433374227257722</v>
      </c>
      <c r="H15" s="19">
        <v>0.9</v>
      </c>
      <c r="I15" s="19">
        <f t="shared" si="5"/>
        <v>-0.74589162991989</v>
      </c>
      <c r="J15" s="19">
        <v>0.5</v>
      </c>
      <c r="K15" s="19">
        <f t="shared" si="6"/>
        <v>-0.60287780270739399</v>
      </c>
      <c r="L15" s="20">
        <f t="shared" si="1"/>
        <v>-0.51880948795066639</v>
      </c>
    </row>
    <row r="16" spans="1:12" x14ac:dyDescent="0.25">
      <c r="A16" s="3" t="s">
        <v>34</v>
      </c>
      <c r="B16" s="18">
        <v>20.399999999999999</v>
      </c>
      <c r="C16" s="19">
        <f t="shared" si="2"/>
        <v>-8.4148081321118798E-3</v>
      </c>
      <c r="D16" s="19">
        <v>6.1</v>
      </c>
      <c r="E16" s="19">
        <f t="shared" si="3"/>
        <v>-0.64668581366510713</v>
      </c>
      <c r="F16" s="19">
        <v>5.6</v>
      </c>
      <c r="G16" s="19">
        <f t="shared" si="4"/>
        <v>0.53076904965664595</v>
      </c>
      <c r="H16" s="19">
        <v>2</v>
      </c>
      <c r="I16" s="19">
        <f t="shared" si="5"/>
        <v>1.2540303028028161</v>
      </c>
      <c r="J16" s="19">
        <v>0.7</v>
      </c>
      <c r="K16" s="19">
        <f t="shared" si="6"/>
        <v>-0.36892522255228621</v>
      </c>
      <c r="L16" s="20">
        <f t="shared" si="1"/>
        <v>0.15215470162199135</v>
      </c>
    </row>
    <row r="17" spans="1:12" x14ac:dyDescent="0.25">
      <c r="A17" s="3" t="s">
        <v>50</v>
      </c>
      <c r="B17" s="18">
        <v>22</v>
      </c>
      <c r="C17" s="19">
        <f t="shared" si="2"/>
        <v>0.36557666440618009</v>
      </c>
      <c r="D17" s="19">
        <v>6.7</v>
      </c>
      <c r="E17" s="19">
        <f t="shared" si="3"/>
        <v>-0.51820518843362873</v>
      </c>
      <c r="F17" s="19">
        <v>3.9</v>
      </c>
      <c r="G17" s="19">
        <f t="shared" si="4"/>
        <v>-0.20281418970619822</v>
      </c>
      <c r="H17" s="19">
        <v>1.8</v>
      </c>
      <c r="I17" s="19">
        <f t="shared" si="5"/>
        <v>0.89040813321686973</v>
      </c>
      <c r="J17" s="19">
        <v>1.5</v>
      </c>
      <c r="K17" s="19">
        <f t="shared" si="6"/>
        <v>0.56688509806814524</v>
      </c>
      <c r="L17" s="20">
        <f t="shared" si="1"/>
        <v>0.22037010351027364</v>
      </c>
    </row>
    <row r="18" spans="1:12" x14ac:dyDescent="0.25">
      <c r="A18" s="3" t="s">
        <v>31</v>
      </c>
      <c r="B18" s="18">
        <v>21</v>
      </c>
      <c r="C18" s="19">
        <f t="shared" si="2"/>
        <v>0.1318319940697478</v>
      </c>
      <c r="D18" s="19">
        <v>9.8000000000000007</v>
      </c>
      <c r="E18" s="19">
        <f t="shared" si="3"/>
        <v>0.14561137526234236</v>
      </c>
      <c r="F18" s="19">
        <v>1.9</v>
      </c>
      <c r="G18" s="19">
        <f t="shared" si="4"/>
        <v>-1.0658532948389563</v>
      </c>
      <c r="H18" s="19">
        <v>1</v>
      </c>
      <c r="I18" s="19">
        <f t="shared" si="5"/>
        <v>-0.56408054512691674</v>
      </c>
      <c r="J18" s="19">
        <v>2.4</v>
      </c>
      <c r="K18" s="19">
        <f t="shared" si="6"/>
        <v>1.6196717087661305</v>
      </c>
      <c r="L18" s="20">
        <f t="shared" si="1"/>
        <v>5.34362476264695E-2</v>
      </c>
    </row>
    <row r="19" spans="1:12" x14ac:dyDescent="0.25">
      <c r="A19" s="3" t="s">
        <v>42</v>
      </c>
      <c r="B19" s="18">
        <v>18.899999999999999</v>
      </c>
      <c r="C19" s="19">
        <f t="shared" si="2"/>
        <v>-0.35903181363676029</v>
      </c>
      <c r="D19" s="19">
        <v>5.9</v>
      </c>
      <c r="E19" s="19">
        <f t="shared" si="3"/>
        <v>-0.68951268874226646</v>
      </c>
      <c r="F19" s="19">
        <v>6.1</v>
      </c>
      <c r="G19" s="19">
        <f t="shared" si="4"/>
        <v>0.74652882593983549</v>
      </c>
      <c r="H19" s="19">
        <v>1.9</v>
      </c>
      <c r="I19" s="19">
        <f t="shared" si="5"/>
        <v>1.0722192180098429</v>
      </c>
      <c r="J19" s="19">
        <v>0.2</v>
      </c>
      <c r="K19" s="19">
        <f t="shared" si="6"/>
        <v>-0.95380667294005583</v>
      </c>
      <c r="L19" s="20">
        <f t="shared" si="1"/>
        <v>-3.6720626273880841E-2</v>
      </c>
    </row>
    <row r="20" spans="1:12" x14ac:dyDescent="0.25">
      <c r="A20" s="3" t="s">
        <v>36</v>
      </c>
      <c r="B20" s="18">
        <v>26.2</v>
      </c>
      <c r="C20" s="19">
        <f t="shared" si="2"/>
        <v>1.3473042798191954</v>
      </c>
      <c r="D20" s="19">
        <v>4.5999999999999996</v>
      </c>
      <c r="E20" s="19">
        <f t="shared" si="3"/>
        <v>-0.96788737674380276</v>
      </c>
      <c r="F20" s="19">
        <v>2.8</v>
      </c>
      <c r="G20" s="19">
        <f t="shared" si="4"/>
        <v>-0.67748569752921517</v>
      </c>
      <c r="H20" s="19">
        <v>1.2</v>
      </c>
      <c r="I20" s="19">
        <f t="shared" si="5"/>
        <v>-0.20045837554097026</v>
      </c>
      <c r="J20" s="19">
        <v>0.8</v>
      </c>
      <c r="K20" s="19">
        <f t="shared" si="6"/>
        <v>-0.25194893247473221</v>
      </c>
      <c r="L20" s="20">
        <f t="shared" si="1"/>
        <v>-0.150095220493905</v>
      </c>
    </row>
    <row r="21" spans="1:12" x14ac:dyDescent="0.25">
      <c r="A21" s="3" t="s">
        <v>59</v>
      </c>
      <c r="B21" s="18">
        <v>19.2</v>
      </c>
      <c r="C21" s="19">
        <f t="shared" si="2"/>
        <v>-0.28890841253583044</v>
      </c>
      <c r="D21" s="19">
        <v>5</v>
      </c>
      <c r="E21" s="19">
        <f t="shared" si="3"/>
        <v>-0.8822336265894839</v>
      </c>
      <c r="F21" s="19">
        <v>4</v>
      </c>
      <c r="G21" s="19">
        <f t="shared" si="4"/>
        <v>-0.15966223444956029</v>
      </c>
      <c r="H21" s="19"/>
      <c r="I21" s="19">
        <f t="shared" si="5"/>
        <v>-2.3821913930566496</v>
      </c>
      <c r="J21" s="19"/>
      <c r="K21" s="19">
        <f t="shared" si="6"/>
        <v>-1.1877592530951637</v>
      </c>
      <c r="L21" s="20">
        <f t="shared" si="1"/>
        <v>-0.98015098394533751</v>
      </c>
    </row>
    <row r="22" spans="1:12" x14ac:dyDescent="0.25">
      <c r="A22" s="3" t="s">
        <v>58</v>
      </c>
      <c r="B22" s="18">
        <v>20.8</v>
      </c>
      <c r="C22" s="19">
        <f t="shared" si="2"/>
        <v>8.5083060002461519E-2</v>
      </c>
      <c r="D22" s="19">
        <v>6.3</v>
      </c>
      <c r="E22" s="19">
        <f t="shared" si="3"/>
        <v>-0.6038589385879477</v>
      </c>
      <c r="F22" s="19">
        <v>4.8</v>
      </c>
      <c r="G22" s="19">
        <f t="shared" si="4"/>
        <v>0.18555340760354286</v>
      </c>
      <c r="H22" s="19">
        <v>1.2</v>
      </c>
      <c r="I22" s="19">
        <f t="shared" si="5"/>
        <v>-0.20045837554097026</v>
      </c>
      <c r="J22" s="19">
        <v>0.3</v>
      </c>
      <c r="K22" s="19">
        <f t="shared" si="6"/>
        <v>-0.83683038286250178</v>
      </c>
      <c r="L22" s="20">
        <f t="shared" si="1"/>
        <v>-0.27410224587708304</v>
      </c>
    </row>
    <row r="23" spans="1:12" x14ac:dyDescent="0.25">
      <c r="A23" s="3" t="s">
        <v>46</v>
      </c>
      <c r="B23" s="18">
        <v>21</v>
      </c>
      <c r="C23" s="19">
        <f t="shared" si="2"/>
        <v>0.1318319940697478</v>
      </c>
      <c r="D23" s="19">
        <v>12.5</v>
      </c>
      <c r="E23" s="19">
        <f t="shared" si="3"/>
        <v>0.72377418880399436</v>
      </c>
      <c r="F23" s="19">
        <v>1.8</v>
      </c>
      <c r="G23" s="19">
        <f t="shared" si="4"/>
        <v>-1.1090052500955943</v>
      </c>
      <c r="H23" s="19">
        <v>1</v>
      </c>
      <c r="I23" s="19">
        <f t="shared" si="5"/>
        <v>-0.56408054512691674</v>
      </c>
      <c r="J23" s="19">
        <v>2</v>
      </c>
      <c r="K23" s="19">
        <f t="shared" si="6"/>
        <v>1.1517665484559148</v>
      </c>
      <c r="L23" s="20">
        <f t="shared" si="1"/>
        <v>6.6857387221429171E-2</v>
      </c>
    </row>
    <row r="24" spans="1:12" x14ac:dyDescent="0.25">
      <c r="A24" s="3" t="s">
        <v>15</v>
      </c>
      <c r="B24" s="18">
        <v>19.5</v>
      </c>
      <c r="C24" s="19">
        <f t="shared" si="2"/>
        <v>-0.21878501143490059</v>
      </c>
      <c r="D24" s="19">
        <v>7.2</v>
      </c>
      <c r="E24" s="19">
        <f t="shared" si="3"/>
        <v>-0.4111380007407302</v>
      </c>
      <c r="F24" s="19">
        <v>11.2</v>
      </c>
      <c r="G24" s="19">
        <f t="shared" si="4"/>
        <v>2.9472785440283684</v>
      </c>
      <c r="H24" s="19">
        <v>1.9</v>
      </c>
      <c r="I24" s="19">
        <f t="shared" si="5"/>
        <v>1.0722192180098429</v>
      </c>
      <c r="J24" s="19">
        <v>0.4</v>
      </c>
      <c r="K24" s="19">
        <f t="shared" si="6"/>
        <v>-0.71985409278494794</v>
      </c>
      <c r="L24" s="20">
        <f t="shared" si="1"/>
        <v>0.53394413141552655</v>
      </c>
    </row>
    <row r="25" spans="1:12" x14ac:dyDescent="0.25">
      <c r="A25" s="3" t="s">
        <v>60</v>
      </c>
      <c r="B25" s="18">
        <v>17.7</v>
      </c>
      <c r="C25" s="19">
        <f t="shared" si="2"/>
        <v>-0.6395254180404788</v>
      </c>
      <c r="D25" s="19">
        <v>4.9000000000000004</v>
      </c>
      <c r="E25" s="19">
        <f t="shared" si="3"/>
        <v>-0.9036470641280635</v>
      </c>
      <c r="F25" s="19">
        <v>2.5</v>
      </c>
      <c r="G25" s="19">
        <f t="shared" si="4"/>
        <v>-0.80694156329912881</v>
      </c>
      <c r="H25" s="19"/>
      <c r="I25" s="19">
        <f t="shared" si="5"/>
        <v>-2.3821913930566496</v>
      </c>
      <c r="J25" s="19"/>
      <c r="K25" s="19">
        <f t="shared" si="6"/>
        <v>-1.1877592530951637</v>
      </c>
      <c r="L25" s="20">
        <f t="shared" si="1"/>
        <v>-1.1840129383238971</v>
      </c>
    </row>
    <row r="26" spans="1:12" x14ac:dyDescent="0.25">
      <c r="A26" s="3" t="s">
        <v>19</v>
      </c>
      <c r="B26" s="18">
        <v>30.1</v>
      </c>
      <c r="C26" s="19">
        <f t="shared" si="2"/>
        <v>2.2589084941312816</v>
      </c>
      <c r="D26" s="19">
        <v>6.2</v>
      </c>
      <c r="E26" s="19">
        <f t="shared" si="3"/>
        <v>-0.62527237612652731</v>
      </c>
      <c r="F26" s="19">
        <v>5.3</v>
      </c>
      <c r="G26" s="19">
        <f t="shared" si="4"/>
        <v>0.40131318388673237</v>
      </c>
      <c r="H26" s="19">
        <v>2.2999999999999998</v>
      </c>
      <c r="I26" s="19">
        <f t="shared" si="5"/>
        <v>1.7994635571817359</v>
      </c>
      <c r="J26" s="19">
        <v>0.8</v>
      </c>
      <c r="K26" s="19">
        <f t="shared" si="6"/>
        <v>-0.25194893247473221</v>
      </c>
      <c r="L26" s="20">
        <f t="shared" si="1"/>
        <v>0.71649278531969807</v>
      </c>
    </row>
    <row r="27" spans="1:12" x14ac:dyDescent="0.25">
      <c r="A27" s="3" t="s">
        <v>28</v>
      </c>
      <c r="B27" s="18">
        <v>17</v>
      </c>
      <c r="C27" s="19">
        <f t="shared" si="2"/>
        <v>-0.80314668727598126</v>
      </c>
      <c r="D27" s="19">
        <v>15.6</v>
      </c>
      <c r="E27" s="19">
        <f t="shared" si="3"/>
        <v>1.3875907524999653</v>
      </c>
      <c r="F27" s="19">
        <v>3.3</v>
      </c>
      <c r="G27" s="19">
        <f t="shared" si="4"/>
        <v>-0.46172592124602568</v>
      </c>
      <c r="H27" s="19">
        <v>0.4</v>
      </c>
      <c r="I27" s="19">
        <f t="shared" si="5"/>
        <v>-1.6549470538847566</v>
      </c>
      <c r="J27" s="19">
        <v>0.3</v>
      </c>
      <c r="K27" s="19">
        <f t="shared" si="6"/>
        <v>-0.83683038286250178</v>
      </c>
      <c r="L27" s="20">
        <f t="shared" si="1"/>
        <v>-0.47381185855385999</v>
      </c>
    </row>
    <row r="28" spans="1:12" x14ac:dyDescent="0.25">
      <c r="A28" s="3" t="s">
        <v>44</v>
      </c>
      <c r="B28" s="18">
        <v>25</v>
      </c>
      <c r="C28" s="19">
        <f t="shared" si="2"/>
        <v>1.0668106754154769</v>
      </c>
      <c r="D28" s="19">
        <v>10.1</v>
      </c>
      <c r="E28" s="19">
        <f t="shared" si="3"/>
        <v>0.20985168787808126</v>
      </c>
      <c r="F28" s="19">
        <v>3.6</v>
      </c>
      <c r="G28" s="19">
        <f t="shared" si="4"/>
        <v>-0.33227005547611188</v>
      </c>
      <c r="H28" s="19">
        <v>1.4</v>
      </c>
      <c r="I28" s="19">
        <f t="shared" si="5"/>
        <v>0.16316379404497627</v>
      </c>
      <c r="J28" s="19">
        <v>0.8</v>
      </c>
      <c r="K28" s="19">
        <f t="shared" si="6"/>
        <v>-0.25194893247473221</v>
      </c>
      <c r="L28" s="20">
        <f t="shared" si="1"/>
        <v>0.17112143387753806</v>
      </c>
    </row>
    <row r="29" spans="1:12" x14ac:dyDescent="0.25">
      <c r="A29" s="3" t="s">
        <v>54</v>
      </c>
      <c r="B29" s="18">
        <v>20.6</v>
      </c>
      <c r="C29" s="19">
        <f t="shared" si="2"/>
        <v>3.8334125935175239E-2</v>
      </c>
      <c r="D29" s="19">
        <v>12.2</v>
      </c>
      <c r="E29" s="19">
        <f t="shared" si="3"/>
        <v>0.6595338761882551</v>
      </c>
      <c r="F29" s="19">
        <v>1.4</v>
      </c>
      <c r="G29" s="19">
        <f t="shared" si="4"/>
        <v>-1.2816130711221458</v>
      </c>
      <c r="H29" s="19">
        <v>0.8</v>
      </c>
      <c r="I29" s="19">
        <f t="shared" si="5"/>
        <v>-0.92770271471286325</v>
      </c>
      <c r="J29" s="19">
        <v>1.3</v>
      </c>
      <c r="K29" s="19">
        <f t="shared" si="6"/>
        <v>0.33293251791303741</v>
      </c>
      <c r="L29" s="20">
        <f t="shared" si="1"/>
        <v>-0.23570305315970827</v>
      </c>
    </row>
    <row r="30" spans="1:12" x14ac:dyDescent="0.25">
      <c r="A30" s="3" t="s">
        <v>51</v>
      </c>
      <c r="B30" s="18">
        <v>24.2</v>
      </c>
      <c r="C30" s="19">
        <f t="shared" si="2"/>
        <v>0.87981493914633091</v>
      </c>
      <c r="D30" s="19">
        <v>4.2</v>
      </c>
      <c r="E30" s="19">
        <f t="shared" si="3"/>
        <v>-1.0535411268981216</v>
      </c>
      <c r="F30" s="19">
        <v>5.4</v>
      </c>
      <c r="G30" s="19">
        <f t="shared" si="4"/>
        <v>0.44446513914337049</v>
      </c>
      <c r="H30" s="19">
        <v>1.4</v>
      </c>
      <c r="I30" s="19">
        <f t="shared" si="5"/>
        <v>0.16316379404497627</v>
      </c>
      <c r="J30" s="19">
        <v>0.3</v>
      </c>
      <c r="K30" s="19">
        <f t="shared" si="6"/>
        <v>-0.83683038286250178</v>
      </c>
      <c r="L30" s="20">
        <f t="shared" si="1"/>
        <v>-8.0585527485189143E-2</v>
      </c>
    </row>
    <row r="31" spans="1:12" x14ac:dyDescent="0.25">
      <c r="A31" s="3" t="s">
        <v>48</v>
      </c>
      <c r="B31" s="18">
        <v>17.899999999999999</v>
      </c>
      <c r="C31" s="19">
        <f t="shared" si="2"/>
        <v>-0.59277648397319249</v>
      </c>
      <c r="D31" s="19">
        <v>7.3</v>
      </c>
      <c r="E31" s="19">
        <f t="shared" si="3"/>
        <v>-0.3897245632021506</v>
      </c>
      <c r="F31" s="19">
        <v>1.7</v>
      </c>
      <c r="G31" s="19">
        <f t="shared" si="4"/>
        <v>-1.152157205352232</v>
      </c>
      <c r="H31" s="19">
        <v>0.4</v>
      </c>
      <c r="I31" s="19">
        <f t="shared" si="5"/>
        <v>-1.6549470538847566</v>
      </c>
      <c r="J31" s="19">
        <v>1.7</v>
      </c>
      <c r="K31" s="19">
        <f t="shared" si="6"/>
        <v>0.80083767822325302</v>
      </c>
      <c r="L31" s="20">
        <f t="shared" si="1"/>
        <v>-0.5977535256378157</v>
      </c>
    </row>
    <row r="32" spans="1:12" x14ac:dyDescent="0.25">
      <c r="A32" s="3" t="s">
        <v>47</v>
      </c>
      <c r="B32" s="18">
        <v>23.1</v>
      </c>
      <c r="C32" s="19">
        <f t="shared" si="2"/>
        <v>0.62269580177625594</v>
      </c>
      <c r="D32" s="19">
        <v>13.4</v>
      </c>
      <c r="E32" s="19">
        <f t="shared" si="3"/>
        <v>0.9164951266512118</v>
      </c>
      <c r="F32" s="19">
        <v>2.8</v>
      </c>
      <c r="G32" s="19">
        <f t="shared" si="4"/>
        <v>-0.67748569752921517</v>
      </c>
      <c r="H32" s="19"/>
      <c r="I32" s="19">
        <f t="shared" si="5"/>
        <v>-2.3821913930566496</v>
      </c>
      <c r="J32" s="19"/>
      <c r="K32" s="19">
        <f t="shared" si="6"/>
        <v>-1.1877592530951637</v>
      </c>
      <c r="L32" s="20">
        <f t="shared" si="1"/>
        <v>-0.54164908305071213</v>
      </c>
    </row>
    <row r="33" spans="1:12" x14ac:dyDescent="0.25">
      <c r="A33" s="3" t="s">
        <v>62</v>
      </c>
      <c r="B33" s="18">
        <v>18.8</v>
      </c>
      <c r="C33" s="19">
        <f t="shared" si="2"/>
        <v>-0.382406280670403</v>
      </c>
      <c r="D33" s="19">
        <v>3</v>
      </c>
      <c r="E33" s="19">
        <f t="shared" si="3"/>
        <v>-1.310502377361078</v>
      </c>
      <c r="F33" s="19">
        <v>3.9</v>
      </c>
      <c r="G33" s="19">
        <f t="shared" si="4"/>
        <v>-0.20281418970619822</v>
      </c>
      <c r="H33" s="19">
        <v>1</v>
      </c>
      <c r="I33" s="19">
        <f t="shared" si="5"/>
        <v>-0.56408054512691674</v>
      </c>
      <c r="J33" s="19">
        <v>0.3</v>
      </c>
      <c r="K33" s="19">
        <f t="shared" si="6"/>
        <v>-0.83683038286250178</v>
      </c>
      <c r="L33" s="20">
        <f t="shared" si="1"/>
        <v>-0.6593267551454195</v>
      </c>
    </row>
    <row r="34" spans="1:12" x14ac:dyDescent="0.25">
      <c r="A34" s="3" t="s">
        <v>35</v>
      </c>
      <c r="B34" s="18">
        <v>23.7</v>
      </c>
      <c r="C34" s="19">
        <f t="shared" si="2"/>
        <v>0.76294260397811475</v>
      </c>
      <c r="D34" s="19">
        <v>10.9</v>
      </c>
      <c r="E34" s="19">
        <f t="shared" si="3"/>
        <v>0.38115918818671907</v>
      </c>
      <c r="F34" s="19">
        <v>2.5</v>
      </c>
      <c r="G34" s="19">
        <f t="shared" si="4"/>
        <v>-0.80694156329912881</v>
      </c>
      <c r="H34" s="19">
        <v>0.6</v>
      </c>
      <c r="I34" s="19">
        <f t="shared" si="5"/>
        <v>-1.2913248842988101</v>
      </c>
      <c r="J34" s="19">
        <v>2.2999999999999998</v>
      </c>
      <c r="K34" s="19">
        <f t="shared" si="6"/>
        <v>1.5026954186885764</v>
      </c>
      <c r="L34" s="20">
        <f t="shared" si="1"/>
        <v>0.10970615265109425</v>
      </c>
    </row>
    <row r="35" spans="1:12" x14ac:dyDescent="0.25">
      <c r="A35" s="3" t="s">
        <v>17</v>
      </c>
      <c r="B35" s="18">
        <v>21.8</v>
      </c>
      <c r="C35" s="19">
        <f t="shared" si="2"/>
        <v>0.31882773033889378</v>
      </c>
      <c r="D35" s="19">
        <v>11.1</v>
      </c>
      <c r="E35" s="19">
        <f t="shared" si="3"/>
        <v>0.42398606326387833</v>
      </c>
      <c r="F35" s="19">
        <v>2.5</v>
      </c>
      <c r="G35" s="19">
        <f t="shared" si="4"/>
        <v>-0.80694156329912881</v>
      </c>
      <c r="H35" s="19">
        <v>1.7</v>
      </c>
      <c r="I35" s="19">
        <f t="shared" si="5"/>
        <v>0.70859704842389626</v>
      </c>
      <c r="J35" s="19">
        <v>3.1</v>
      </c>
      <c r="K35" s="19">
        <f t="shared" si="6"/>
        <v>2.4385057393090084</v>
      </c>
      <c r="L35" s="20">
        <f t="shared" si="1"/>
        <v>0.61659500360730957</v>
      </c>
    </row>
    <row r="36" spans="1:12" x14ac:dyDescent="0.25">
      <c r="A36" s="3" t="s">
        <v>52</v>
      </c>
      <c r="B36" s="18">
        <v>14.5</v>
      </c>
      <c r="C36" s="19">
        <f t="shared" si="2"/>
        <v>-1.3875083631170619</v>
      </c>
      <c r="D36" s="19">
        <v>9.1</v>
      </c>
      <c r="E36" s="19">
        <f t="shared" si="3"/>
        <v>-4.2826875077158506E-3</v>
      </c>
      <c r="F36" s="19">
        <v>1.4</v>
      </c>
      <c r="G36" s="19">
        <f t="shared" si="4"/>
        <v>-1.2816130711221458</v>
      </c>
      <c r="H36" s="19">
        <v>0.8</v>
      </c>
      <c r="I36" s="19">
        <f t="shared" si="5"/>
        <v>-0.92770271471286325</v>
      </c>
      <c r="J36" s="19">
        <v>1.5</v>
      </c>
      <c r="K36" s="19">
        <f t="shared" si="6"/>
        <v>0.56688509806814524</v>
      </c>
      <c r="L36" s="20">
        <f t="shared" si="1"/>
        <v>-0.60684434767832829</v>
      </c>
    </row>
    <row r="37" spans="1:12" x14ac:dyDescent="0.25">
      <c r="A37" s="3" t="s">
        <v>25</v>
      </c>
      <c r="B37" s="18">
        <v>26.4</v>
      </c>
      <c r="C37" s="19">
        <f t="shared" si="2"/>
        <v>1.3940532138864816</v>
      </c>
      <c r="D37" s="19">
        <v>16.2</v>
      </c>
      <c r="E37" s="19">
        <f t="shared" si="3"/>
        <v>1.5160713777314434</v>
      </c>
      <c r="F37" s="19">
        <v>3</v>
      </c>
      <c r="G37" s="19">
        <f t="shared" si="4"/>
        <v>-0.59118178701593926</v>
      </c>
      <c r="H37" s="19"/>
      <c r="I37" s="19">
        <f t="shared" si="5"/>
        <v>-2.3821913930566496</v>
      </c>
      <c r="J37" s="19"/>
      <c r="K37" s="19">
        <f t="shared" si="6"/>
        <v>-1.1877592530951637</v>
      </c>
      <c r="L37" s="20">
        <f t="shared" si="1"/>
        <v>-0.25020156830996554</v>
      </c>
    </row>
    <row r="38" spans="1:12" x14ac:dyDescent="0.25">
      <c r="A38" s="3" t="s">
        <v>38</v>
      </c>
      <c r="B38" s="18">
        <v>16.100000000000001</v>
      </c>
      <c r="C38" s="19">
        <f t="shared" si="2"/>
        <v>-1.0135168905787699</v>
      </c>
      <c r="D38" s="19">
        <v>6.4</v>
      </c>
      <c r="E38" s="19">
        <f t="shared" si="3"/>
        <v>-0.58244550104936788</v>
      </c>
      <c r="F38" s="19">
        <v>5.2</v>
      </c>
      <c r="G38" s="19">
        <f t="shared" si="4"/>
        <v>0.35816122863009464</v>
      </c>
      <c r="H38" s="19">
        <v>2</v>
      </c>
      <c r="I38" s="19">
        <f t="shared" si="5"/>
        <v>1.2540303028028161</v>
      </c>
      <c r="J38" s="19">
        <v>0.8</v>
      </c>
      <c r="K38" s="19">
        <f t="shared" si="6"/>
        <v>-0.25194893247473221</v>
      </c>
      <c r="L38" s="20">
        <f t="shared" si="1"/>
        <v>-4.7143958533991857E-2</v>
      </c>
    </row>
    <row r="39" spans="1:12" x14ac:dyDescent="0.25">
      <c r="A39" s="3" t="s">
        <v>49</v>
      </c>
      <c r="B39" s="18">
        <v>18.7</v>
      </c>
      <c r="C39" s="19">
        <f t="shared" si="2"/>
        <v>-0.40578074770404654</v>
      </c>
      <c r="D39" s="19">
        <v>12.9</v>
      </c>
      <c r="E39" s="19">
        <f t="shared" si="3"/>
        <v>0.80942793895831333</v>
      </c>
      <c r="F39" s="19">
        <v>1.8</v>
      </c>
      <c r="G39" s="19">
        <f t="shared" si="4"/>
        <v>-1.1090052500955943</v>
      </c>
      <c r="H39" s="19">
        <v>0.6</v>
      </c>
      <c r="I39" s="19">
        <f t="shared" si="5"/>
        <v>-1.2913248842988101</v>
      </c>
      <c r="J39" s="19">
        <v>1.1000000000000001</v>
      </c>
      <c r="K39" s="19">
        <f t="shared" si="6"/>
        <v>9.897993775792964E-2</v>
      </c>
      <c r="L39" s="20">
        <f t="shared" si="1"/>
        <v>-0.37954060107644161</v>
      </c>
    </row>
    <row r="40" spans="1:12" x14ac:dyDescent="0.25">
      <c r="A40" s="3" t="s">
        <v>26</v>
      </c>
      <c r="B40" s="18">
        <v>25.7</v>
      </c>
      <c r="C40" s="19">
        <f t="shared" si="2"/>
        <v>1.2304319446509793</v>
      </c>
      <c r="D40" s="19">
        <v>7.5</v>
      </c>
      <c r="E40" s="19">
        <f t="shared" si="3"/>
        <v>-0.34689768812499111</v>
      </c>
      <c r="F40" s="19">
        <v>9.5</v>
      </c>
      <c r="G40" s="19">
        <f t="shared" si="4"/>
        <v>2.2136953046655243</v>
      </c>
      <c r="H40" s="19">
        <v>1.1000000000000001</v>
      </c>
      <c r="I40" s="19">
        <f t="shared" si="5"/>
        <v>-0.38226946033394332</v>
      </c>
      <c r="J40" s="19">
        <v>0.1</v>
      </c>
      <c r="K40" s="19">
        <f t="shared" si="6"/>
        <v>-1.0707829630176098</v>
      </c>
      <c r="L40" s="20">
        <f t="shared" si="1"/>
        <v>0.32883542756799183</v>
      </c>
    </row>
    <row r="41" spans="1:12" x14ac:dyDescent="0.25">
      <c r="A41" s="3" t="s">
        <v>22</v>
      </c>
      <c r="B41" s="18">
        <v>21.1</v>
      </c>
      <c r="C41" s="19">
        <f t="shared" si="2"/>
        <v>0.15520646110339137</v>
      </c>
      <c r="D41" s="19">
        <v>10.6</v>
      </c>
      <c r="E41" s="19">
        <f t="shared" si="3"/>
        <v>0.31691887557097981</v>
      </c>
      <c r="F41" s="19">
        <v>2.5</v>
      </c>
      <c r="G41" s="19">
        <f t="shared" si="4"/>
        <v>-0.80694156329912881</v>
      </c>
      <c r="H41" s="19">
        <v>1.4</v>
      </c>
      <c r="I41" s="19">
        <f t="shared" si="5"/>
        <v>0.16316379404497627</v>
      </c>
      <c r="J41" s="19">
        <v>3</v>
      </c>
      <c r="K41" s="19">
        <f t="shared" si="6"/>
        <v>2.3215294492314542</v>
      </c>
      <c r="L41" s="20">
        <f t="shared" si="1"/>
        <v>0.42997540333033457</v>
      </c>
    </row>
    <row r="42" spans="1:12" x14ac:dyDescent="0.25">
      <c r="A42" s="3" t="s">
        <v>20</v>
      </c>
      <c r="B42" s="18">
        <v>15.1</v>
      </c>
      <c r="C42" s="19">
        <f t="shared" si="2"/>
        <v>-1.2472615609152027</v>
      </c>
      <c r="D42" s="19">
        <v>22.5</v>
      </c>
      <c r="E42" s="19">
        <f t="shared" si="3"/>
        <v>2.8651179426619655</v>
      </c>
      <c r="F42" s="19">
        <v>4.3</v>
      </c>
      <c r="G42" s="19">
        <f t="shared" si="4"/>
        <v>-3.0206368679646656E-2</v>
      </c>
      <c r="H42" s="19"/>
      <c r="I42" s="19">
        <f t="shared" si="5"/>
        <v>-2.3821913930566496</v>
      </c>
      <c r="J42" s="19"/>
      <c r="K42" s="19">
        <f t="shared" si="6"/>
        <v>-1.1877592530951637</v>
      </c>
      <c r="L42" s="20">
        <f t="shared" si="1"/>
        <v>-0.39646012661693941</v>
      </c>
    </row>
    <row r="43" spans="1:12" x14ac:dyDescent="0.25">
      <c r="A43" s="3" t="s">
        <v>56</v>
      </c>
      <c r="B43" s="18">
        <v>18.5</v>
      </c>
      <c r="C43" s="19">
        <f t="shared" si="2"/>
        <v>-0.45252968177133285</v>
      </c>
      <c r="D43" s="19">
        <v>12.1</v>
      </c>
      <c r="E43" s="19">
        <f t="shared" si="3"/>
        <v>0.63812043864967549</v>
      </c>
      <c r="F43" s="19">
        <v>3.1</v>
      </c>
      <c r="G43" s="19">
        <f t="shared" si="4"/>
        <v>-0.54802983175930142</v>
      </c>
      <c r="H43" s="19"/>
      <c r="I43" s="19">
        <f t="shared" si="5"/>
        <v>-2.3821913930566496</v>
      </c>
      <c r="J43" s="19"/>
      <c r="K43" s="19">
        <f t="shared" si="6"/>
        <v>-1.1877592530951637</v>
      </c>
      <c r="L43" s="20">
        <f t="shared" si="1"/>
        <v>-0.78647794420655448</v>
      </c>
    </row>
    <row r="44" spans="1:12" x14ac:dyDescent="0.25">
      <c r="A44" s="3" t="s">
        <v>63</v>
      </c>
      <c r="B44" s="18">
        <v>17.8</v>
      </c>
      <c r="C44" s="19">
        <f t="shared" si="2"/>
        <v>-0.61615095100683526</v>
      </c>
      <c r="D44" s="19">
        <v>3.9</v>
      </c>
      <c r="E44" s="19">
        <f t="shared" si="3"/>
        <v>-1.1177814395138606</v>
      </c>
      <c r="F44" s="19">
        <v>3</v>
      </c>
      <c r="G44" s="19">
        <f t="shared" si="4"/>
        <v>-0.59118178701593926</v>
      </c>
      <c r="H44" s="19"/>
      <c r="I44" s="19">
        <f t="shared" si="5"/>
        <v>-2.3821913930566496</v>
      </c>
      <c r="J44" s="19"/>
      <c r="K44" s="19">
        <f t="shared" si="6"/>
        <v>-1.1877592530951637</v>
      </c>
      <c r="L44" s="20">
        <f t="shared" si="1"/>
        <v>-1.1790129647376897</v>
      </c>
    </row>
    <row r="45" spans="1:12" x14ac:dyDescent="0.25">
      <c r="A45" s="3" t="s">
        <v>21</v>
      </c>
      <c r="B45" s="18">
        <v>13.1</v>
      </c>
      <c r="C45" s="19">
        <f t="shared" si="2"/>
        <v>-1.7147509015880671</v>
      </c>
      <c r="D45" s="19">
        <v>2.7</v>
      </c>
      <c r="E45" s="19">
        <f t="shared" si="3"/>
        <v>-1.3747426899768171</v>
      </c>
      <c r="F45" s="19">
        <v>10.5</v>
      </c>
      <c r="G45" s="19">
        <f t="shared" si="4"/>
        <v>2.6452148572319034</v>
      </c>
      <c r="H45" s="19">
        <v>2.2000000000000002</v>
      </c>
      <c r="I45" s="19">
        <f t="shared" si="5"/>
        <v>1.6176524723887631</v>
      </c>
      <c r="J45" s="19">
        <v>0.2</v>
      </c>
      <c r="K45" s="19">
        <f t="shared" si="6"/>
        <v>-0.95380667294005583</v>
      </c>
      <c r="L45" s="20">
        <f t="shared" si="1"/>
        <v>4.391341302314529E-2</v>
      </c>
    </row>
    <row r="46" spans="1:12" x14ac:dyDescent="0.25">
      <c r="A46" s="3" t="s">
        <v>29</v>
      </c>
      <c r="B46" s="18">
        <v>19.2</v>
      </c>
      <c r="C46" s="19">
        <f t="shared" si="2"/>
        <v>-0.28890841253583044</v>
      </c>
      <c r="D46" s="19">
        <v>3.6</v>
      </c>
      <c r="E46" s="19">
        <f t="shared" si="3"/>
        <v>-1.1820217521295999</v>
      </c>
      <c r="F46" s="19">
        <v>9.3000000000000007</v>
      </c>
      <c r="G46" s="19">
        <f t="shared" si="4"/>
        <v>2.1273913941522489</v>
      </c>
      <c r="H46" s="19">
        <v>1.9</v>
      </c>
      <c r="I46" s="19">
        <f t="shared" si="5"/>
        <v>1.0722192180098429</v>
      </c>
      <c r="J46" s="19">
        <v>0.3</v>
      </c>
      <c r="K46" s="19">
        <f t="shared" si="6"/>
        <v>-0.83683038286250178</v>
      </c>
      <c r="L46" s="20">
        <f t="shared" si="1"/>
        <v>0.17837001292683194</v>
      </c>
    </row>
    <row r="47" spans="1:12" x14ac:dyDescent="0.25">
      <c r="A47" s="3" t="s">
        <v>32</v>
      </c>
      <c r="B47" s="18">
        <v>15</v>
      </c>
      <c r="C47" s="19">
        <f t="shared" si="2"/>
        <v>-1.2706360279488458</v>
      </c>
      <c r="D47" s="19">
        <v>15</v>
      </c>
      <c r="E47" s="19">
        <f t="shared" si="3"/>
        <v>1.259110127268487</v>
      </c>
      <c r="F47" s="19">
        <v>2.7</v>
      </c>
      <c r="G47" s="19">
        <f t="shared" si="4"/>
        <v>-0.7206376527858529</v>
      </c>
      <c r="H47" s="19">
        <v>0.5</v>
      </c>
      <c r="I47" s="19">
        <f t="shared" si="5"/>
        <v>-1.4731359690917833</v>
      </c>
      <c r="J47" s="19">
        <v>2.1</v>
      </c>
      <c r="K47" s="19">
        <f t="shared" si="6"/>
        <v>1.2687428385334689</v>
      </c>
      <c r="L47" s="20">
        <f t="shared" si="1"/>
        <v>-0.18731133680490525</v>
      </c>
    </row>
    <row r="48" spans="1:12" x14ac:dyDescent="0.25">
      <c r="A48" s="3" t="s">
        <v>37</v>
      </c>
      <c r="B48" s="18">
        <v>10.8</v>
      </c>
      <c r="C48" s="19">
        <f t="shared" si="2"/>
        <v>-2.252363643361861</v>
      </c>
      <c r="D48" s="19">
        <v>14</v>
      </c>
      <c r="E48" s="19">
        <f t="shared" si="3"/>
        <v>1.0449757518826901</v>
      </c>
      <c r="F48" s="19">
        <v>3.9</v>
      </c>
      <c r="G48" s="19">
        <f t="shared" si="4"/>
        <v>-0.20281418970619822</v>
      </c>
      <c r="H48" s="19">
        <v>1.1000000000000001</v>
      </c>
      <c r="I48" s="19">
        <f t="shared" si="5"/>
        <v>-0.38226946033394332</v>
      </c>
      <c r="J48" s="19">
        <v>0.6</v>
      </c>
      <c r="K48" s="19">
        <f t="shared" si="6"/>
        <v>-0.4859015126298401</v>
      </c>
      <c r="L48" s="20">
        <f t="shared" si="1"/>
        <v>-0.45567461082983052</v>
      </c>
    </row>
    <row r="49" spans="1:12" x14ac:dyDescent="0.25">
      <c r="A49" s="3" t="s">
        <v>39</v>
      </c>
      <c r="B49" s="18">
        <v>13.3</v>
      </c>
      <c r="C49" s="19">
        <f t="shared" si="2"/>
        <v>-1.6680019675207804</v>
      </c>
      <c r="D49" s="19">
        <v>10.5</v>
      </c>
      <c r="E49" s="19">
        <f t="shared" si="3"/>
        <v>0.29550543803240015</v>
      </c>
      <c r="F49" s="19">
        <v>3.4</v>
      </c>
      <c r="G49" s="19">
        <f t="shared" si="4"/>
        <v>-0.41857396598938773</v>
      </c>
      <c r="H49" s="19">
        <v>0.8</v>
      </c>
      <c r="I49" s="19">
        <f t="shared" si="5"/>
        <v>-0.92770271471286325</v>
      </c>
      <c r="J49" s="19">
        <v>2.2000000000000002</v>
      </c>
      <c r="K49" s="19">
        <f t="shared" si="6"/>
        <v>1.3857191286110229</v>
      </c>
      <c r="L49" s="20">
        <f t="shared" si="1"/>
        <v>-0.26661081631592165</v>
      </c>
    </row>
    <row r="50" spans="1:12" x14ac:dyDescent="0.25">
      <c r="A50" s="3" t="s">
        <v>16</v>
      </c>
      <c r="B50" s="18">
        <v>27</v>
      </c>
      <c r="C50" s="19">
        <f t="shared" si="2"/>
        <v>1.5343000160883413</v>
      </c>
      <c r="D50" s="19">
        <v>5.8</v>
      </c>
      <c r="E50" s="19">
        <f t="shared" si="3"/>
        <v>-0.71092612628084628</v>
      </c>
      <c r="F50" s="19">
        <v>6.7</v>
      </c>
      <c r="G50" s="19">
        <f t="shared" si="4"/>
        <v>1.0054405574796632</v>
      </c>
      <c r="H50" s="19">
        <v>2.6</v>
      </c>
      <c r="I50" s="19">
        <f t="shared" si="5"/>
        <v>2.3448968115606563</v>
      </c>
      <c r="J50" s="19">
        <v>0.7</v>
      </c>
      <c r="K50" s="19">
        <f t="shared" si="6"/>
        <v>-0.36892522255228621</v>
      </c>
      <c r="L50" s="20">
        <f t="shared" si="1"/>
        <v>0.76095720725910576</v>
      </c>
    </row>
    <row r="51" spans="1:12" x14ac:dyDescent="0.25">
      <c r="A51" s="3" t="s">
        <v>45</v>
      </c>
      <c r="B51" s="18">
        <v>16.5</v>
      </c>
      <c r="C51" s="19">
        <f t="shared" si="2"/>
        <v>-0.92001902244419742</v>
      </c>
      <c r="D51" s="19">
        <v>4.7</v>
      </c>
      <c r="E51" s="19">
        <f t="shared" si="3"/>
        <v>-0.94647393920522294</v>
      </c>
      <c r="F51" s="19">
        <v>6.7</v>
      </c>
      <c r="G51" s="19">
        <f t="shared" si="4"/>
        <v>1.0054405574796632</v>
      </c>
      <c r="H51" s="19">
        <v>1.3</v>
      </c>
      <c r="I51" s="19">
        <f t="shared" si="5"/>
        <v>-1.864729074799679E-2</v>
      </c>
      <c r="J51" s="19">
        <v>0.2</v>
      </c>
      <c r="K51" s="19">
        <f t="shared" si="6"/>
        <v>-0.95380667294005583</v>
      </c>
      <c r="L51" s="20">
        <f t="shared" si="1"/>
        <v>-0.36670127357156196</v>
      </c>
    </row>
    <row r="52" spans="1:12" x14ac:dyDescent="0.25">
      <c r="A52" s="3" t="s">
        <v>61</v>
      </c>
      <c r="B52" s="18">
        <v>17.600000000000001</v>
      </c>
      <c r="C52" s="19">
        <f t="shared" si="2"/>
        <v>-0.66289988507412156</v>
      </c>
      <c r="D52" s="19">
        <v>5.0999999999999996</v>
      </c>
      <c r="E52" s="19">
        <f t="shared" si="3"/>
        <v>-0.86082018905090429</v>
      </c>
      <c r="F52" s="19">
        <v>3</v>
      </c>
      <c r="G52" s="19">
        <f t="shared" si="4"/>
        <v>-0.59118178701593926</v>
      </c>
      <c r="H52" s="19">
        <v>1.1000000000000001</v>
      </c>
      <c r="I52" s="19">
        <f t="shared" si="5"/>
        <v>-0.38226946033394332</v>
      </c>
      <c r="J52" s="19">
        <v>0.7</v>
      </c>
      <c r="K52" s="19">
        <f t="shared" si="6"/>
        <v>-0.36892522255228621</v>
      </c>
      <c r="L52" s="20">
        <f t="shared" si="1"/>
        <v>-0.57321930880543903</v>
      </c>
    </row>
  </sheetData>
  <conditionalFormatting sqref="B3:B52">
    <cfRule type="cellIs" dxfId="62" priority="7" operator="greaterThan">
      <formula>$B$2</formula>
    </cfRule>
  </conditionalFormatting>
  <conditionalFormatting sqref="D3:D52">
    <cfRule type="cellIs" dxfId="61" priority="6" operator="greaterThan">
      <formula>$D$2</formula>
    </cfRule>
  </conditionalFormatting>
  <conditionalFormatting sqref="F3:F52">
    <cfRule type="cellIs" dxfId="60" priority="5" operator="greaterThan">
      <formula>$F$2</formula>
    </cfRule>
  </conditionalFormatting>
  <conditionalFormatting sqref="H3:H52">
    <cfRule type="cellIs" dxfId="59" priority="4" operator="greaterThan">
      <formula>$H$2</formula>
    </cfRule>
  </conditionalFormatting>
  <conditionalFormatting sqref="J3:J52">
    <cfRule type="cellIs" dxfId="58" priority="3" operator="greaterThan">
      <formula>$J$2</formula>
    </cfRule>
  </conditionalFormatting>
  <conditionalFormatting sqref="L3:L52">
    <cfRule type="cellIs" dxfId="57" priority="2" operator="greaterThan">
      <formula>0</formula>
    </cfRule>
  </conditionalFormatting>
  <conditionalFormatting sqref="B3:L52">
    <cfRule type="containsText" dxfId="56" priority="1" operator="containsText" text="&quot;&quot;">
      <formula>NOT(ISERROR(SEARCH("""""",B3)))</formula>
    </cfRule>
  </conditionalFormatting>
  <hyperlinks>
    <hyperlink ref="A3" r:id="rId1" display="http://www.basketball-reference.com/players/a/abdulka01.html" xr:uid="{00000000-0004-0000-0200-000000000000}"/>
    <hyperlink ref="A4" r:id="rId2" display="http://www.basketball-reference.com/players/a/architi01.html" xr:uid="{00000000-0004-0000-0200-000001000000}"/>
    <hyperlink ref="A5" r:id="rId3" display="http://www.basketball-reference.com/players/a/arizipa01.html" xr:uid="{00000000-0004-0000-0200-000002000000}"/>
    <hyperlink ref="A6" r:id="rId4" display="http://www.basketball-reference.com/players/b/barklch01.html" xr:uid="{00000000-0004-0000-0200-000003000000}"/>
    <hyperlink ref="A7" r:id="rId5" display="http://www.basketball-reference.com/players/b/barryri01.html" xr:uid="{00000000-0004-0000-0200-000004000000}"/>
    <hyperlink ref="A8" r:id="rId6" display="http://www.basketball-reference.com/players/b/bayloel01.html" xr:uid="{00000000-0004-0000-0200-000005000000}"/>
    <hyperlink ref="A9" r:id="rId7" display="http://www.basketball-reference.com/players/b/bingda01.html" xr:uid="{00000000-0004-0000-0200-000006000000}"/>
    <hyperlink ref="A10" r:id="rId8" display="http://www.basketball-reference.com/players/b/birdla01.html" xr:uid="{00000000-0004-0000-0200-000007000000}"/>
    <hyperlink ref="A11" r:id="rId9" display="http://www.basketball-reference.com/players/c/chambwi01.html" xr:uid="{00000000-0004-0000-0200-000008000000}"/>
    <hyperlink ref="A12" r:id="rId10" display="http://www.basketball-reference.com/players/c/cousybo01.html" xr:uid="{00000000-0004-0000-0200-000009000000}"/>
    <hyperlink ref="A13" r:id="rId11" display="http://www.basketball-reference.com/players/c/cowenda01.html" xr:uid="{00000000-0004-0000-0200-00000A000000}"/>
    <hyperlink ref="A14" r:id="rId12" display="http://www.basketball-reference.com/players/c/cunnibi01.html" xr:uid="{00000000-0004-0000-0200-00000B000000}"/>
    <hyperlink ref="A15" r:id="rId13" display="http://www.basketball-reference.com/players/d/debusda01.html" xr:uid="{00000000-0004-0000-0200-00000C000000}"/>
    <hyperlink ref="A16" r:id="rId14" display="http://www.basketball-reference.com/players/d/drexlcl01.html" xr:uid="{00000000-0004-0000-0200-00000D000000}"/>
    <hyperlink ref="A17" r:id="rId15" display="http://www.basketball-reference.com/players/e/ervinju01.html" xr:uid="{00000000-0004-0000-0200-00000E000000}"/>
    <hyperlink ref="A18" r:id="rId16" display="http://www.basketball-reference.com/players/e/ewingpa01.html" xr:uid="{00000000-0004-0000-0200-00000F000000}"/>
    <hyperlink ref="A19" r:id="rId17" display="http://www.basketball-reference.com/players/f/fraziwa01.html" xr:uid="{00000000-0004-0000-0200-000010000000}"/>
    <hyperlink ref="A20" r:id="rId18" display="http://www.basketball-reference.com/players/g/gervige01.html" xr:uid="{00000000-0004-0000-0200-000011000000}"/>
    <hyperlink ref="A21" r:id="rId19" display="http://www.basketball-reference.com/players/g/greerha01.html" xr:uid="{00000000-0004-0000-0200-000012000000}"/>
    <hyperlink ref="A22" r:id="rId20" display="http://www.basketball-reference.com/players/h/havlijo01.html" xr:uid="{00000000-0004-0000-0200-000013000000}"/>
    <hyperlink ref="A23" r:id="rId21" display="http://www.basketball-reference.com/players/h/hayesel01.html" xr:uid="{00000000-0004-0000-0200-000014000000}"/>
    <hyperlink ref="A24" r:id="rId22" display="http://www.basketball-reference.com/players/j/johnsma02.html" xr:uid="{00000000-0004-0000-0200-000015000000}"/>
    <hyperlink ref="A25" r:id="rId23" display="http://www.basketball-reference.com/players/j/jonessa01.html" xr:uid="{00000000-0004-0000-0200-000016000000}"/>
    <hyperlink ref="A26" r:id="rId24" display="http://www.basketball-reference.com/players/j/jordami01.html" xr:uid="{00000000-0004-0000-0200-000017000000}"/>
    <hyperlink ref="A27" r:id="rId25" display="http://www.basketball-reference.com/players/l/lucasje01.html" xr:uid="{00000000-0004-0000-0200-000018000000}"/>
    <hyperlink ref="A28" r:id="rId26" display="http://www.basketball-reference.com/players/m/malonka01.html" xr:uid="{00000000-0004-0000-0200-000019000000}"/>
    <hyperlink ref="A29" r:id="rId27" display="http://www.basketball-reference.com/players/m/malonmo01.html" xr:uid="{00000000-0004-0000-0200-00001A000000}"/>
    <hyperlink ref="A30" r:id="rId28" display="http://www.basketball-reference.com/players/m/maravpe01.html" xr:uid="{00000000-0004-0000-0200-00001B000000}"/>
    <hyperlink ref="A31" r:id="rId29" display="http://www.basketball-reference.com/players/m/mchalke01.html" xr:uid="{00000000-0004-0000-0200-00001C000000}"/>
    <hyperlink ref="A32" r:id="rId30" display="http://www.basketball-reference.com/players/m/mikange01.html" xr:uid="{00000000-0004-0000-0200-00001D000000}"/>
    <hyperlink ref="A33" r:id="rId31" display="http://www.basketball-reference.com/players/m/monroea01.html" xr:uid="{00000000-0004-0000-0200-00001E000000}"/>
    <hyperlink ref="A34" r:id="rId32" display="http://www.basketball-reference.com/players/o/onealsh01.html" xr:uid="{00000000-0004-0000-0200-00001F000000}"/>
    <hyperlink ref="A35" r:id="rId33" display="http://www.basketball-reference.com/players/o/olajuha01.html" xr:uid="{00000000-0004-0000-0200-000020000000}"/>
    <hyperlink ref="A36" r:id="rId34" display="http://www.basketball-reference.com/players/p/parisro01.html" xr:uid="{00000000-0004-0000-0200-000021000000}"/>
    <hyperlink ref="A37" r:id="rId35" display="http://www.basketball-reference.com/players/p/pettibo01.html" xr:uid="{00000000-0004-0000-0200-000022000000}"/>
    <hyperlink ref="A38" r:id="rId36" display="http://www.basketball-reference.com/players/p/pippesc01.html" xr:uid="{00000000-0004-0000-0200-000023000000}"/>
    <hyperlink ref="A39" r:id="rId37" display="http://www.basketball-reference.com/players/r/reedwi01.html" xr:uid="{00000000-0004-0000-0200-000024000000}"/>
    <hyperlink ref="A40" r:id="rId38" display="http://www.basketball-reference.com/players/r/roberos01.html" xr:uid="{00000000-0004-0000-0200-000025000000}"/>
    <hyperlink ref="A41" r:id="rId39" display="http://www.basketball-reference.com/players/r/robinda01.html" xr:uid="{00000000-0004-0000-0200-000026000000}"/>
    <hyperlink ref="A42" r:id="rId40" display="http://www.basketball-reference.com/players/r/russebi01.html" xr:uid="{00000000-0004-0000-0200-000027000000}"/>
    <hyperlink ref="A43" r:id="rId41" display="http://www.basketball-reference.com/players/s/schaydo01.html" xr:uid="{00000000-0004-0000-0200-000028000000}"/>
    <hyperlink ref="A44" r:id="rId42" display="http://www.basketball-reference.com/players/s/sharmbi01.html" xr:uid="{00000000-0004-0000-0200-000029000000}"/>
    <hyperlink ref="A45" r:id="rId43" display="http://www.basketball-reference.com/players/s/stockjo01.html" xr:uid="{00000000-0004-0000-0200-00002A000000}"/>
    <hyperlink ref="A46" r:id="rId44" display="http://www.basketball-reference.com/players/t/thomais01.html" xr:uid="{00000000-0004-0000-0200-00002B000000}"/>
    <hyperlink ref="A47" r:id="rId45" display="http://www.basketball-reference.com/players/t/thurmna01.html" xr:uid="{00000000-0004-0000-0200-00002C000000}"/>
    <hyperlink ref="A48" r:id="rId46" display="http://www.basketball-reference.com/players/u/unselwe01.html" xr:uid="{00000000-0004-0000-0200-00002D000000}"/>
    <hyperlink ref="A49" r:id="rId47" display="http://www.basketball-reference.com/players/w/waltobi01.html" xr:uid="{00000000-0004-0000-0200-00002E000000}"/>
    <hyperlink ref="A50" r:id="rId48" display="http://www.basketball-reference.com/players/w/westje01.html" xr:uid="{00000000-0004-0000-0200-00002F000000}"/>
    <hyperlink ref="A51" r:id="rId49" display="http://www.basketball-reference.com/players/w/wilkele01.html" xr:uid="{00000000-0004-0000-0200-000030000000}"/>
    <hyperlink ref="A52" r:id="rId50" display="http://www.basketball-reference.com/players/w/worthja01.html" xr:uid="{00000000-0004-0000-0200-000031000000}"/>
  </hyperlinks>
  <pageMargins left="0.7" right="0.7" top="0.75" bottom="0.75" header="0.3" footer="0.3"/>
  <pageSetup orientation="portrait" horizontalDpi="4294967293" verticalDpi="4294967293" r:id="rId51"/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54"/>
  <sheetViews>
    <sheetView workbookViewId="0">
      <selection activeCell="C58" sqref="C58"/>
    </sheetView>
  </sheetViews>
  <sheetFormatPr defaultColWidth="12.7109375" defaultRowHeight="12.75" x14ac:dyDescent="0.2"/>
  <cols>
    <col min="1" max="1" width="20.28515625" style="39" bestFit="1" customWidth="1"/>
    <col min="2" max="2" width="5.5703125" style="41" bestFit="1" customWidth="1"/>
    <col min="3" max="3" width="22.85546875" style="41" customWidth="1"/>
    <col min="4" max="4" width="5.5703125" style="41" bestFit="1" customWidth="1"/>
    <col min="5" max="5" width="22.85546875" style="41" customWidth="1"/>
    <col min="6" max="6" width="5.5703125" style="41" bestFit="1" customWidth="1"/>
    <col min="7" max="7" width="22.85546875" style="41" customWidth="1"/>
    <col min="8" max="8" width="4.5703125" style="41" bestFit="1" customWidth="1"/>
    <col min="9" max="9" width="22.85546875" style="41" customWidth="1"/>
    <col min="10" max="10" width="4.5703125" style="41" bestFit="1" customWidth="1"/>
    <col min="11" max="12" width="22.85546875" style="41" customWidth="1"/>
    <col min="13" max="16384" width="12.7109375" style="39"/>
  </cols>
  <sheetData>
    <row r="1" spans="1:12" s="47" customFormat="1" ht="30" customHeight="1" x14ac:dyDescent="0.25">
      <c r="A1" s="45" t="s">
        <v>0</v>
      </c>
      <c r="B1" s="46" t="s">
        <v>5</v>
      </c>
      <c r="C1" s="46" t="s">
        <v>71</v>
      </c>
      <c r="D1" s="46" t="s">
        <v>6</v>
      </c>
      <c r="E1" s="46" t="s">
        <v>77</v>
      </c>
      <c r="F1" s="46" t="s">
        <v>7</v>
      </c>
      <c r="G1" s="46" t="s">
        <v>78</v>
      </c>
      <c r="H1" s="46" t="s">
        <v>8</v>
      </c>
      <c r="I1" s="46" t="s">
        <v>79</v>
      </c>
      <c r="J1" s="46" t="s">
        <v>9</v>
      </c>
      <c r="K1" s="46" t="s">
        <v>80</v>
      </c>
      <c r="L1" s="46" t="s">
        <v>73</v>
      </c>
    </row>
    <row r="2" spans="1:12" s="44" customFormat="1" ht="15" x14ac:dyDescent="0.25">
      <c r="A2" s="42" t="s">
        <v>57</v>
      </c>
      <c r="B2" s="43">
        <f>AVERAGE(B3:B54)</f>
        <v>20.667907385776861</v>
      </c>
      <c r="C2" s="43">
        <f>(B2-AVERAGE($B$3:$B$54))/STDEV($B$3:$B$54)</f>
        <v>0</v>
      </c>
      <c r="D2" s="43">
        <f>AVERAGE(D3:D54)</f>
        <v>9.0103086651023077</v>
      </c>
      <c r="E2" s="43">
        <f>(D2-AVERAGE($D$3:$D$54))/STDEV($D$3:$D$54)</f>
        <v>0</v>
      </c>
      <c r="F2" s="43">
        <f>AVERAGE(F3:F54)</f>
        <v>4.4263976576373851</v>
      </c>
      <c r="G2" s="43">
        <f>(F2-AVERAGE($F$3:$F$54))/STDEV($F$3:$F$54)</f>
        <v>0</v>
      </c>
      <c r="H2" s="43">
        <f>AVERAGE(H3:H54)</f>
        <v>1.3240191266607992</v>
      </c>
      <c r="I2" s="43">
        <f>(H2-AVERAGE($H$3:$H$54))/STDEV($H$3:$H$54)</f>
        <v>0</v>
      </c>
      <c r="J2" s="43">
        <f>AVERAGE(J3:J54)</f>
        <v>0.99814693923286235</v>
      </c>
      <c r="K2" s="43">
        <f>(J2-AVERAGE($J$3:$J$54))/STDEV($J$3:$J$54)</f>
        <v>0</v>
      </c>
      <c r="L2" s="43">
        <f>AVERAGE(C2,E2,G2,I2,K2)</f>
        <v>0</v>
      </c>
    </row>
    <row r="3" spans="1:12" ht="15" x14ac:dyDescent="0.25">
      <c r="A3" t="s">
        <v>13</v>
      </c>
      <c r="B3" s="40">
        <v>24.6</v>
      </c>
      <c r="C3" s="40">
        <f t="shared" ref="C3:C54" si="0">(B3-AVERAGE($B$3:$B$53))/STDEV($B$3:$B$53)</f>
        <v>0.92592585538457006</v>
      </c>
      <c r="D3" s="40">
        <v>11.2</v>
      </c>
      <c r="E3" s="40">
        <f t="shared" ref="E3:E54" si="1">(D3-AVERAGE($D$3:$D$53))/STDEV($D$3:$D$53)</f>
        <v>0.45717511389072535</v>
      </c>
      <c r="F3" s="40">
        <v>3.6</v>
      </c>
      <c r="G3" s="40">
        <f t="shared" ref="G3:G54" si="2">(F3-AVERAGE($F$3:$F$53))/STDEV($F$3:$F$53)</f>
        <v>-0.35315300511552189</v>
      </c>
      <c r="H3" s="40">
        <v>0.9</v>
      </c>
      <c r="I3" s="40">
        <f t="shared" ref="I3:I54" si="3">(H3-AVERAGE($H$3:$H$53))/STDEV($H$3:$H$53)</f>
        <v>-0.76887450288194814</v>
      </c>
      <c r="J3" s="40">
        <v>2.6</v>
      </c>
      <c r="K3" s="40">
        <f t="shared" ref="K3:K54" si="4">(J3-AVERAGE($J$3:$J$53))/STDEV($J$3:$J$53)</f>
        <v>1.8822811782901629</v>
      </c>
      <c r="L3" s="40">
        <f t="shared" ref="L3:L53" si="5">AVERAGE(C3,E3,G3,I3,K3)</f>
        <v>0.42867092791359768</v>
      </c>
    </row>
    <row r="4" spans="1:12" ht="15" x14ac:dyDescent="0.25">
      <c r="A4" t="s">
        <v>18</v>
      </c>
      <c r="B4" s="40">
        <v>18.8</v>
      </c>
      <c r="C4" s="40">
        <f t="shared" si="0"/>
        <v>-0.40796584681915787</v>
      </c>
      <c r="D4" s="40">
        <v>2.2999999999999998</v>
      </c>
      <c r="E4" s="40">
        <f t="shared" si="1"/>
        <v>-1.4648361302297646</v>
      </c>
      <c r="F4" s="40">
        <v>7.4</v>
      </c>
      <c r="G4" s="40">
        <f t="shared" si="2"/>
        <v>1.2836585480457163</v>
      </c>
      <c r="H4" s="40">
        <v>1.1000000000000001</v>
      </c>
      <c r="I4" s="40">
        <f t="shared" si="3"/>
        <v>-0.40298093440530552</v>
      </c>
      <c r="J4" s="40">
        <v>0.1</v>
      </c>
      <c r="K4" s="40">
        <f t="shared" si="4"/>
        <v>-1.0784923167642135</v>
      </c>
      <c r="L4" s="40">
        <f t="shared" si="5"/>
        <v>-0.41412333603454499</v>
      </c>
    </row>
    <row r="5" spans="1:12" ht="15" x14ac:dyDescent="0.25">
      <c r="A5" t="s">
        <v>23</v>
      </c>
      <c r="B5" s="40">
        <v>22.8</v>
      </c>
      <c r="C5" s="40">
        <f t="shared" si="0"/>
        <v>0.51195946504548195</v>
      </c>
      <c r="D5" s="40">
        <v>8.6</v>
      </c>
      <c r="E5" s="40">
        <f t="shared" si="1"/>
        <v>-0.10431131697593457</v>
      </c>
      <c r="F5" s="40">
        <v>2.2999999999999998</v>
      </c>
      <c r="G5" s="40">
        <f t="shared" si="2"/>
        <v>-0.91311485224962974</v>
      </c>
      <c r="H5" s="40"/>
      <c r="I5" s="40">
        <f t="shared" si="3"/>
        <v>-2.4153955610268394</v>
      </c>
      <c r="J5" s="40"/>
      <c r="K5" s="40">
        <f t="shared" si="4"/>
        <v>-1.1969232565663885</v>
      </c>
      <c r="L5" s="40">
        <f t="shared" si="5"/>
        <v>-0.82355710435466212</v>
      </c>
    </row>
    <row r="6" spans="1:12" ht="15" x14ac:dyDescent="0.25">
      <c r="A6" t="s">
        <v>27</v>
      </c>
      <c r="B6" s="40">
        <v>22.1</v>
      </c>
      <c r="C6" s="40">
        <f t="shared" si="0"/>
        <v>0.35097253546917018</v>
      </c>
      <c r="D6" s="40">
        <v>11.7</v>
      </c>
      <c r="E6" s="40">
        <f t="shared" si="1"/>
        <v>0.56515327367277535</v>
      </c>
      <c r="F6" s="40">
        <v>3.9</v>
      </c>
      <c r="G6" s="40">
        <f t="shared" si="2"/>
        <v>-0.2239310403922663</v>
      </c>
      <c r="H6" s="40">
        <v>1.5</v>
      </c>
      <c r="I6" s="40">
        <f t="shared" si="3"/>
        <v>0.32880620254797932</v>
      </c>
      <c r="J6" s="40">
        <v>0.8</v>
      </c>
      <c r="K6" s="40">
        <f t="shared" si="4"/>
        <v>-0.24947573814898802</v>
      </c>
      <c r="L6" s="40">
        <f t="shared" si="5"/>
        <v>0.15430504662973413</v>
      </c>
    </row>
    <row r="7" spans="1:12" ht="15" x14ac:dyDescent="0.25">
      <c r="A7" t="s">
        <v>30</v>
      </c>
      <c r="B7" s="40">
        <v>23.2</v>
      </c>
      <c r="C7" s="40">
        <f t="shared" si="0"/>
        <v>0.60395199623194562</v>
      </c>
      <c r="D7" s="40">
        <v>6.5</v>
      </c>
      <c r="E7" s="40">
        <f t="shared" si="1"/>
        <v>-0.55781958806054444</v>
      </c>
      <c r="F7" s="40">
        <v>5.0999999999999996</v>
      </c>
      <c r="G7" s="40">
        <f t="shared" si="2"/>
        <v>0.29295681850075617</v>
      </c>
      <c r="H7" s="40">
        <v>2</v>
      </c>
      <c r="I7" s="40">
        <f t="shared" si="3"/>
        <v>1.2435401237395856</v>
      </c>
      <c r="J7" s="40">
        <v>0.5</v>
      </c>
      <c r="K7" s="40">
        <f t="shared" si="4"/>
        <v>-0.60476855755551318</v>
      </c>
      <c r="L7" s="40">
        <f t="shared" si="5"/>
        <v>0.19557215857124596</v>
      </c>
    </row>
    <row r="8" spans="1:12" ht="15" x14ac:dyDescent="0.25">
      <c r="A8" t="s">
        <v>24</v>
      </c>
      <c r="B8" s="40">
        <v>27.4</v>
      </c>
      <c r="C8" s="40">
        <f t="shared" si="0"/>
        <v>1.5698735736898173</v>
      </c>
      <c r="D8" s="40">
        <v>13.5</v>
      </c>
      <c r="E8" s="40">
        <f t="shared" si="1"/>
        <v>0.95387464888815554</v>
      </c>
      <c r="F8" s="40">
        <v>4.3</v>
      </c>
      <c r="G8" s="40">
        <f t="shared" si="2"/>
        <v>-5.1635087427925483E-2</v>
      </c>
      <c r="H8" s="40"/>
      <c r="I8" s="40">
        <f t="shared" si="3"/>
        <v>-2.4153955610268394</v>
      </c>
      <c r="J8" s="40"/>
      <c r="K8" s="40">
        <f t="shared" si="4"/>
        <v>-1.1969232565663885</v>
      </c>
      <c r="L8" s="40">
        <f t="shared" si="5"/>
        <v>-0.22804113648863611</v>
      </c>
    </row>
    <row r="9" spans="1:12" ht="15" x14ac:dyDescent="0.25">
      <c r="A9" t="s">
        <v>40</v>
      </c>
      <c r="B9" s="40">
        <v>20.3</v>
      </c>
      <c r="C9" s="40">
        <f t="shared" si="0"/>
        <v>-6.2993854869917931E-2</v>
      </c>
      <c r="D9" s="40">
        <v>3.8</v>
      </c>
      <c r="E9" s="40">
        <f t="shared" si="1"/>
        <v>-1.1409016508836145</v>
      </c>
      <c r="F9" s="40">
        <v>6</v>
      </c>
      <c r="G9" s="40">
        <f t="shared" si="2"/>
        <v>0.68062271267052321</v>
      </c>
      <c r="H9" s="40">
        <v>1.3</v>
      </c>
      <c r="I9" s="40">
        <f t="shared" si="3"/>
        <v>-3.7087365928663109E-2</v>
      </c>
      <c r="J9" s="40">
        <v>0.2</v>
      </c>
      <c r="K9" s="40">
        <f t="shared" si="4"/>
        <v>-0.96006137696203842</v>
      </c>
      <c r="L9" s="40">
        <f t="shared" si="5"/>
        <v>-0.30408430719474222</v>
      </c>
    </row>
    <row r="10" spans="1:12" ht="15" x14ac:dyDescent="0.25">
      <c r="A10" t="s">
        <v>43</v>
      </c>
      <c r="B10" s="40">
        <v>24.3</v>
      </c>
      <c r="C10" s="40">
        <f t="shared" si="0"/>
        <v>0.85693145699472184</v>
      </c>
      <c r="D10" s="40">
        <v>10</v>
      </c>
      <c r="E10" s="40">
        <f t="shared" si="1"/>
        <v>0.19802753041380552</v>
      </c>
      <c r="F10" s="40">
        <v>6.3</v>
      </c>
      <c r="G10" s="40">
        <f t="shared" si="2"/>
        <v>0.80984467739377886</v>
      </c>
      <c r="H10" s="40">
        <v>1.7</v>
      </c>
      <c r="I10" s="40">
        <f t="shared" si="3"/>
        <v>0.69469977102462177</v>
      </c>
      <c r="J10" s="40">
        <v>0.8</v>
      </c>
      <c r="K10" s="40">
        <f t="shared" si="4"/>
        <v>-0.24947573814898802</v>
      </c>
      <c r="L10" s="40">
        <f t="shared" si="5"/>
        <v>0.46200553953558804</v>
      </c>
    </row>
    <row r="11" spans="1:12" ht="15" x14ac:dyDescent="0.25">
      <c r="A11" t="s">
        <v>14</v>
      </c>
      <c r="B11" s="40">
        <v>30.1</v>
      </c>
      <c r="C11" s="40">
        <f t="shared" si="0"/>
        <v>2.1908231591984499</v>
      </c>
      <c r="D11" s="40">
        <v>22.9</v>
      </c>
      <c r="E11" s="40">
        <f t="shared" si="1"/>
        <v>2.983864052790695</v>
      </c>
      <c r="F11" s="40">
        <v>4.4000000000000004</v>
      </c>
      <c r="G11" s="40">
        <f t="shared" si="2"/>
        <v>-8.5610991868400356E-3</v>
      </c>
      <c r="H11" s="40"/>
      <c r="I11" s="40">
        <f t="shared" si="3"/>
        <v>-2.4153955610268394</v>
      </c>
      <c r="J11" s="40"/>
      <c r="K11" s="40">
        <f t="shared" si="4"/>
        <v>-1.1969232565663885</v>
      </c>
      <c r="L11" s="40">
        <f t="shared" si="5"/>
        <v>0.31076145904181535</v>
      </c>
    </row>
    <row r="12" spans="1:12" ht="15" x14ac:dyDescent="0.25">
      <c r="A12" t="s">
        <v>33</v>
      </c>
      <c r="B12" s="40">
        <v>18.399999999999999</v>
      </c>
      <c r="C12" s="40">
        <f t="shared" si="0"/>
        <v>-0.49995837800562232</v>
      </c>
      <c r="D12" s="40">
        <v>5.2</v>
      </c>
      <c r="E12" s="40">
        <f t="shared" si="1"/>
        <v>-0.83856280349387446</v>
      </c>
      <c r="F12" s="40">
        <v>7.5</v>
      </c>
      <c r="G12" s="40">
        <f t="shared" si="2"/>
        <v>1.3267325362868014</v>
      </c>
      <c r="H12" s="40"/>
      <c r="I12" s="40">
        <f t="shared" si="3"/>
        <v>-2.4153955610268394</v>
      </c>
      <c r="J12" s="40"/>
      <c r="K12" s="40">
        <f t="shared" si="4"/>
        <v>-1.1969232565663885</v>
      </c>
      <c r="L12" s="40">
        <f t="shared" si="5"/>
        <v>-0.72482149256118467</v>
      </c>
    </row>
    <row r="13" spans="1:12" ht="15" x14ac:dyDescent="0.25">
      <c r="A13" t="s">
        <v>41</v>
      </c>
      <c r="B13" s="40">
        <v>17.600000000000001</v>
      </c>
      <c r="C13" s="40">
        <f t="shared" si="0"/>
        <v>-0.68394344037854959</v>
      </c>
      <c r="D13" s="40">
        <v>13.6</v>
      </c>
      <c r="E13" s="40">
        <f t="shared" si="1"/>
        <v>0.97547028084456544</v>
      </c>
      <c r="F13" s="40">
        <v>3.8</v>
      </c>
      <c r="G13" s="40">
        <f t="shared" si="2"/>
        <v>-0.26700502863335157</v>
      </c>
      <c r="H13" s="40">
        <v>1.1000000000000001</v>
      </c>
      <c r="I13" s="40">
        <f t="shared" si="3"/>
        <v>-0.40298093440530552</v>
      </c>
      <c r="J13" s="40">
        <v>0.9</v>
      </c>
      <c r="K13" s="40">
        <f t="shared" si="4"/>
        <v>-0.13104479834681299</v>
      </c>
      <c r="L13" s="40">
        <f t="shared" si="5"/>
        <v>-0.10190078418389086</v>
      </c>
    </row>
    <row r="14" spans="1:12" ht="15" x14ac:dyDescent="0.25">
      <c r="A14" t="s">
        <v>53</v>
      </c>
      <c r="B14" s="40">
        <v>20.8</v>
      </c>
      <c r="C14" s="40">
        <f t="shared" si="0"/>
        <v>5.1996809113162047E-2</v>
      </c>
      <c r="D14" s="40">
        <v>10.1</v>
      </c>
      <c r="E14" s="40">
        <f t="shared" si="1"/>
        <v>0.21962316237021542</v>
      </c>
      <c r="F14" s="40">
        <v>4</v>
      </c>
      <c r="G14" s="40">
        <f t="shared" si="2"/>
        <v>-0.18085705215118106</v>
      </c>
      <c r="H14" s="40">
        <v>1.2</v>
      </c>
      <c r="I14" s="40">
        <f t="shared" si="3"/>
        <v>-0.22003415016698452</v>
      </c>
      <c r="J14" s="40">
        <v>0.5</v>
      </c>
      <c r="K14" s="40">
        <f t="shared" si="4"/>
        <v>-0.60476855755551318</v>
      </c>
      <c r="L14" s="40">
        <f t="shared" si="5"/>
        <v>-0.14680795767806026</v>
      </c>
    </row>
    <row r="15" spans="1:12" ht="15" x14ac:dyDescent="0.25">
      <c r="A15" t="s">
        <v>55</v>
      </c>
      <c r="B15" s="40">
        <v>16.100000000000001</v>
      </c>
      <c r="C15" s="40">
        <f t="shared" si="0"/>
        <v>-1.0289154323277896</v>
      </c>
      <c r="D15" s="40">
        <v>11</v>
      </c>
      <c r="E15" s="40">
        <f t="shared" si="1"/>
        <v>0.41398384997790549</v>
      </c>
      <c r="F15" s="40">
        <v>2.9</v>
      </c>
      <c r="G15" s="40">
        <f t="shared" si="2"/>
        <v>-0.65467092280311845</v>
      </c>
      <c r="H15" s="40">
        <v>0.9</v>
      </c>
      <c r="I15" s="40">
        <f t="shared" si="3"/>
        <v>-0.76887450288194814</v>
      </c>
      <c r="J15" s="40">
        <v>0.5</v>
      </c>
      <c r="K15" s="40">
        <f t="shared" si="4"/>
        <v>-0.60476855755551318</v>
      </c>
      <c r="L15" s="40">
        <f t="shared" si="5"/>
        <v>-0.52864911311809282</v>
      </c>
    </row>
    <row r="16" spans="1:12" ht="15" x14ac:dyDescent="0.25">
      <c r="A16" t="s">
        <v>34</v>
      </c>
      <c r="B16" s="40">
        <v>20.399999999999999</v>
      </c>
      <c r="C16" s="40">
        <f t="shared" si="0"/>
        <v>-3.9995722073302424E-2</v>
      </c>
      <c r="D16" s="40">
        <v>6.1</v>
      </c>
      <c r="E16" s="40">
        <f t="shared" si="1"/>
        <v>-0.64420211588618459</v>
      </c>
      <c r="F16" s="40">
        <v>5.6</v>
      </c>
      <c r="G16" s="40">
        <f t="shared" si="2"/>
        <v>0.50832675970618224</v>
      </c>
      <c r="H16" s="40">
        <v>2</v>
      </c>
      <c r="I16" s="40">
        <f t="shared" si="3"/>
        <v>1.2435401237395856</v>
      </c>
      <c r="J16" s="40">
        <v>0.7</v>
      </c>
      <c r="K16" s="40">
        <f t="shared" si="4"/>
        <v>-0.36790667795116316</v>
      </c>
      <c r="L16" s="40">
        <f t="shared" si="5"/>
        <v>0.13995247350702356</v>
      </c>
    </row>
    <row r="17" spans="1:12" ht="15" x14ac:dyDescent="0.25">
      <c r="A17" t="s">
        <v>50</v>
      </c>
      <c r="B17" s="40">
        <v>22</v>
      </c>
      <c r="C17" s="40">
        <f t="shared" si="0"/>
        <v>0.32797440267255384</v>
      </c>
      <c r="D17" s="40">
        <v>6.7</v>
      </c>
      <c r="E17" s="40">
        <f t="shared" si="1"/>
        <v>-0.51462832414772441</v>
      </c>
      <c r="F17" s="40">
        <v>3.9</v>
      </c>
      <c r="G17" s="40">
        <f t="shared" si="2"/>
        <v>-0.2239310403922663</v>
      </c>
      <c r="H17" s="40">
        <v>1.8</v>
      </c>
      <c r="I17" s="40">
        <f t="shared" si="3"/>
        <v>0.87764655526294311</v>
      </c>
      <c r="J17" s="40">
        <v>1.5</v>
      </c>
      <c r="K17" s="40">
        <f t="shared" si="4"/>
        <v>0.57954084046623733</v>
      </c>
      <c r="L17" s="40">
        <f t="shared" si="5"/>
        <v>0.20932048677234869</v>
      </c>
    </row>
    <row r="18" spans="1:12" ht="15" x14ac:dyDescent="0.25">
      <c r="A18" t="s">
        <v>31</v>
      </c>
      <c r="B18" s="40">
        <v>21</v>
      </c>
      <c r="C18" s="40">
        <f t="shared" si="0"/>
        <v>9.7993074706393873E-2</v>
      </c>
      <c r="D18" s="40">
        <v>9.8000000000000007</v>
      </c>
      <c r="E18" s="40">
        <f t="shared" si="1"/>
        <v>0.15483626650098567</v>
      </c>
      <c r="F18" s="40">
        <v>1.9</v>
      </c>
      <c r="G18" s="40">
        <f t="shared" si="2"/>
        <v>-1.0854108052139706</v>
      </c>
      <c r="H18" s="40">
        <v>1</v>
      </c>
      <c r="I18" s="40">
        <f t="shared" si="3"/>
        <v>-0.58592771864362692</v>
      </c>
      <c r="J18" s="40">
        <v>2.4</v>
      </c>
      <c r="K18" s="40">
        <f t="shared" si="4"/>
        <v>1.6454192986858127</v>
      </c>
      <c r="L18" s="40">
        <f t="shared" si="5"/>
        <v>4.5382023207118968E-2</v>
      </c>
    </row>
    <row r="19" spans="1:12" ht="15" x14ac:dyDescent="0.25">
      <c r="A19" t="s">
        <v>42</v>
      </c>
      <c r="B19" s="40">
        <v>18.899999999999999</v>
      </c>
      <c r="C19" s="40">
        <f t="shared" si="0"/>
        <v>-0.38496771402254237</v>
      </c>
      <c r="D19" s="40">
        <v>5.9</v>
      </c>
      <c r="E19" s="40">
        <f t="shared" si="1"/>
        <v>-0.68739337979900439</v>
      </c>
      <c r="F19" s="40">
        <v>6.1</v>
      </c>
      <c r="G19" s="40">
        <f t="shared" si="2"/>
        <v>0.72369670091160831</v>
      </c>
      <c r="H19" s="40">
        <v>1.9</v>
      </c>
      <c r="I19" s="40">
        <f t="shared" si="3"/>
        <v>1.0605933395012641</v>
      </c>
      <c r="J19" s="40">
        <v>0.2</v>
      </c>
      <c r="K19" s="40">
        <f t="shared" si="4"/>
        <v>-0.96006137696203842</v>
      </c>
      <c r="L19" s="40">
        <f t="shared" si="5"/>
        <v>-4.9626486074142571E-2</v>
      </c>
    </row>
    <row r="20" spans="1:12" ht="15" x14ac:dyDescent="0.25">
      <c r="A20" t="s">
        <v>36</v>
      </c>
      <c r="B20" s="40">
        <v>26.2</v>
      </c>
      <c r="C20" s="40">
        <f t="shared" si="0"/>
        <v>1.2938959801304255</v>
      </c>
      <c r="D20" s="40">
        <v>4.5999999999999996</v>
      </c>
      <c r="E20" s="40">
        <f t="shared" si="1"/>
        <v>-0.96813659523233453</v>
      </c>
      <c r="F20" s="40">
        <v>2.8</v>
      </c>
      <c r="G20" s="40">
        <f t="shared" si="2"/>
        <v>-0.69774491104420366</v>
      </c>
      <c r="H20" s="40">
        <v>1.2</v>
      </c>
      <c r="I20" s="40">
        <f t="shared" si="3"/>
        <v>-0.22003415016698452</v>
      </c>
      <c r="J20" s="40">
        <v>0.8</v>
      </c>
      <c r="K20" s="40">
        <f t="shared" si="4"/>
        <v>-0.24947573814898802</v>
      </c>
      <c r="L20" s="40">
        <f t="shared" si="5"/>
        <v>-0.16829908289241705</v>
      </c>
    </row>
    <row r="21" spans="1:12" ht="15" x14ac:dyDescent="0.25">
      <c r="A21" t="s">
        <v>59</v>
      </c>
      <c r="B21" s="40">
        <v>19.2</v>
      </c>
      <c r="C21" s="40">
        <f t="shared" si="0"/>
        <v>-0.31597331563269421</v>
      </c>
      <c r="D21" s="40">
        <v>5</v>
      </c>
      <c r="E21" s="40">
        <f t="shared" si="1"/>
        <v>-0.88175406740669449</v>
      </c>
      <c r="F21" s="40">
        <v>4</v>
      </c>
      <c r="G21" s="40">
        <f t="shared" si="2"/>
        <v>-0.18085705215118106</v>
      </c>
      <c r="H21" s="40"/>
      <c r="I21" s="40">
        <f t="shared" si="3"/>
        <v>-2.4153955610268394</v>
      </c>
      <c r="J21" s="40"/>
      <c r="K21" s="40">
        <f t="shared" si="4"/>
        <v>-1.1969232565663885</v>
      </c>
      <c r="L21" s="40">
        <f t="shared" si="5"/>
        <v>-0.99818065055675953</v>
      </c>
    </row>
    <row r="22" spans="1:12" ht="15" x14ac:dyDescent="0.25">
      <c r="A22" t="s">
        <v>58</v>
      </c>
      <c r="B22" s="40">
        <v>20.8</v>
      </c>
      <c r="C22" s="40">
        <f t="shared" si="0"/>
        <v>5.1996809113162047E-2</v>
      </c>
      <c r="D22" s="40">
        <v>6.3</v>
      </c>
      <c r="E22" s="40">
        <f t="shared" si="1"/>
        <v>-0.60101085197336457</v>
      </c>
      <c r="F22" s="40">
        <v>4.8</v>
      </c>
      <c r="G22" s="40">
        <f t="shared" si="2"/>
        <v>0.16373485377750061</v>
      </c>
      <c r="H22" s="40">
        <v>1.2</v>
      </c>
      <c r="I22" s="40">
        <f t="shared" si="3"/>
        <v>-0.22003415016698452</v>
      </c>
      <c r="J22" s="40">
        <v>0.3</v>
      </c>
      <c r="K22" s="40">
        <f t="shared" si="4"/>
        <v>-0.8416304371598633</v>
      </c>
      <c r="L22" s="40">
        <f t="shared" si="5"/>
        <v>-0.28938875528190994</v>
      </c>
    </row>
    <row r="23" spans="1:12" ht="15" x14ac:dyDescent="0.25">
      <c r="A23" t="s">
        <v>46</v>
      </c>
      <c r="B23" s="40">
        <v>21</v>
      </c>
      <c r="C23" s="40">
        <f t="shared" si="0"/>
        <v>9.7993074706393873E-2</v>
      </c>
      <c r="D23" s="40">
        <v>12.5</v>
      </c>
      <c r="E23" s="40">
        <f t="shared" si="1"/>
        <v>0.73791832932405554</v>
      </c>
      <c r="F23" s="40">
        <v>1.8</v>
      </c>
      <c r="G23" s="40">
        <f t="shared" si="2"/>
        <v>-1.1284847934550559</v>
      </c>
      <c r="H23" s="40">
        <v>1</v>
      </c>
      <c r="I23" s="40">
        <f t="shared" si="3"/>
        <v>-0.58592771864362692</v>
      </c>
      <c r="J23" s="40">
        <v>2</v>
      </c>
      <c r="K23" s="40">
        <f t="shared" si="4"/>
        <v>1.1716955394771127</v>
      </c>
      <c r="L23" s="40">
        <f t="shared" si="5"/>
        <v>5.8638886281775847E-2</v>
      </c>
    </row>
    <row r="24" spans="1:12" ht="15" x14ac:dyDescent="0.25">
      <c r="A24" t="s">
        <v>15</v>
      </c>
      <c r="B24" s="40">
        <v>19.5</v>
      </c>
      <c r="C24" s="40">
        <f t="shared" si="0"/>
        <v>-0.24697891724284607</v>
      </c>
      <c r="D24" s="40">
        <v>7.2</v>
      </c>
      <c r="E24" s="40">
        <f t="shared" si="1"/>
        <v>-0.40665016436567447</v>
      </c>
      <c r="F24" s="40">
        <v>11.2</v>
      </c>
      <c r="G24" s="40">
        <f t="shared" si="2"/>
        <v>2.9204701012069543</v>
      </c>
      <c r="H24" s="40">
        <v>1.9</v>
      </c>
      <c r="I24" s="40">
        <f t="shared" si="3"/>
        <v>1.0605933395012641</v>
      </c>
      <c r="J24" s="40">
        <v>0.4</v>
      </c>
      <c r="K24" s="40">
        <f t="shared" si="4"/>
        <v>-0.72319949735768829</v>
      </c>
      <c r="L24" s="40">
        <f t="shared" si="5"/>
        <v>0.52084697234840183</v>
      </c>
    </row>
    <row r="25" spans="1:12" ht="15" x14ac:dyDescent="0.25">
      <c r="A25" t="s">
        <v>60</v>
      </c>
      <c r="B25" s="40">
        <v>17.7</v>
      </c>
      <c r="C25" s="40">
        <f t="shared" si="0"/>
        <v>-0.66094530758193415</v>
      </c>
      <c r="D25" s="40">
        <v>4.9000000000000004</v>
      </c>
      <c r="E25" s="40">
        <f t="shared" si="1"/>
        <v>-0.90334969936310439</v>
      </c>
      <c r="F25" s="40">
        <v>2.5</v>
      </c>
      <c r="G25" s="40">
        <f t="shared" si="2"/>
        <v>-0.82696687576745931</v>
      </c>
      <c r="H25" s="40"/>
      <c r="I25" s="40">
        <f t="shared" si="3"/>
        <v>-2.4153955610268394</v>
      </c>
      <c r="J25" s="40"/>
      <c r="K25" s="40">
        <f t="shared" si="4"/>
        <v>-1.1969232565663885</v>
      </c>
      <c r="L25" s="40">
        <f t="shared" si="5"/>
        <v>-1.2007161400611452</v>
      </c>
    </row>
    <row r="26" spans="1:12" ht="15" x14ac:dyDescent="0.25">
      <c r="A26" t="s">
        <v>19</v>
      </c>
      <c r="B26" s="40">
        <v>30.1</v>
      </c>
      <c r="C26" s="40">
        <f t="shared" si="0"/>
        <v>2.1908231591984499</v>
      </c>
      <c r="D26" s="40">
        <v>6.2</v>
      </c>
      <c r="E26" s="40">
        <f t="shared" si="1"/>
        <v>-0.62260648392977447</v>
      </c>
      <c r="F26" s="40">
        <v>5.3</v>
      </c>
      <c r="G26" s="40">
        <f t="shared" si="2"/>
        <v>0.37910479498292665</v>
      </c>
      <c r="H26" s="40">
        <v>2.2999999999999998</v>
      </c>
      <c r="I26" s="40">
        <f t="shared" si="3"/>
        <v>1.792380476454549</v>
      </c>
      <c r="J26" s="40">
        <v>0.8</v>
      </c>
      <c r="K26" s="40">
        <f t="shared" si="4"/>
        <v>-0.24947573814898802</v>
      </c>
      <c r="L26" s="40">
        <f t="shared" si="5"/>
        <v>0.69804524171143256</v>
      </c>
    </row>
    <row r="27" spans="1:12" ht="15" x14ac:dyDescent="0.25">
      <c r="A27" t="s">
        <v>28</v>
      </c>
      <c r="B27" s="40">
        <v>17</v>
      </c>
      <c r="C27" s="40">
        <f t="shared" si="0"/>
        <v>-0.82193223715824593</v>
      </c>
      <c r="D27" s="40">
        <v>15.6</v>
      </c>
      <c r="E27" s="40">
        <f t="shared" si="1"/>
        <v>1.4073829199727654</v>
      </c>
      <c r="F27" s="40">
        <v>3.3</v>
      </c>
      <c r="G27" s="40">
        <f t="shared" si="2"/>
        <v>-0.48237496983877765</v>
      </c>
      <c r="H27" s="40">
        <v>0.4</v>
      </c>
      <c r="I27" s="40">
        <f t="shared" si="3"/>
        <v>-1.6836084240735545</v>
      </c>
      <c r="J27" s="40">
        <v>0.3</v>
      </c>
      <c r="K27" s="40">
        <f t="shared" si="4"/>
        <v>-0.8416304371598633</v>
      </c>
      <c r="L27" s="40">
        <f t="shared" si="5"/>
        <v>-0.48443262965153516</v>
      </c>
    </row>
    <row r="28" spans="1:12" ht="15" x14ac:dyDescent="0.25">
      <c r="A28" t="s">
        <v>44</v>
      </c>
      <c r="B28" s="40">
        <v>25</v>
      </c>
      <c r="C28" s="40">
        <f t="shared" si="0"/>
        <v>1.0179183865710337</v>
      </c>
      <c r="D28" s="40">
        <v>10.1</v>
      </c>
      <c r="E28" s="40">
        <f t="shared" si="1"/>
        <v>0.21962316237021542</v>
      </c>
      <c r="F28" s="40">
        <v>3.6</v>
      </c>
      <c r="G28" s="40">
        <f t="shared" si="2"/>
        <v>-0.35315300511552189</v>
      </c>
      <c r="H28" s="40">
        <v>1.4</v>
      </c>
      <c r="I28" s="40">
        <f t="shared" si="3"/>
        <v>0.1458594183096579</v>
      </c>
      <c r="J28" s="40">
        <v>0.8</v>
      </c>
      <c r="K28" s="40">
        <f t="shared" si="4"/>
        <v>-0.24947573814898802</v>
      </c>
      <c r="L28" s="40">
        <f t="shared" si="5"/>
        <v>0.15615444479727944</v>
      </c>
    </row>
    <row r="29" spans="1:12" ht="15" x14ac:dyDescent="0.25">
      <c r="A29" t="s">
        <v>54</v>
      </c>
      <c r="B29" s="40">
        <v>20.6</v>
      </c>
      <c r="C29" s="40">
        <f t="shared" si="0"/>
        <v>6.0005435199302192E-3</v>
      </c>
      <c r="D29" s="40">
        <v>12.2</v>
      </c>
      <c r="E29" s="40">
        <f t="shared" si="1"/>
        <v>0.6731314334548254</v>
      </c>
      <c r="F29" s="40">
        <v>1.4</v>
      </c>
      <c r="G29" s="40">
        <f t="shared" si="2"/>
        <v>-1.3007807464193966</v>
      </c>
      <c r="H29" s="40">
        <v>0.8</v>
      </c>
      <c r="I29" s="40">
        <f t="shared" si="3"/>
        <v>-0.95182128712026937</v>
      </c>
      <c r="J29" s="40">
        <v>1.3</v>
      </c>
      <c r="K29" s="40">
        <f t="shared" si="4"/>
        <v>0.34267896086188726</v>
      </c>
      <c r="L29" s="40">
        <f t="shared" si="5"/>
        <v>-0.24615821914060465</v>
      </c>
    </row>
    <row r="30" spans="1:12" ht="15" x14ac:dyDescent="0.25">
      <c r="A30" t="s">
        <v>51</v>
      </c>
      <c r="B30" s="40">
        <v>24.2</v>
      </c>
      <c r="C30" s="40">
        <f t="shared" si="0"/>
        <v>0.83393332419810551</v>
      </c>
      <c r="D30" s="40">
        <v>4.2</v>
      </c>
      <c r="E30" s="40">
        <f t="shared" si="1"/>
        <v>-1.0545191230579745</v>
      </c>
      <c r="F30" s="40">
        <v>5.4</v>
      </c>
      <c r="G30" s="40">
        <f t="shared" si="2"/>
        <v>0.42217878322401209</v>
      </c>
      <c r="H30" s="40">
        <v>1.4</v>
      </c>
      <c r="I30" s="40">
        <f t="shared" si="3"/>
        <v>0.1458594183096579</v>
      </c>
      <c r="J30" s="40">
        <v>0.3</v>
      </c>
      <c r="K30" s="40">
        <f t="shared" si="4"/>
        <v>-0.8416304371598633</v>
      </c>
      <c r="L30" s="40">
        <f t="shared" si="5"/>
        <v>-9.883560689721245E-2</v>
      </c>
    </row>
    <row r="31" spans="1:12" ht="15" x14ac:dyDescent="0.25">
      <c r="A31" t="s">
        <v>48</v>
      </c>
      <c r="B31" s="40">
        <v>17.899999999999999</v>
      </c>
      <c r="C31" s="40">
        <f t="shared" si="0"/>
        <v>-0.61494904198870226</v>
      </c>
      <c r="D31" s="40">
        <v>7.3</v>
      </c>
      <c r="E31" s="40">
        <f t="shared" si="1"/>
        <v>-0.38505453240926452</v>
      </c>
      <c r="F31" s="40">
        <v>1.7</v>
      </c>
      <c r="G31" s="40">
        <f t="shared" si="2"/>
        <v>-1.1715587816961408</v>
      </c>
      <c r="H31" s="40">
        <v>0.4</v>
      </c>
      <c r="I31" s="40">
        <f t="shared" si="3"/>
        <v>-1.6836084240735545</v>
      </c>
      <c r="J31" s="40">
        <v>1.7</v>
      </c>
      <c r="K31" s="40">
        <f t="shared" si="4"/>
        <v>0.81640272007058734</v>
      </c>
      <c r="L31" s="40">
        <f t="shared" si="5"/>
        <v>-0.60775361201941502</v>
      </c>
    </row>
    <row r="32" spans="1:12" ht="15" x14ac:dyDescent="0.25">
      <c r="A32" t="s">
        <v>47</v>
      </c>
      <c r="B32" s="40">
        <v>23.1</v>
      </c>
      <c r="C32" s="40">
        <f t="shared" si="0"/>
        <v>0.58095386343533006</v>
      </c>
      <c r="D32" s="40">
        <v>13.4</v>
      </c>
      <c r="E32" s="40">
        <f t="shared" si="1"/>
        <v>0.93227901693174564</v>
      </c>
      <c r="F32" s="40">
        <v>2.8</v>
      </c>
      <c r="G32" s="40">
        <f t="shared" si="2"/>
        <v>-0.69774491104420366</v>
      </c>
      <c r="H32" s="40"/>
      <c r="I32" s="40">
        <f t="shared" si="3"/>
        <v>-2.4153955610268394</v>
      </c>
      <c r="J32" s="40"/>
      <c r="K32" s="40">
        <f t="shared" si="4"/>
        <v>-1.1969232565663885</v>
      </c>
      <c r="L32" s="40">
        <f t="shared" si="5"/>
        <v>-0.55936616965407127</v>
      </c>
    </row>
    <row r="33" spans="1:12" ht="15" x14ac:dyDescent="0.25">
      <c r="A33" t="s">
        <v>62</v>
      </c>
      <c r="B33" s="40">
        <v>18.8</v>
      </c>
      <c r="C33" s="40">
        <f t="shared" si="0"/>
        <v>-0.40796584681915787</v>
      </c>
      <c r="D33" s="40">
        <v>3</v>
      </c>
      <c r="E33" s="40">
        <f t="shared" si="1"/>
        <v>-1.3136667065348946</v>
      </c>
      <c r="F33" s="40">
        <v>3.9</v>
      </c>
      <c r="G33" s="40">
        <f t="shared" si="2"/>
        <v>-0.2239310403922663</v>
      </c>
      <c r="H33" s="40">
        <v>1</v>
      </c>
      <c r="I33" s="40">
        <f t="shared" si="3"/>
        <v>-0.58592771864362692</v>
      </c>
      <c r="J33" s="40">
        <v>0.3</v>
      </c>
      <c r="K33" s="40">
        <f t="shared" si="4"/>
        <v>-0.8416304371598633</v>
      </c>
      <c r="L33" s="40">
        <f t="shared" si="5"/>
        <v>-0.67462434990996178</v>
      </c>
    </row>
    <row r="34" spans="1:12" ht="15" x14ac:dyDescent="0.25">
      <c r="A34" t="s">
        <v>35</v>
      </c>
      <c r="B34" s="40">
        <v>23.7</v>
      </c>
      <c r="C34" s="40">
        <f t="shared" si="0"/>
        <v>0.71894266021502562</v>
      </c>
      <c r="D34" s="40">
        <v>10.9</v>
      </c>
      <c r="E34" s="40">
        <f t="shared" si="1"/>
        <v>0.39238821802149559</v>
      </c>
      <c r="F34" s="40">
        <v>2.5</v>
      </c>
      <c r="G34" s="40">
        <f t="shared" si="2"/>
        <v>-0.82696687576745931</v>
      </c>
      <c r="H34" s="40">
        <v>0.6</v>
      </c>
      <c r="I34" s="40">
        <f t="shared" si="3"/>
        <v>-1.317714855596912</v>
      </c>
      <c r="J34" s="40">
        <v>2.2999999999999998</v>
      </c>
      <c r="K34" s="40">
        <f t="shared" si="4"/>
        <v>1.5269883588836375</v>
      </c>
      <c r="L34" s="40">
        <f t="shared" si="5"/>
        <v>9.8727501151157471E-2</v>
      </c>
    </row>
    <row r="35" spans="1:12" ht="15" x14ac:dyDescent="0.25">
      <c r="A35" t="s">
        <v>17</v>
      </c>
      <c r="B35" s="40">
        <v>21.8</v>
      </c>
      <c r="C35" s="40">
        <f t="shared" si="0"/>
        <v>0.28197813707932201</v>
      </c>
      <c r="D35" s="40">
        <v>11.1</v>
      </c>
      <c r="E35" s="40">
        <f t="shared" si="1"/>
        <v>0.43557948193431545</v>
      </c>
      <c r="F35" s="40">
        <v>2.5</v>
      </c>
      <c r="G35" s="40">
        <f t="shared" si="2"/>
        <v>-0.82696687576745931</v>
      </c>
      <c r="H35" s="40">
        <v>1.7</v>
      </c>
      <c r="I35" s="40">
        <f t="shared" si="3"/>
        <v>0.69469977102462177</v>
      </c>
      <c r="J35" s="40">
        <v>3.1</v>
      </c>
      <c r="K35" s="40">
        <f t="shared" si="4"/>
        <v>2.4744358773010382</v>
      </c>
      <c r="L35" s="40">
        <f t="shared" si="5"/>
        <v>0.61194527831436762</v>
      </c>
    </row>
    <row r="36" spans="1:12" ht="15" x14ac:dyDescent="0.25">
      <c r="A36" t="s">
        <v>52</v>
      </c>
      <c r="B36" s="40">
        <v>14.5</v>
      </c>
      <c r="C36" s="40">
        <f t="shared" si="0"/>
        <v>-1.3968855570736458</v>
      </c>
      <c r="D36" s="40">
        <v>9.1</v>
      </c>
      <c r="E36" s="40">
        <f t="shared" si="1"/>
        <v>3.6668428061154366E-3</v>
      </c>
      <c r="F36" s="40">
        <v>1.4</v>
      </c>
      <c r="G36" s="40">
        <f t="shared" si="2"/>
        <v>-1.3007807464193966</v>
      </c>
      <c r="H36" s="40">
        <v>0.8</v>
      </c>
      <c r="I36" s="40">
        <f t="shared" si="3"/>
        <v>-0.95182128712026937</v>
      </c>
      <c r="J36" s="40">
        <v>1.5</v>
      </c>
      <c r="K36" s="40">
        <f t="shared" si="4"/>
        <v>0.57954084046623733</v>
      </c>
      <c r="L36" s="40">
        <f t="shared" si="5"/>
        <v>-0.61325598146819182</v>
      </c>
    </row>
    <row r="37" spans="1:12" ht="15" x14ac:dyDescent="0.25">
      <c r="A37" t="s">
        <v>25</v>
      </c>
      <c r="B37" s="40">
        <v>26.4</v>
      </c>
      <c r="C37" s="40">
        <f t="shared" si="0"/>
        <v>1.3398922457236573</v>
      </c>
      <c r="D37" s="40">
        <v>16.2</v>
      </c>
      <c r="E37" s="40">
        <f t="shared" si="1"/>
        <v>1.5369567117112253</v>
      </c>
      <c r="F37" s="40">
        <v>3</v>
      </c>
      <c r="G37" s="40">
        <f t="shared" si="2"/>
        <v>-0.61159693456203323</v>
      </c>
      <c r="H37" s="40"/>
      <c r="I37" s="40">
        <f t="shared" si="3"/>
        <v>-2.4153955610268394</v>
      </c>
      <c r="J37" s="40"/>
      <c r="K37" s="40">
        <f t="shared" si="4"/>
        <v>-1.1969232565663885</v>
      </c>
      <c r="L37" s="40">
        <f t="shared" si="5"/>
        <v>-0.26941335894407575</v>
      </c>
    </row>
    <row r="38" spans="1:12" ht="15" x14ac:dyDescent="0.25">
      <c r="A38" t="s">
        <v>38</v>
      </c>
      <c r="B38" s="40">
        <v>16.100000000000001</v>
      </c>
      <c r="C38" s="40">
        <f t="shared" si="0"/>
        <v>-1.0289154323277896</v>
      </c>
      <c r="D38" s="40">
        <v>6.4</v>
      </c>
      <c r="E38" s="40">
        <f t="shared" si="1"/>
        <v>-0.57941522001695445</v>
      </c>
      <c r="F38" s="40">
        <v>5.2</v>
      </c>
      <c r="G38" s="40">
        <f t="shared" si="2"/>
        <v>0.3360308067418416</v>
      </c>
      <c r="H38" s="40">
        <v>2</v>
      </c>
      <c r="I38" s="40">
        <f t="shared" si="3"/>
        <v>1.2435401237395856</v>
      </c>
      <c r="J38" s="40">
        <v>0.8</v>
      </c>
      <c r="K38" s="40">
        <f t="shared" si="4"/>
        <v>-0.24947573814898802</v>
      </c>
      <c r="L38" s="40">
        <f t="shared" si="5"/>
        <v>-5.5647092002460985E-2</v>
      </c>
    </row>
    <row r="39" spans="1:12" ht="15" x14ac:dyDescent="0.25">
      <c r="A39" t="s">
        <v>49</v>
      </c>
      <c r="B39" s="40">
        <v>18.7</v>
      </c>
      <c r="C39" s="40">
        <f t="shared" si="0"/>
        <v>-0.43096397961577421</v>
      </c>
      <c r="D39" s="40">
        <v>12.9</v>
      </c>
      <c r="E39" s="40">
        <f t="shared" si="1"/>
        <v>0.82430085714969559</v>
      </c>
      <c r="F39" s="40">
        <v>1.8</v>
      </c>
      <c r="G39" s="40">
        <f t="shared" si="2"/>
        <v>-1.1284847934550559</v>
      </c>
      <c r="H39" s="40">
        <v>0.6</v>
      </c>
      <c r="I39" s="40">
        <f t="shared" si="3"/>
        <v>-1.317714855596912</v>
      </c>
      <c r="J39" s="40">
        <v>1.1000000000000001</v>
      </c>
      <c r="K39" s="40">
        <f t="shared" si="4"/>
        <v>0.10581708125753721</v>
      </c>
      <c r="L39" s="40">
        <f t="shared" si="5"/>
        <v>-0.38940913805210187</v>
      </c>
    </row>
    <row r="40" spans="1:12" ht="15" x14ac:dyDescent="0.25">
      <c r="A40" t="s">
        <v>26</v>
      </c>
      <c r="B40" s="40">
        <v>25.7</v>
      </c>
      <c r="C40" s="40">
        <f t="shared" si="0"/>
        <v>1.1789053161473455</v>
      </c>
      <c r="D40" s="40">
        <v>7.5</v>
      </c>
      <c r="E40" s="40">
        <f t="shared" si="1"/>
        <v>-0.34186326849644449</v>
      </c>
      <c r="F40" s="40">
        <v>9.5</v>
      </c>
      <c r="G40" s="40">
        <f t="shared" si="2"/>
        <v>2.1882123011085057</v>
      </c>
      <c r="H40" s="40">
        <v>1.1000000000000001</v>
      </c>
      <c r="I40" s="40">
        <f t="shared" si="3"/>
        <v>-0.40298093440530552</v>
      </c>
      <c r="J40" s="40">
        <v>0.1</v>
      </c>
      <c r="K40" s="40">
        <f t="shared" si="4"/>
        <v>-1.0784923167642135</v>
      </c>
      <c r="L40" s="40">
        <f t="shared" si="5"/>
        <v>0.30875621951797749</v>
      </c>
    </row>
    <row r="41" spans="1:12" ht="15" x14ac:dyDescent="0.25">
      <c r="A41" t="s">
        <v>22</v>
      </c>
      <c r="B41" s="40">
        <v>21.1</v>
      </c>
      <c r="C41" s="40">
        <f t="shared" si="0"/>
        <v>0.12099120750301019</v>
      </c>
      <c r="D41" s="40">
        <v>10.6</v>
      </c>
      <c r="E41" s="40">
        <f t="shared" si="1"/>
        <v>0.32760132215226545</v>
      </c>
      <c r="F41" s="40">
        <v>2.5</v>
      </c>
      <c r="G41" s="40">
        <f t="shared" si="2"/>
        <v>-0.82696687576745931</v>
      </c>
      <c r="H41" s="40">
        <v>1.4</v>
      </c>
      <c r="I41" s="40">
        <f t="shared" si="3"/>
        <v>0.1458594183096579</v>
      </c>
      <c r="J41" s="40">
        <v>3</v>
      </c>
      <c r="K41" s="40">
        <f t="shared" si="4"/>
        <v>2.356004937498863</v>
      </c>
      <c r="L41" s="40">
        <f t="shared" si="5"/>
        <v>0.42469800193926749</v>
      </c>
    </row>
    <row r="42" spans="1:12" ht="15" x14ac:dyDescent="0.25">
      <c r="A42" t="s">
        <v>20</v>
      </c>
      <c r="B42" s="40">
        <v>15.1</v>
      </c>
      <c r="C42" s="40">
        <f t="shared" si="0"/>
        <v>-1.25889676029395</v>
      </c>
      <c r="D42" s="40">
        <v>22.5</v>
      </c>
      <c r="E42" s="40">
        <f t="shared" si="1"/>
        <v>2.8974815249650554</v>
      </c>
      <c r="F42" s="40">
        <v>4.3</v>
      </c>
      <c r="G42" s="40">
        <f t="shared" si="2"/>
        <v>-5.1635087427925483E-2</v>
      </c>
      <c r="H42" s="40"/>
      <c r="I42" s="40">
        <f t="shared" si="3"/>
        <v>-2.4153955610268394</v>
      </c>
      <c r="J42" s="40"/>
      <c r="K42" s="40">
        <f t="shared" si="4"/>
        <v>-1.1969232565663885</v>
      </c>
      <c r="L42" s="40">
        <f t="shared" si="5"/>
        <v>-0.40507382807000958</v>
      </c>
    </row>
    <row r="43" spans="1:12" ht="15" x14ac:dyDescent="0.25">
      <c r="A43" t="s">
        <v>56</v>
      </c>
      <c r="B43" s="40">
        <v>18.5</v>
      </c>
      <c r="C43" s="40">
        <f t="shared" si="0"/>
        <v>-0.47696024520900598</v>
      </c>
      <c r="D43" s="40">
        <v>12.1</v>
      </c>
      <c r="E43" s="40">
        <f t="shared" si="1"/>
        <v>0.65153580149841539</v>
      </c>
      <c r="F43" s="40">
        <v>3.1</v>
      </c>
      <c r="G43" s="40">
        <f t="shared" si="2"/>
        <v>-0.56852294632094791</v>
      </c>
      <c r="H43" s="40"/>
      <c r="I43" s="40">
        <f t="shared" si="3"/>
        <v>-2.4153955610268394</v>
      </c>
      <c r="J43" s="40"/>
      <c r="K43" s="40">
        <f t="shared" si="4"/>
        <v>-1.1969232565663885</v>
      </c>
      <c r="L43" s="40">
        <f t="shared" si="5"/>
        <v>-0.80125324152495325</v>
      </c>
    </row>
    <row r="44" spans="1:12" ht="15" x14ac:dyDescent="0.25">
      <c r="A44" t="s">
        <v>63</v>
      </c>
      <c r="B44" s="40">
        <v>17.8</v>
      </c>
      <c r="C44" s="40">
        <f t="shared" si="0"/>
        <v>-0.63794717478531782</v>
      </c>
      <c r="D44" s="40">
        <v>3.9</v>
      </c>
      <c r="E44" s="40">
        <f t="shared" si="1"/>
        <v>-1.1193060189272044</v>
      </c>
      <c r="F44" s="40">
        <v>3</v>
      </c>
      <c r="G44" s="40">
        <f t="shared" si="2"/>
        <v>-0.61159693456203323</v>
      </c>
      <c r="H44" s="40"/>
      <c r="I44" s="40">
        <f t="shared" si="3"/>
        <v>-2.4153955610268394</v>
      </c>
      <c r="J44" s="40"/>
      <c r="K44" s="40">
        <f t="shared" si="4"/>
        <v>-1.1969232565663885</v>
      </c>
      <c r="L44" s="40">
        <f t="shared" si="5"/>
        <v>-1.1962337891735566</v>
      </c>
    </row>
    <row r="45" spans="1:12" ht="15" x14ac:dyDescent="0.25">
      <c r="A45" t="s">
        <v>21</v>
      </c>
      <c r="B45" s="40">
        <v>13.1</v>
      </c>
      <c r="C45" s="40">
        <f t="shared" si="0"/>
        <v>-1.7188594162262698</v>
      </c>
      <c r="D45" s="40">
        <v>2.7</v>
      </c>
      <c r="E45" s="40">
        <f t="shared" si="1"/>
        <v>-1.3784536024041245</v>
      </c>
      <c r="F45" s="40">
        <v>10.5</v>
      </c>
      <c r="G45" s="40">
        <f t="shared" si="2"/>
        <v>2.6189521835193581</v>
      </c>
      <c r="H45" s="40">
        <v>2.2000000000000002</v>
      </c>
      <c r="I45" s="40">
        <f t="shared" si="3"/>
        <v>1.6094336922162285</v>
      </c>
      <c r="J45" s="40">
        <v>0.2</v>
      </c>
      <c r="K45" s="40">
        <f t="shared" si="4"/>
        <v>-0.96006137696203842</v>
      </c>
      <c r="L45" s="40">
        <f t="shared" si="5"/>
        <v>3.4202296028630765E-2</v>
      </c>
    </row>
    <row r="46" spans="1:12" ht="15" x14ac:dyDescent="0.25">
      <c r="A46" t="s">
        <v>29</v>
      </c>
      <c r="B46" s="40">
        <v>19.2</v>
      </c>
      <c r="C46" s="40">
        <f t="shared" si="0"/>
        <v>-0.31597331563269421</v>
      </c>
      <c r="D46" s="40">
        <v>3.6</v>
      </c>
      <c r="E46" s="40">
        <f t="shared" si="1"/>
        <v>-1.1840929147964345</v>
      </c>
      <c r="F46" s="40">
        <v>9.3000000000000007</v>
      </c>
      <c r="G46" s="40">
        <f t="shared" si="2"/>
        <v>2.1020643246263355</v>
      </c>
      <c r="H46" s="40">
        <v>1.9</v>
      </c>
      <c r="I46" s="40">
        <f t="shared" si="3"/>
        <v>1.0605933395012641</v>
      </c>
      <c r="J46" s="40">
        <v>0.3</v>
      </c>
      <c r="K46" s="40">
        <f t="shared" si="4"/>
        <v>-0.8416304371598633</v>
      </c>
      <c r="L46" s="40">
        <f t="shared" si="5"/>
        <v>0.1641921993077215</v>
      </c>
    </row>
    <row r="47" spans="1:12" ht="15" x14ac:dyDescent="0.25">
      <c r="A47" t="s">
        <v>32</v>
      </c>
      <c r="B47" s="40">
        <v>15</v>
      </c>
      <c r="C47" s="40">
        <f t="shared" si="0"/>
        <v>-1.2818948930905658</v>
      </c>
      <c r="D47" s="40">
        <v>15</v>
      </c>
      <c r="E47" s="40">
        <f t="shared" si="1"/>
        <v>1.2778091282343056</v>
      </c>
      <c r="F47" s="40">
        <v>2.7</v>
      </c>
      <c r="G47" s="40">
        <f t="shared" si="2"/>
        <v>-0.74081889928528877</v>
      </c>
      <c r="H47" s="40">
        <v>0.5</v>
      </c>
      <c r="I47" s="40">
        <f t="shared" si="3"/>
        <v>-1.5006616398352333</v>
      </c>
      <c r="J47" s="40">
        <v>2.1</v>
      </c>
      <c r="K47" s="40">
        <f t="shared" si="4"/>
        <v>1.2901264792792877</v>
      </c>
      <c r="L47" s="40">
        <f t="shared" si="5"/>
        <v>-0.19108796493949889</v>
      </c>
    </row>
    <row r="48" spans="1:12" ht="15" x14ac:dyDescent="0.25">
      <c r="A48" t="s">
        <v>37</v>
      </c>
      <c r="B48" s="40">
        <v>10.8</v>
      </c>
      <c r="C48" s="40">
        <f t="shared" si="0"/>
        <v>-2.2478164705484374</v>
      </c>
      <c r="D48" s="40">
        <v>14</v>
      </c>
      <c r="E48" s="40">
        <f t="shared" si="1"/>
        <v>1.0618528086702055</v>
      </c>
      <c r="F48" s="40">
        <v>3.9</v>
      </c>
      <c r="G48" s="40">
        <f t="shared" si="2"/>
        <v>-0.2239310403922663</v>
      </c>
      <c r="H48" s="40">
        <v>1.1000000000000001</v>
      </c>
      <c r="I48" s="40">
        <f t="shared" si="3"/>
        <v>-0.40298093440530552</v>
      </c>
      <c r="J48" s="40">
        <v>0.6</v>
      </c>
      <c r="K48" s="40">
        <f t="shared" si="4"/>
        <v>-0.48633761775333817</v>
      </c>
      <c r="L48" s="40">
        <f t="shared" si="5"/>
        <v>-0.45984265088582832</v>
      </c>
    </row>
    <row r="49" spans="1:12" ht="15" x14ac:dyDescent="0.25">
      <c r="A49" t="s">
        <v>39</v>
      </c>
      <c r="B49" s="40">
        <v>13.3</v>
      </c>
      <c r="C49" s="40">
        <f t="shared" si="0"/>
        <v>-1.6728631506330376</v>
      </c>
      <c r="D49" s="40">
        <v>10.5</v>
      </c>
      <c r="E49" s="40">
        <f t="shared" si="1"/>
        <v>0.3060056901958555</v>
      </c>
      <c r="F49" s="40">
        <v>3.4</v>
      </c>
      <c r="G49" s="40">
        <f t="shared" si="2"/>
        <v>-0.43930098159769237</v>
      </c>
      <c r="H49" s="40">
        <v>0.8</v>
      </c>
      <c r="I49" s="40">
        <f t="shared" si="3"/>
        <v>-0.95182128712026937</v>
      </c>
      <c r="J49" s="40">
        <v>2.2000000000000002</v>
      </c>
      <c r="K49" s="40">
        <f t="shared" si="4"/>
        <v>1.4085574190814629</v>
      </c>
      <c r="L49" s="40">
        <f t="shared" si="5"/>
        <v>-0.2698844620147362</v>
      </c>
    </row>
    <row r="50" spans="1:12" ht="15" x14ac:dyDescent="0.25">
      <c r="A50" t="s">
        <v>16</v>
      </c>
      <c r="B50" s="40">
        <v>27</v>
      </c>
      <c r="C50" s="40">
        <f t="shared" si="0"/>
        <v>1.4778810425033535</v>
      </c>
      <c r="D50" s="40">
        <v>5.8</v>
      </c>
      <c r="E50" s="40">
        <f t="shared" si="1"/>
        <v>-0.70898901175541451</v>
      </c>
      <c r="F50" s="40">
        <v>6.7</v>
      </c>
      <c r="G50" s="40">
        <f t="shared" si="2"/>
        <v>0.98214063035811983</v>
      </c>
      <c r="H50" s="40">
        <v>2.6</v>
      </c>
      <c r="I50" s="40">
        <f t="shared" si="3"/>
        <v>2.3412208291695134</v>
      </c>
      <c r="J50" s="40">
        <v>0.7</v>
      </c>
      <c r="K50" s="40">
        <f t="shared" si="4"/>
        <v>-0.36790667795116316</v>
      </c>
      <c r="L50" s="40">
        <f t="shared" si="5"/>
        <v>0.74486936246488189</v>
      </c>
    </row>
    <row r="51" spans="1:12" ht="15" x14ac:dyDescent="0.25">
      <c r="A51" t="s">
        <v>45</v>
      </c>
      <c r="B51" s="40">
        <v>16.5</v>
      </c>
      <c r="C51" s="40">
        <f t="shared" si="0"/>
        <v>-0.93692290114132593</v>
      </c>
      <c r="D51" s="40">
        <v>4.7</v>
      </c>
      <c r="E51" s="40">
        <f t="shared" si="1"/>
        <v>-0.94654096327592441</v>
      </c>
      <c r="F51" s="40">
        <v>6.7</v>
      </c>
      <c r="G51" s="40">
        <f t="shared" si="2"/>
        <v>0.98214063035811983</v>
      </c>
      <c r="H51" s="40">
        <v>1.3</v>
      </c>
      <c r="I51" s="40">
        <f t="shared" si="3"/>
        <v>-3.7087365928663109E-2</v>
      </c>
      <c r="J51" s="40">
        <v>0.2</v>
      </c>
      <c r="K51" s="40">
        <f t="shared" si="4"/>
        <v>-0.96006137696203842</v>
      </c>
      <c r="L51" s="40">
        <f t="shared" si="5"/>
        <v>-0.37969439538996641</v>
      </c>
    </row>
    <row r="52" spans="1:12" ht="15" x14ac:dyDescent="0.25">
      <c r="A52" t="s">
        <v>61</v>
      </c>
      <c r="B52" s="40">
        <v>17.600000000000001</v>
      </c>
      <c r="C52" s="40">
        <f t="shared" si="0"/>
        <v>-0.68394344037854959</v>
      </c>
      <c r="D52" s="40">
        <v>5.0999999999999996</v>
      </c>
      <c r="E52" s="40">
        <f t="shared" si="1"/>
        <v>-0.86015843545028459</v>
      </c>
      <c r="F52" s="40">
        <v>3</v>
      </c>
      <c r="G52" s="40">
        <f t="shared" si="2"/>
        <v>-0.61159693456203323</v>
      </c>
      <c r="H52" s="40">
        <v>1.1000000000000001</v>
      </c>
      <c r="I52" s="40">
        <f t="shared" si="3"/>
        <v>-0.40298093440530552</v>
      </c>
      <c r="J52" s="40">
        <v>0.7</v>
      </c>
      <c r="K52" s="40">
        <f t="shared" si="4"/>
        <v>-0.36790667795116316</v>
      </c>
      <c r="L52" s="40">
        <f t="shared" si="5"/>
        <v>-0.58531728454946719</v>
      </c>
    </row>
    <row r="53" spans="1:12" ht="15" x14ac:dyDescent="0.25">
      <c r="A53" t="s">
        <v>74</v>
      </c>
      <c r="B53" s="40">
        <f>21948/799</f>
        <v>27.469336670838548</v>
      </c>
      <c r="C53" s="40">
        <f t="shared" si="0"/>
        <v>1.5858197133260192</v>
      </c>
      <c r="D53" s="40">
        <f>5780/799</f>
        <v>7.2340425531914896</v>
      </c>
      <c r="E53" s="40">
        <f t="shared" si="1"/>
        <v>-0.39929845986987528</v>
      </c>
      <c r="F53" s="40">
        <f>5524/799</f>
        <v>6.9136420525657067</v>
      </c>
      <c r="G53" s="40">
        <f t="shared" si="2"/>
        <v>1.0741647829582854</v>
      </c>
      <c r="H53" s="40">
        <f>1367/799</f>
        <v>1.7108886107634542</v>
      </c>
      <c r="I53" s="40">
        <f t="shared" si="3"/>
        <v>0.71462013426458904</v>
      </c>
      <c r="J53" s="40">
        <f>660/799</f>
        <v>0.82603254067584475</v>
      </c>
      <c r="K53" s="40">
        <f t="shared" si="4"/>
        <v>-0.21864515557220163</v>
      </c>
      <c r="L53" s="40">
        <f t="shared" si="5"/>
        <v>0.55133220302136332</v>
      </c>
    </row>
    <row r="54" spans="1:12" ht="15" x14ac:dyDescent="0.25">
      <c r="A54" t="s">
        <v>75</v>
      </c>
      <c r="B54" s="40">
        <f>31700/1245</f>
        <v>25.461847389558233</v>
      </c>
      <c r="C54" s="40">
        <f t="shared" si="0"/>
        <v>1.1241346625393407</v>
      </c>
      <c r="D54" s="40">
        <f>6601/1245</f>
        <v>5.3020080321285139</v>
      </c>
      <c r="E54" s="40">
        <f t="shared" si="1"/>
        <v>-0.81653352430942416</v>
      </c>
      <c r="F54" s="40">
        <f>5925/1245</f>
        <v>4.7590361445783129</v>
      </c>
      <c r="G54" s="40">
        <f t="shared" si="2"/>
        <v>0.14609008751006802</v>
      </c>
      <c r="H54" s="40">
        <f>1835/1245</f>
        <v>1.4738955823293172</v>
      </c>
      <c r="I54" s="40">
        <f t="shared" si="3"/>
        <v>0.281049009875325</v>
      </c>
      <c r="J54" s="40">
        <f>620/1245</f>
        <v>0.49799196787148592</v>
      </c>
      <c r="K54" s="40">
        <f t="shared" si="4"/>
        <v>-0.60714668887684209</v>
      </c>
      <c r="L54" s="40">
        <f>AVERAGE(C54,E54,G54,I54,K54)</f>
        <v>2.5518709347693493E-2</v>
      </c>
    </row>
  </sheetData>
  <conditionalFormatting sqref="B3:B52">
    <cfRule type="cellIs" dxfId="55" priority="15" operator="greaterThan">
      <formula>$B$2</formula>
    </cfRule>
  </conditionalFormatting>
  <conditionalFormatting sqref="D3:D52">
    <cfRule type="cellIs" dxfId="54" priority="14" operator="greaterThan">
      <formula>$D$2</formula>
    </cfRule>
  </conditionalFormatting>
  <conditionalFormatting sqref="F3:F52">
    <cfRule type="cellIs" dxfId="53" priority="13" operator="greaterThan">
      <formula>$F$2</formula>
    </cfRule>
  </conditionalFormatting>
  <conditionalFormatting sqref="H3:H52">
    <cfRule type="cellIs" dxfId="52" priority="12" operator="greaterThan">
      <formula>$H$2</formula>
    </cfRule>
  </conditionalFormatting>
  <conditionalFormatting sqref="J3:J52">
    <cfRule type="cellIs" dxfId="51" priority="11" operator="greaterThan">
      <formula>$J$2</formula>
    </cfRule>
  </conditionalFormatting>
  <conditionalFormatting sqref="B53">
    <cfRule type="cellIs" dxfId="50" priority="10" operator="greaterThan">
      <formula>$B$2</formula>
    </cfRule>
  </conditionalFormatting>
  <conditionalFormatting sqref="D53">
    <cfRule type="cellIs" dxfId="49" priority="9" operator="greaterThan">
      <formula>$D$2</formula>
    </cfRule>
  </conditionalFormatting>
  <conditionalFormatting sqref="F53">
    <cfRule type="cellIs" dxfId="48" priority="8" operator="greaterThan">
      <formula>$F$2</formula>
    </cfRule>
  </conditionalFormatting>
  <conditionalFormatting sqref="H53">
    <cfRule type="cellIs" dxfId="47" priority="7" operator="greaterThan">
      <formula>$H$2</formula>
    </cfRule>
  </conditionalFormatting>
  <conditionalFormatting sqref="J53">
    <cfRule type="cellIs" dxfId="46" priority="6" operator="greaterThan">
      <formula>$J$2</formula>
    </cfRule>
  </conditionalFormatting>
  <conditionalFormatting sqref="B54">
    <cfRule type="cellIs" dxfId="45" priority="5" operator="greaterThan">
      <formula>$B$2</formula>
    </cfRule>
  </conditionalFormatting>
  <conditionalFormatting sqref="D54">
    <cfRule type="cellIs" dxfId="44" priority="4" operator="greaterThan">
      <formula>$D$2</formula>
    </cfRule>
  </conditionalFormatting>
  <conditionalFormatting sqref="F54">
    <cfRule type="cellIs" dxfId="43" priority="3" operator="greaterThan">
      <formula>$F$2</formula>
    </cfRule>
  </conditionalFormatting>
  <conditionalFormatting sqref="H54">
    <cfRule type="cellIs" dxfId="42" priority="2" operator="greaterThan">
      <formula>$H$2</formula>
    </cfRule>
  </conditionalFormatting>
  <conditionalFormatting sqref="J54">
    <cfRule type="cellIs" dxfId="41" priority="1" operator="greaterThan">
      <formula>$J$2</formula>
    </cfRule>
  </conditionalFormatting>
  <hyperlinks>
    <hyperlink ref="A3" r:id="rId1" display="http://www.basketball-reference.com/players/a/abdulka01.html" xr:uid="{00000000-0004-0000-0300-000000000000}"/>
    <hyperlink ref="A4" r:id="rId2" display="http://www.basketball-reference.com/players/a/architi01.html" xr:uid="{00000000-0004-0000-0300-000001000000}"/>
    <hyperlink ref="A5" r:id="rId3" display="http://www.basketball-reference.com/players/a/arizipa01.html" xr:uid="{00000000-0004-0000-0300-000002000000}"/>
    <hyperlink ref="A6" r:id="rId4" display="http://www.basketball-reference.com/players/b/barklch01.html" xr:uid="{00000000-0004-0000-0300-000003000000}"/>
    <hyperlink ref="A7" r:id="rId5" display="http://www.basketball-reference.com/players/b/barryri01.html" xr:uid="{00000000-0004-0000-0300-000004000000}"/>
    <hyperlink ref="A8" r:id="rId6" display="http://www.basketball-reference.com/players/b/bayloel01.html" xr:uid="{00000000-0004-0000-0300-000005000000}"/>
    <hyperlink ref="A9" r:id="rId7" display="http://www.basketball-reference.com/players/b/bingda01.html" xr:uid="{00000000-0004-0000-0300-000006000000}"/>
    <hyperlink ref="A10" r:id="rId8" display="http://www.basketball-reference.com/players/b/birdla01.html" xr:uid="{00000000-0004-0000-0300-000007000000}"/>
    <hyperlink ref="A11" r:id="rId9" display="http://www.basketball-reference.com/players/c/chambwi01.html" xr:uid="{00000000-0004-0000-0300-000008000000}"/>
    <hyperlink ref="A12" r:id="rId10" display="http://www.basketball-reference.com/players/c/cousybo01.html" xr:uid="{00000000-0004-0000-0300-000009000000}"/>
    <hyperlink ref="A13" r:id="rId11" display="http://www.basketball-reference.com/players/c/cowenda01.html" xr:uid="{00000000-0004-0000-0300-00000A000000}"/>
    <hyperlink ref="A14" r:id="rId12" display="http://www.basketball-reference.com/players/c/cunnibi01.html" xr:uid="{00000000-0004-0000-0300-00000B000000}"/>
    <hyperlink ref="A15" r:id="rId13" display="http://www.basketball-reference.com/players/d/debusda01.html" xr:uid="{00000000-0004-0000-0300-00000C000000}"/>
    <hyperlink ref="A16" r:id="rId14" display="http://www.basketball-reference.com/players/d/drexlcl01.html" xr:uid="{00000000-0004-0000-0300-00000D000000}"/>
    <hyperlink ref="A17" r:id="rId15" display="http://www.basketball-reference.com/players/e/ervinju01.html" xr:uid="{00000000-0004-0000-0300-00000E000000}"/>
    <hyperlink ref="A18" r:id="rId16" display="http://www.basketball-reference.com/players/e/ewingpa01.html" xr:uid="{00000000-0004-0000-0300-00000F000000}"/>
    <hyperlink ref="A19" r:id="rId17" display="http://www.basketball-reference.com/players/f/fraziwa01.html" xr:uid="{00000000-0004-0000-0300-000010000000}"/>
    <hyperlink ref="A20" r:id="rId18" display="http://www.basketball-reference.com/players/g/gervige01.html" xr:uid="{00000000-0004-0000-0300-000011000000}"/>
    <hyperlink ref="A21" r:id="rId19" display="http://www.basketball-reference.com/players/g/greerha01.html" xr:uid="{00000000-0004-0000-0300-000012000000}"/>
    <hyperlink ref="A22" r:id="rId20" display="http://www.basketball-reference.com/players/h/havlijo01.html" xr:uid="{00000000-0004-0000-0300-000013000000}"/>
    <hyperlink ref="A23" r:id="rId21" display="http://www.basketball-reference.com/players/h/hayesel01.html" xr:uid="{00000000-0004-0000-0300-000014000000}"/>
    <hyperlink ref="A24" r:id="rId22" display="http://www.basketball-reference.com/players/j/johnsma02.html" xr:uid="{00000000-0004-0000-0300-000015000000}"/>
    <hyperlink ref="A25" r:id="rId23" display="http://www.basketball-reference.com/players/j/jonessa01.html" xr:uid="{00000000-0004-0000-0300-000016000000}"/>
    <hyperlink ref="A26" r:id="rId24" display="http://www.basketball-reference.com/players/j/jordami01.html" xr:uid="{00000000-0004-0000-0300-000017000000}"/>
    <hyperlink ref="A27" r:id="rId25" display="http://www.basketball-reference.com/players/l/lucasje01.html" xr:uid="{00000000-0004-0000-0300-000018000000}"/>
    <hyperlink ref="A28" r:id="rId26" display="http://www.basketball-reference.com/players/m/malonka01.html" xr:uid="{00000000-0004-0000-0300-000019000000}"/>
    <hyperlink ref="A29" r:id="rId27" display="http://www.basketball-reference.com/players/m/malonmo01.html" xr:uid="{00000000-0004-0000-0300-00001A000000}"/>
    <hyperlink ref="A30" r:id="rId28" display="http://www.basketball-reference.com/players/m/maravpe01.html" xr:uid="{00000000-0004-0000-0300-00001B000000}"/>
    <hyperlink ref="A31" r:id="rId29" display="http://www.basketball-reference.com/players/m/mchalke01.html" xr:uid="{00000000-0004-0000-0300-00001C000000}"/>
    <hyperlink ref="A32" r:id="rId30" display="http://www.basketball-reference.com/players/m/mikange01.html" xr:uid="{00000000-0004-0000-0300-00001D000000}"/>
    <hyperlink ref="A33" r:id="rId31" display="http://www.basketball-reference.com/players/m/monroea01.html" xr:uid="{00000000-0004-0000-0300-00001E000000}"/>
    <hyperlink ref="A34" r:id="rId32" display="http://www.basketball-reference.com/players/o/onealsh01.html" xr:uid="{00000000-0004-0000-0300-00001F000000}"/>
    <hyperlink ref="A35" r:id="rId33" display="http://www.basketball-reference.com/players/o/olajuha01.html" xr:uid="{00000000-0004-0000-0300-000020000000}"/>
    <hyperlink ref="A36" r:id="rId34" display="http://www.basketball-reference.com/players/p/parisro01.html" xr:uid="{00000000-0004-0000-0300-000021000000}"/>
    <hyperlink ref="A37" r:id="rId35" display="http://www.basketball-reference.com/players/p/pettibo01.html" xr:uid="{00000000-0004-0000-0300-000022000000}"/>
    <hyperlink ref="A38" r:id="rId36" display="http://www.basketball-reference.com/players/p/pippesc01.html" xr:uid="{00000000-0004-0000-0300-000023000000}"/>
    <hyperlink ref="A39" r:id="rId37" display="http://www.basketball-reference.com/players/r/reedwi01.html" xr:uid="{00000000-0004-0000-0300-000024000000}"/>
    <hyperlink ref="A40" r:id="rId38" display="http://www.basketball-reference.com/players/r/roberos01.html" xr:uid="{00000000-0004-0000-0300-000025000000}"/>
    <hyperlink ref="A41" r:id="rId39" display="http://www.basketball-reference.com/players/r/robinda01.html" xr:uid="{00000000-0004-0000-0300-000026000000}"/>
    <hyperlink ref="A42" r:id="rId40" display="http://www.basketball-reference.com/players/r/russebi01.html" xr:uid="{00000000-0004-0000-0300-000027000000}"/>
    <hyperlink ref="A43" r:id="rId41" display="http://www.basketball-reference.com/players/s/schaydo01.html" xr:uid="{00000000-0004-0000-0300-000028000000}"/>
    <hyperlink ref="A44" r:id="rId42" display="http://www.basketball-reference.com/players/s/sharmbi01.html" xr:uid="{00000000-0004-0000-0300-000029000000}"/>
    <hyperlink ref="A45" r:id="rId43" display="http://www.basketball-reference.com/players/s/stockjo01.html" xr:uid="{00000000-0004-0000-0300-00002A000000}"/>
    <hyperlink ref="A46" r:id="rId44" display="http://www.basketball-reference.com/players/t/thomais01.html" xr:uid="{00000000-0004-0000-0300-00002B000000}"/>
    <hyperlink ref="A47" r:id="rId45" display="http://www.basketball-reference.com/players/t/thurmna01.html" xr:uid="{00000000-0004-0000-0300-00002C000000}"/>
    <hyperlink ref="A48" r:id="rId46" display="http://www.basketball-reference.com/players/u/unselwe01.html" xr:uid="{00000000-0004-0000-0300-00002D000000}"/>
    <hyperlink ref="A49" r:id="rId47" display="http://www.basketball-reference.com/players/w/waltobi01.html" xr:uid="{00000000-0004-0000-0300-00002E000000}"/>
    <hyperlink ref="A50" r:id="rId48" display="http://www.basketball-reference.com/players/w/westje01.html" xr:uid="{00000000-0004-0000-0300-00002F000000}"/>
    <hyperlink ref="A51" r:id="rId49" display="http://www.basketball-reference.com/players/w/wilkele01.html" xr:uid="{00000000-0004-0000-0300-000030000000}"/>
    <hyperlink ref="A52" r:id="rId50" display="http://www.basketball-reference.com/players/w/worthja01.html" xr:uid="{00000000-0004-0000-0300-000031000000}"/>
  </hyperlinks>
  <pageMargins left="0.7" right="0.7" top="0.75" bottom="0.75" header="0.3" footer="0.3"/>
  <pageSetup orientation="portrait" horizontalDpi="4294967293" verticalDpi="4294967293" r:id="rId51"/>
  <drawing r:id="rId52"/>
  <tableParts count="1">
    <tablePart r:id="rId5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/>
  </sheetPr>
  <dimension ref="A1:F52"/>
  <sheetViews>
    <sheetView workbookViewId="0">
      <selection activeCell="J13" sqref="J13"/>
    </sheetView>
  </sheetViews>
  <sheetFormatPr defaultRowHeight="15" x14ac:dyDescent="0.25"/>
  <cols>
    <col min="1" max="1" width="20.7109375" customWidth="1"/>
    <col min="2" max="6" width="16.7109375" customWidth="1"/>
  </cols>
  <sheetData>
    <row r="1" spans="1:6" ht="15.75" thickBot="1" x14ac:dyDescent="0.3">
      <c r="A1" s="23" t="s">
        <v>0</v>
      </c>
      <c r="B1" s="23" t="s">
        <v>5</v>
      </c>
      <c r="C1" s="23" t="s">
        <v>6</v>
      </c>
      <c r="D1" s="23" t="s">
        <v>7</v>
      </c>
      <c r="E1" s="23" t="s">
        <v>8</v>
      </c>
      <c r="F1" s="24" t="s">
        <v>9</v>
      </c>
    </row>
    <row r="2" spans="1:6" ht="15.75" thickTop="1" x14ac:dyDescent="0.25">
      <c r="A2" s="25" t="s">
        <v>16</v>
      </c>
      <c r="B2" s="26">
        <v>27</v>
      </c>
      <c r="C2" s="26">
        <v>5.8</v>
      </c>
      <c r="D2" s="26">
        <v>6.7</v>
      </c>
      <c r="E2" s="26">
        <v>2.6</v>
      </c>
      <c r="F2" s="27">
        <v>0.7</v>
      </c>
    </row>
    <row r="3" spans="1:6" x14ac:dyDescent="0.25">
      <c r="A3" s="25" t="s">
        <v>19</v>
      </c>
      <c r="B3" s="26">
        <v>30.1</v>
      </c>
      <c r="C3" s="26">
        <v>6.2</v>
      </c>
      <c r="D3" s="26">
        <v>5.3</v>
      </c>
      <c r="E3" s="26">
        <v>2.2999999999999998</v>
      </c>
      <c r="F3" s="27">
        <v>0.8</v>
      </c>
    </row>
    <row r="4" spans="1:6" x14ac:dyDescent="0.25">
      <c r="A4" s="25" t="s">
        <v>21</v>
      </c>
      <c r="B4" s="26">
        <v>13.1</v>
      </c>
      <c r="C4" s="26">
        <v>2.7</v>
      </c>
      <c r="D4" s="26">
        <v>10.5</v>
      </c>
      <c r="E4" s="26">
        <v>2.2000000000000002</v>
      </c>
      <c r="F4" s="27">
        <v>0.2</v>
      </c>
    </row>
    <row r="5" spans="1:6" x14ac:dyDescent="0.25">
      <c r="A5" s="25" t="s">
        <v>34</v>
      </c>
      <c r="B5" s="26">
        <v>20.399999999999999</v>
      </c>
      <c r="C5" s="26">
        <v>6.1</v>
      </c>
      <c r="D5" s="26">
        <v>5.6</v>
      </c>
      <c r="E5" s="26">
        <v>2</v>
      </c>
      <c r="F5" s="27">
        <v>0.7</v>
      </c>
    </row>
    <row r="6" spans="1:6" x14ac:dyDescent="0.25">
      <c r="A6" s="25" t="s">
        <v>30</v>
      </c>
      <c r="B6" s="26">
        <v>23.2</v>
      </c>
      <c r="C6" s="26">
        <v>6.5</v>
      </c>
      <c r="D6" s="26">
        <v>5.0999999999999996</v>
      </c>
      <c r="E6" s="26">
        <v>2</v>
      </c>
      <c r="F6" s="27">
        <v>0.5</v>
      </c>
    </row>
    <row r="7" spans="1:6" x14ac:dyDescent="0.25">
      <c r="A7" s="25" t="s">
        <v>38</v>
      </c>
      <c r="B7" s="26">
        <v>16.100000000000001</v>
      </c>
      <c r="C7" s="26">
        <v>6.4</v>
      </c>
      <c r="D7" s="26">
        <v>5.2</v>
      </c>
      <c r="E7" s="26">
        <v>2</v>
      </c>
      <c r="F7" s="27">
        <v>0.8</v>
      </c>
    </row>
    <row r="8" spans="1:6" x14ac:dyDescent="0.25">
      <c r="A8" s="25" t="s">
        <v>29</v>
      </c>
      <c r="B8" s="26">
        <v>19.2</v>
      </c>
      <c r="C8" s="26">
        <v>3.6</v>
      </c>
      <c r="D8" s="26">
        <v>9.3000000000000007</v>
      </c>
      <c r="E8" s="26">
        <v>1.9</v>
      </c>
      <c r="F8" s="27">
        <v>0.3</v>
      </c>
    </row>
    <row r="9" spans="1:6" x14ac:dyDescent="0.25">
      <c r="A9" s="25" t="s">
        <v>15</v>
      </c>
      <c r="B9" s="26">
        <v>19.5</v>
      </c>
      <c r="C9" s="26">
        <v>7.2</v>
      </c>
      <c r="D9" s="26">
        <v>11.2</v>
      </c>
      <c r="E9" s="26">
        <v>1.9</v>
      </c>
      <c r="F9" s="27">
        <v>0.4</v>
      </c>
    </row>
    <row r="10" spans="1:6" x14ac:dyDescent="0.25">
      <c r="A10" s="25" t="s">
        <v>42</v>
      </c>
      <c r="B10" s="26">
        <v>18.899999999999999</v>
      </c>
      <c r="C10" s="26">
        <v>5.9</v>
      </c>
      <c r="D10" s="26">
        <v>6.1</v>
      </c>
      <c r="E10" s="26">
        <v>1.9</v>
      </c>
      <c r="F10" s="27">
        <v>0.2</v>
      </c>
    </row>
    <row r="11" spans="1:6" x14ac:dyDescent="0.25">
      <c r="A11" s="25" t="s">
        <v>50</v>
      </c>
      <c r="B11" s="26">
        <v>22</v>
      </c>
      <c r="C11" s="26">
        <v>6.7</v>
      </c>
      <c r="D11" s="26">
        <v>3.9</v>
      </c>
      <c r="E11" s="26">
        <v>1.8</v>
      </c>
      <c r="F11" s="27">
        <v>1.5</v>
      </c>
    </row>
    <row r="12" spans="1:6" x14ac:dyDescent="0.25">
      <c r="A12" s="25" t="s">
        <v>17</v>
      </c>
      <c r="B12" s="26">
        <v>21.8</v>
      </c>
      <c r="C12" s="26">
        <v>11.1</v>
      </c>
      <c r="D12" s="26">
        <v>2.5</v>
      </c>
      <c r="E12" s="26">
        <v>1.7</v>
      </c>
      <c r="F12" s="27">
        <v>3.1</v>
      </c>
    </row>
    <row r="13" spans="1:6" x14ac:dyDescent="0.25">
      <c r="A13" s="25" t="s">
        <v>43</v>
      </c>
      <c r="B13" s="26">
        <v>24.3</v>
      </c>
      <c r="C13" s="26">
        <v>10</v>
      </c>
      <c r="D13" s="26">
        <v>6.3</v>
      </c>
      <c r="E13" s="26">
        <v>1.7</v>
      </c>
      <c r="F13" s="27">
        <v>0.8</v>
      </c>
    </row>
    <row r="14" spans="1:6" x14ac:dyDescent="0.25">
      <c r="A14" s="25" t="s">
        <v>27</v>
      </c>
      <c r="B14" s="26">
        <v>22.1</v>
      </c>
      <c r="C14" s="26">
        <v>11.7</v>
      </c>
      <c r="D14" s="26">
        <v>3.9</v>
      </c>
      <c r="E14" s="26">
        <v>1.5</v>
      </c>
      <c r="F14" s="27">
        <v>0.8</v>
      </c>
    </row>
    <row r="15" spans="1:6" x14ac:dyDescent="0.25">
      <c r="A15" s="25" t="s">
        <v>22</v>
      </c>
      <c r="B15" s="26">
        <v>21.1</v>
      </c>
      <c r="C15" s="26">
        <v>10.6</v>
      </c>
      <c r="D15" s="26">
        <v>2.5</v>
      </c>
      <c r="E15" s="26">
        <v>1.4</v>
      </c>
      <c r="F15" s="27">
        <v>3</v>
      </c>
    </row>
    <row r="16" spans="1:6" x14ac:dyDescent="0.25">
      <c r="A16" s="25" t="s">
        <v>44</v>
      </c>
      <c r="B16" s="26">
        <v>25</v>
      </c>
      <c r="C16" s="26">
        <v>10.1</v>
      </c>
      <c r="D16" s="26">
        <v>3.6</v>
      </c>
      <c r="E16" s="26">
        <v>1.4</v>
      </c>
      <c r="F16" s="27">
        <v>0.8</v>
      </c>
    </row>
    <row r="17" spans="1:6" x14ac:dyDescent="0.25">
      <c r="A17" s="25" t="s">
        <v>51</v>
      </c>
      <c r="B17" s="26">
        <v>24.2</v>
      </c>
      <c r="C17" s="26">
        <v>4.2</v>
      </c>
      <c r="D17" s="26">
        <v>5.4</v>
      </c>
      <c r="E17" s="26">
        <v>1.4</v>
      </c>
      <c r="F17" s="27">
        <v>0.3</v>
      </c>
    </row>
    <row r="18" spans="1:6" x14ac:dyDescent="0.25">
      <c r="A18" s="25" t="s">
        <v>40</v>
      </c>
      <c r="B18" s="26">
        <v>20.3</v>
      </c>
      <c r="C18" s="26">
        <v>3.8</v>
      </c>
      <c r="D18" s="26">
        <v>6</v>
      </c>
      <c r="E18" s="26">
        <v>1.3</v>
      </c>
      <c r="F18" s="27">
        <v>0.2</v>
      </c>
    </row>
    <row r="19" spans="1:6" x14ac:dyDescent="0.25">
      <c r="A19" s="25" t="s">
        <v>45</v>
      </c>
      <c r="B19" s="26">
        <v>16.5</v>
      </c>
      <c r="C19" s="26">
        <v>4.7</v>
      </c>
      <c r="D19" s="26">
        <v>6.7</v>
      </c>
      <c r="E19" s="26">
        <v>1.3</v>
      </c>
      <c r="F19" s="27">
        <v>0.2</v>
      </c>
    </row>
    <row r="20" spans="1:6" x14ac:dyDescent="0.25">
      <c r="A20" s="25" t="s">
        <v>53</v>
      </c>
      <c r="B20" s="26">
        <v>20.8</v>
      </c>
      <c r="C20" s="26">
        <v>10.1</v>
      </c>
      <c r="D20" s="26">
        <v>4</v>
      </c>
      <c r="E20" s="26">
        <v>1.2</v>
      </c>
      <c r="F20" s="27">
        <v>0.5</v>
      </c>
    </row>
    <row r="21" spans="1:6" x14ac:dyDescent="0.25">
      <c r="A21" s="25" t="s">
        <v>36</v>
      </c>
      <c r="B21" s="26">
        <v>26.2</v>
      </c>
      <c r="C21" s="26">
        <v>4.5999999999999996</v>
      </c>
      <c r="D21" s="26">
        <v>2.8</v>
      </c>
      <c r="E21" s="26">
        <v>1.2</v>
      </c>
      <c r="F21" s="27">
        <v>0.8</v>
      </c>
    </row>
    <row r="22" spans="1:6" x14ac:dyDescent="0.25">
      <c r="A22" s="25" t="s">
        <v>58</v>
      </c>
      <c r="B22" s="26">
        <v>20.8</v>
      </c>
      <c r="C22" s="26">
        <v>6.3</v>
      </c>
      <c r="D22" s="26">
        <v>4.8</v>
      </c>
      <c r="E22" s="26">
        <v>1.2</v>
      </c>
      <c r="F22" s="27">
        <v>0.3</v>
      </c>
    </row>
    <row r="23" spans="1:6" x14ac:dyDescent="0.25">
      <c r="A23" s="25" t="s">
        <v>41</v>
      </c>
      <c r="B23" s="26">
        <v>17.600000000000001</v>
      </c>
      <c r="C23" s="26">
        <v>13.6</v>
      </c>
      <c r="D23" s="26">
        <v>3.8</v>
      </c>
      <c r="E23" s="26">
        <v>1.1000000000000001</v>
      </c>
      <c r="F23" s="27">
        <v>0.9</v>
      </c>
    </row>
    <row r="24" spans="1:6" x14ac:dyDescent="0.25">
      <c r="A24" s="25" t="s">
        <v>61</v>
      </c>
      <c r="B24" s="26">
        <v>17.600000000000001</v>
      </c>
      <c r="C24" s="26">
        <v>5.0999999999999996</v>
      </c>
      <c r="D24" s="26">
        <v>3</v>
      </c>
      <c r="E24" s="26">
        <v>1.1000000000000001</v>
      </c>
      <c r="F24" s="27">
        <v>0.7</v>
      </c>
    </row>
    <row r="25" spans="1:6" x14ac:dyDescent="0.25">
      <c r="A25" s="25" t="s">
        <v>26</v>
      </c>
      <c r="B25" s="26">
        <v>25.7</v>
      </c>
      <c r="C25" s="26">
        <v>7.5</v>
      </c>
      <c r="D25" s="26">
        <v>9.5</v>
      </c>
      <c r="E25" s="26">
        <v>1.1000000000000001</v>
      </c>
      <c r="F25" s="27">
        <v>0.1</v>
      </c>
    </row>
    <row r="26" spans="1:6" x14ac:dyDescent="0.25">
      <c r="A26" s="25" t="s">
        <v>18</v>
      </c>
      <c r="B26" s="26">
        <v>18.8</v>
      </c>
      <c r="C26" s="26">
        <v>2.2999999999999998</v>
      </c>
      <c r="D26" s="26">
        <v>7.4</v>
      </c>
      <c r="E26" s="26">
        <v>1.1000000000000001</v>
      </c>
      <c r="F26" s="27">
        <v>0.1</v>
      </c>
    </row>
    <row r="27" spans="1:6" x14ac:dyDescent="0.25">
      <c r="A27" s="25" t="s">
        <v>37</v>
      </c>
      <c r="B27" s="26">
        <v>10.8</v>
      </c>
      <c r="C27" s="26">
        <v>14</v>
      </c>
      <c r="D27" s="26">
        <v>3.9</v>
      </c>
      <c r="E27" s="26">
        <v>1.1000000000000001</v>
      </c>
      <c r="F27" s="27">
        <v>0.6</v>
      </c>
    </row>
    <row r="28" spans="1:6" x14ac:dyDescent="0.25">
      <c r="A28" s="25" t="s">
        <v>62</v>
      </c>
      <c r="B28" s="26">
        <v>18.8</v>
      </c>
      <c r="C28" s="26">
        <v>3</v>
      </c>
      <c r="D28" s="26">
        <v>3.9</v>
      </c>
      <c r="E28" s="26">
        <v>1</v>
      </c>
      <c r="F28" s="27">
        <v>0.3</v>
      </c>
    </row>
    <row r="29" spans="1:6" x14ac:dyDescent="0.25">
      <c r="A29" s="25" t="s">
        <v>46</v>
      </c>
      <c r="B29" s="26">
        <v>21</v>
      </c>
      <c r="C29" s="26">
        <v>12.5</v>
      </c>
      <c r="D29" s="26">
        <v>1.8</v>
      </c>
      <c r="E29" s="26">
        <v>1</v>
      </c>
      <c r="F29" s="27">
        <v>2</v>
      </c>
    </row>
    <row r="30" spans="1:6" x14ac:dyDescent="0.25">
      <c r="A30" s="25" t="s">
        <v>31</v>
      </c>
      <c r="B30" s="26">
        <v>21</v>
      </c>
      <c r="C30" s="26">
        <v>9.8000000000000007</v>
      </c>
      <c r="D30" s="26">
        <v>1.9</v>
      </c>
      <c r="E30" s="26">
        <v>1</v>
      </c>
      <c r="F30" s="27">
        <v>2.4</v>
      </c>
    </row>
    <row r="31" spans="1:6" x14ac:dyDescent="0.25">
      <c r="A31" s="25" t="s">
        <v>55</v>
      </c>
      <c r="B31" s="26">
        <v>16.100000000000001</v>
      </c>
      <c r="C31" s="26">
        <v>11</v>
      </c>
      <c r="D31" s="26">
        <v>2.9</v>
      </c>
      <c r="E31" s="26">
        <v>0.9</v>
      </c>
      <c r="F31" s="27">
        <v>0.5</v>
      </c>
    </row>
    <row r="32" spans="1:6" x14ac:dyDescent="0.25">
      <c r="A32" s="25" t="s">
        <v>13</v>
      </c>
      <c r="B32" s="26">
        <v>24.6</v>
      </c>
      <c r="C32" s="26">
        <v>11.2</v>
      </c>
      <c r="D32" s="26">
        <v>3.6</v>
      </c>
      <c r="E32" s="26">
        <v>0.9</v>
      </c>
      <c r="F32" s="27">
        <v>2.6</v>
      </c>
    </row>
    <row r="33" spans="1:6" x14ac:dyDescent="0.25">
      <c r="A33" s="25" t="s">
        <v>39</v>
      </c>
      <c r="B33" s="26">
        <v>13.3</v>
      </c>
      <c r="C33" s="26">
        <v>10.5</v>
      </c>
      <c r="D33" s="26">
        <v>3.4</v>
      </c>
      <c r="E33" s="26">
        <v>0.8</v>
      </c>
      <c r="F33" s="27">
        <v>2.2000000000000002</v>
      </c>
    </row>
    <row r="34" spans="1:6" x14ac:dyDescent="0.25">
      <c r="A34" s="25" t="s">
        <v>54</v>
      </c>
      <c r="B34" s="26">
        <v>20.6</v>
      </c>
      <c r="C34" s="26">
        <v>12.2</v>
      </c>
      <c r="D34" s="26">
        <v>1.4</v>
      </c>
      <c r="E34" s="26">
        <v>0.8</v>
      </c>
      <c r="F34" s="27">
        <v>1.3</v>
      </c>
    </row>
    <row r="35" spans="1:6" x14ac:dyDescent="0.25">
      <c r="A35" s="25" t="s">
        <v>52</v>
      </c>
      <c r="B35" s="26">
        <v>14.5</v>
      </c>
      <c r="C35" s="26">
        <v>9.1</v>
      </c>
      <c r="D35" s="26">
        <v>1.4</v>
      </c>
      <c r="E35" s="26">
        <v>0.8</v>
      </c>
      <c r="F35" s="27">
        <v>1.5</v>
      </c>
    </row>
    <row r="36" spans="1:6" x14ac:dyDescent="0.25">
      <c r="A36" s="25" t="s">
        <v>35</v>
      </c>
      <c r="B36" s="26">
        <v>23.7</v>
      </c>
      <c r="C36" s="26">
        <v>10.9</v>
      </c>
      <c r="D36" s="26">
        <v>2.5</v>
      </c>
      <c r="E36" s="26">
        <v>0.6</v>
      </c>
      <c r="F36" s="27">
        <v>2.2999999999999998</v>
      </c>
    </row>
    <row r="37" spans="1:6" x14ac:dyDescent="0.25">
      <c r="A37" s="25" t="s">
        <v>49</v>
      </c>
      <c r="B37" s="26">
        <v>18.7</v>
      </c>
      <c r="C37" s="26">
        <v>12.9</v>
      </c>
      <c r="D37" s="26">
        <v>1.8</v>
      </c>
      <c r="E37" s="26">
        <v>0.6</v>
      </c>
      <c r="F37" s="27">
        <v>1.1000000000000001</v>
      </c>
    </row>
    <row r="38" spans="1:6" x14ac:dyDescent="0.25">
      <c r="A38" s="25" t="s">
        <v>32</v>
      </c>
      <c r="B38" s="26">
        <v>15</v>
      </c>
      <c r="C38" s="26">
        <v>15</v>
      </c>
      <c r="D38" s="26">
        <v>2.7</v>
      </c>
      <c r="E38" s="26">
        <v>0.5</v>
      </c>
      <c r="F38" s="27">
        <v>2.1</v>
      </c>
    </row>
    <row r="39" spans="1:6" x14ac:dyDescent="0.25">
      <c r="A39" s="25" t="s">
        <v>28</v>
      </c>
      <c r="B39" s="26">
        <v>17</v>
      </c>
      <c r="C39" s="26">
        <v>15.6</v>
      </c>
      <c r="D39" s="26">
        <v>3.3</v>
      </c>
      <c r="E39" s="26">
        <v>0.4</v>
      </c>
      <c r="F39" s="27">
        <v>0.3</v>
      </c>
    </row>
    <row r="40" spans="1:6" x14ac:dyDescent="0.25">
      <c r="A40" s="25" t="s">
        <v>48</v>
      </c>
      <c r="B40" s="26">
        <v>17.899999999999999</v>
      </c>
      <c r="C40" s="26">
        <v>7.3</v>
      </c>
      <c r="D40" s="26">
        <v>1.7</v>
      </c>
      <c r="E40" s="26">
        <v>0.4</v>
      </c>
      <c r="F40" s="27">
        <v>1.7</v>
      </c>
    </row>
    <row r="41" spans="1:6" x14ac:dyDescent="0.25">
      <c r="A41" s="25" t="s">
        <v>20</v>
      </c>
      <c r="B41" s="26">
        <v>15.1</v>
      </c>
      <c r="C41" s="26">
        <v>22.5</v>
      </c>
      <c r="D41" s="26">
        <v>4.3</v>
      </c>
      <c r="E41" s="26"/>
      <c r="F41" s="27"/>
    </row>
    <row r="42" spans="1:6" x14ac:dyDescent="0.25">
      <c r="A42" s="25" t="s">
        <v>63</v>
      </c>
      <c r="B42" s="26">
        <v>17.8</v>
      </c>
      <c r="C42" s="26">
        <v>3.9</v>
      </c>
      <c r="D42" s="26">
        <v>3</v>
      </c>
      <c r="E42" s="26"/>
      <c r="F42" s="27"/>
    </row>
    <row r="43" spans="1:6" x14ac:dyDescent="0.25">
      <c r="A43" s="25" t="s">
        <v>33</v>
      </c>
      <c r="B43" s="26">
        <v>18.399999999999999</v>
      </c>
      <c r="C43" s="26">
        <v>5.2</v>
      </c>
      <c r="D43" s="26">
        <v>7.5</v>
      </c>
      <c r="E43" s="26"/>
      <c r="F43" s="27"/>
    </row>
    <row r="44" spans="1:6" x14ac:dyDescent="0.25">
      <c r="A44" s="25" t="s">
        <v>25</v>
      </c>
      <c r="B44" s="26">
        <v>26.4</v>
      </c>
      <c r="C44" s="26">
        <v>16.2</v>
      </c>
      <c r="D44" s="26">
        <v>3</v>
      </c>
      <c r="E44" s="26"/>
      <c r="F44" s="27"/>
    </row>
    <row r="45" spans="1:6" x14ac:dyDescent="0.25">
      <c r="A45" s="25" t="s">
        <v>56</v>
      </c>
      <c r="B45" s="26">
        <v>18.5</v>
      </c>
      <c r="C45" s="26">
        <v>12.1</v>
      </c>
      <c r="D45" s="26">
        <v>3.1</v>
      </c>
      <c r="E45" s="26"/>
      <c r="F45" s="27"/>
    </row>
    <row r="46" spans="1:6" x14ac:dyDescent="0.25">
      <c r="A46" s="25" t="s">
        <v>24</v>
      </c>
      <c r="B46" s="26">
        <v>27.4</v>
      </c>
      <c r="C46" s="26">
        <v>13.5</v>
      </c>
      <c r="D46" s="26">
        <v>4.3</v>
      </c>
      <c r="E46" s="26"/>
      <c r="F46" s="27"/>
    </row>
    <row r="47" spans="1:6" x14ac:dyDescent="0.25">
      <c r="A47" s="25" t="s">
        <v>47</v>
      </c>
      <c r="B47" s="26">
        <v>23.1</v>
      </c>
      <c r="C47" s="26">
        <v>13.4</v>
      </c>
      <c r="D47" s="26">
        <v>2.8</v>
      </c>
      <c r="E47" s="26"/>
      <c r="F47" s="27"/>
    </row>
    <row r="48" spans="1:6" x14ac:dyDescent="0.25">
      <c r="A48" s="25" t="s">
        <v>59</v>
      </c>
      <c r="B48" s="26">
        <v>19.2</v>
      </c>
      <c r="C48" s="26">
        <v>5</v>
      </c>
      <c r="D48" s="26">
        <v>4</v>
      </c>
      <c r="E48" s="26"/>
      <c r="F48" s="27"/>
    </row>
    <row r="49" spans="1:6" x14ac:dyDescent="0.25">
      <c r="A49" s="25" t="s">
        <v>23</v>
      </c>
      <c r="B49" s="26">
        <v>22.8</v>
      </c>
      <c r="C49" s="26">
        <v>8.6</v>
      </c>
      <c r="D49" s="26">
        <v>2.2999999999999998</v>
      </c>
      <c r="E49" s="26"/>
      <c r="F49" s="27"/>
    </row>
    <row r="50" spans="1:6" x14ac:dyDescent="0.25">
      <c r="A50" s="25" t="s">
        <v>60</v>
      </c>
      <c r="B50" s="26">
        <v>17.7</v>
      </c>
      <c r="C50" s="26">
        <v>4.9000000000000004</v>
      </c>
      <c r="D50" s="26">
        <v>2.5</v>
      </c>
      <c r="E50" s="26"/>
      <c r="F50" s="27"/>
    </row>
    <row r="51" spans="1:6" x14ac:dyDescent="0.25">
      <c r="A51" s="28" t="s">
        <v>14</v>
      </c>
      <c r="B51" s="29">
        <v>30.1</v>
      </c>
      <c r="C51" s="29">
        <v>22.9</v>
      </c>
      <c r="D51" s="29">
        <v>4.4000000000000004</v>
      </c>
      <c r="E51" s="29"/>
      <c r="F51" s="30"/>
    </row>
    <row r="52" spans="1:6" x14ac:dyDescent="0.25">
      <c r="A52" s="21" t="s">
        <v>76</v>
      </c>
      <c r="B52" s="22">
        <f>SUBTOTAL(101,Table2[PTS])</f>
        <v>20.436</v>
      </c>
      <c r="C52" s="22">
        <f>SUBTOTAL(101,Table2[RB])</f>
        <v>9.1199999999999992</v>
      </c>
      <c r="D52" s="22">
        <f>SUBTOTAL(101,Table2[AST])</f>
        <v>4.3700000000000019</v>
      </c>
      <c r="E52" s="22">
        <f>SUBTOTAL(101,Table2[STL])</f>
        <v>1.3102564102564103</v>
      </c>
      <c r="F52" s="22">
        <f>SUBTOTAL(101,Table2[BLK])</f>
        <v>1.0153846153846156</v>
      </c>
    </row>
  </sheetData>
  <hyperlinks>
    <hyperlink ref="A32" r:id="rId1" display="http://www.basketball-reference.com/players/a/abdulka01.html" xr:uid="{00000000-0004-0000-0400-000000000000}"/>
    <hyperlink ref="A26" r:id="rId2" display="http://www.basketball-reference.com/players/a/architi01.html" xr:uid="{00000000-0004-0000-0400-000001000000}"/>
    <hyperlink ref="A49" r:id="rId3" display="http://www.basketball-reference.com/players/a/arizipa01.html" xr:uid="{00000000-0004-0000-0400-000002000000}"/>
    <hyperlink ref="A14" r:id="rId4" display="http://www.basketball-reference.com/players/b/barklch01.html" xr:uid="{00000000-0004-0000-0400-000003000000}"/>
    <hyperlink ref="A6" r:id="rId5" display="http://www.basketball-reference.com/players/b/barryri01.html" xr:uid="{00000000-0004-0000-0400-000004000000}"/>
    <hyperlink ref="A46" r:id="rId6" display="http://www.basketball-reference.com/players/b/bayloel01.html" xr:uid="{00000000-0004-0000-0400-000005000000}"/>
    <hyperlink ref="A18" r:id="rId7" display="http://www.basketball-reference.com/players/b/bingda01.html" xr:uid="{00000000-0004-0000-0400-000006000000}"/>
    <hyperlink ref="A13" r:id="rId8" display="http://www.basketball-reference.com/players/b/birdla01.html" xr:uid="{00000000-0004-0000-0400-000007000000}"/>
    <hyperlink ref="A51" r:id="rId9" display="http://www.basketball-reference.com/players/c/chambwi01.html" xr:uid="{00000000-0004-0000-0400-000008000000}"/>
    <hyperlink ref="A43" r:id="rId10" display="http://www.basketball-reference.com/players/c/cousybo01.html" xr:uid="{00000000-0004-0000-0400-000009000000}"/>
    <hyperlink ref="A23" r:id="rId11" display="http://www.basketball-reference.com/players/c/cowenda01.html" xr:uid="{00000000-0004-0000-0400-00000A000000}"/>
    <hyperlink ref="A20" r:id="rId12" display="http://www.basketball-reference.com/players/c/cunnibi01.html" xr:uid="{00000000-0004-0000-0400-00000B000000}"/>
    <hyperlink ref="A31" r:id="rId13" display="http://www.basketball-reference.com/players/d/debusda01.html" xr:uid="{00000000-0004-0000-0400-00000C000000}"/>
    <hyperlink ref="A5" r:id="rId14" display="http://www.basketball-reference.com/players/d/drexlcl01.html" xr:uid="{00000000-0004-0000-0400-00000D000000}"/>
    <hyperlink ref="A11" r:id="rId15" display="http://www.basketball-reference.com/players/e/ervinju01.html" xr:uid="{00000000-0004-0000-0400-00000E000000}"/>
    <hyperlink ref="A30" r:id="rId16" display="http://www.basketball-reference.com/players/e/ewingpa01.html" xr:uid="{00000000-0004-0000-0400-00000F000000}"/>
    <hyperlink ref="A10" r:id="rId17" display="http://www.basketball-reference.com/players/f/fraziwa01.html" xr:uid="{00000000-0004-0000-0400-000010000000}"/>
    <hyperlink ref="A21" r:id="rId18" display="http://www.basketball-reference.com/players/g/gervige01.html" xr:uid="{00000000-0004-0000-0400-000011000000}"/>
    <hyperlink ref="A48" r:id="rId19" display="http://www.basketball-reference.com/players/g/greerha01.html" xr:uid="{00000000-0004-0000-0400-000012000000}"/>
    <hyperlink ref="A22" r:id="rId20" display="http://www.basketball-reference.com/players/h/havlijo01.html" xr:uid="{00000000-0004-0000-0400-000013000000}"/>
    <hyperlink ref="A29" r:id="rId21" display="http://www.basketball-reference.com/players/h/hayesel01.html" xr:uid="{00000000-0004-0000-0400-000014000000}"/>
    <hyperlink ref="A9" r:id="rId22" display="http://www.basketball-reference.com/players/j/johnsma02.html" xr:uid="{00000000-0004-0000-0400-000015000000}"/>
    <hyperlink ref="A50" r:id="rId23" display="http://www.basketball-reference.com/players/j/jonessa01.html" xr:uid="{00000000-0004-0000-0400-000016000000}"/>
    <hyperlink ref="A3" r:id="rId24" display="http://www.basketball-reference.com/players/j/jordami01.html" xr:uid="{00000000-0004-0000-0400-000017000000}"/>
    <hyperlink ref="A39" r:id="rId25" display="http://www.basketball-reference.com/players/l/lucasje01.html" xr:uid="{00000000-0004-0000-0400-000018000000}"/>
    <hyperlink ref="A16" r:id="rId26" display="http://www.basketball-reference.com/players/m/malonka01.html" xr:uid="{00000000-0004-0000-0400-000019000000}"/>
    <hyperlink ref="A34" r:id="rId27" display="http://www.basketball-reference.com/players/m/malonmo01.html" xr:uid="{00000000-0004-0000-0400-00001A000000}"/>
    <hyperlink ref="A17" r:id="rId28" display="http://www.basketball-reference.com/players/m/maravpe01.html" xr:uid="{00000000-0004-0000-0400-00001B000000}"/>
    <hyperlink ref="A40" r:id="rId29" display="http://www.basketball-reference.com/players/m/mchalke01.html" xr:uid="{00000000-0004-0000-0400-00001C000000}"/>
    <hyperlink ref="A47" r:id="rId30" display="http://www.basketball-reference.com/players/m/mikange01.html" xr:uid="{00000000-0004-0000-0400-00001D000000}"/>
    <hyperlink ref="A28" r:id="rId31" display="http://www.basketball-reference.com/players/m/monroea01.html" xr:uid="{00000000-0004-0000-0400-00001E000000}"/>
    <hyperlink ref="A36" r:id="rId32" display="http://www.basketball-reference.com/players/o/onealsh01.html" xr:uid="{00000000-0004-0000-0400-00001F000000}"/>
    <hyperlink ref="A12" r:id="rId33" display="http://www.basketball-reference.com/players/o/olajuha01.html" xr:uid="{00000000-0004-0000-0400-000020000000}"/>
    <hyperlink ref="A35" r:id="rId34" display="http://www.basketball-reference.com/players/p/parisro01.html" xr:uid="{00000000-0004-0000-0400-000021000000}"/>
    <hyperlink ref="A44" r:id="rId35" display="http://www.basketball-reference.com/players/p/pettibo01.html" xr:uid="{00000000-0004-0000-0400-000022000000}"/>
    <hyperlink ref="A7" r:id="rId36" display="http://www.basketball-reference.com/players/p/pippesc01.html" xr:uid="{00000000-0004-0000-0400-000023000000}"/>
    <hyperlink ref="A37" r:id="rId37" display="http://www.basketball-reference.com/players/r/reedwi01.html" xr:uid="{00000000-0004-0000-0400-000024000000}"/>
    <hyperlink ref="A25" r:id="rId38" display="http://www.basketball-reference.com/players/r/roberos01.html" xr:uid="{00000000-0004-0000-0400-000025000000}"/>
    <hyperlink ref="A15" r:id="rId39" display="http://www.basketball-reference.com/players/r/robinda01.html" xr:uid="{00000000-0004-0000-0400-000026000000}"/>
    <hyperlink ref="A41" r:id="rId40" display="http://www.basketball-reference.com/players/r/russebi01.html" xr:uid="{00000000-0004-0000-0400-000027000000}"/>
    <hyperlink ref="A45" r:id="rId41" display="http://www.basketball-reference.com/players/s/schaydo01.html" xr:uid="{00000000-0004-0000-0400-000028000000}"/>
    <hyperlink ref="A42" r:id="rId42" display="http://www.basketball-reference.com/players/s/sharmbi01.html" xr:uid="{00000000-0004-0000-0400-000029000000}"/>
    <hyperlink ref="A4" r:id="rId43" display="http://www.basketball-reference.com/players/s/stockjo01.html" xr:uid="{00000000-0004-0000-0400-00002A000000}"/>
    <hyperlink ref="A8" r:id="rId44" display="http://www.basketball-reference.com/players/t/thomais01.html" xr:uid="{00000000-0004-0000-0400-00002B000000}"/>
    <hyperlink ref="A38" r:id="rId45" display="http://www.basketball-reference.com/players/t/thurmna01.html" xr:uid="{00000000-0004-0000-0400-00002C000000}"/>
    <hyperlink ref="A27" r:id="rId46" display="http://www.basketball-reference.com/players/u/unselwe01.html" xr:uid="{00000000-0004-0000-0400-00002D000000}"/>
    <hyperlink ref="A33" r:id="rId47" display="http://www.basketball-reference.com/players/w/waltobi01.html" xr:uid="{00000000-0004-0000-0400-00002E000000}"/>
    <hyperlink ref="A2" r:id="rId48" display="http://www.basketball-reference.com/players/w/westje01.html" xr:uid="{00000000-0004-0000-0400-00002F000000}"/>
    <hyperlink ref="A19" r:id="rId49" display="http://www.basketball-reference.com/players/w/wilkele01.html" xr:uid="{00000000-0004-0000-0400-000030000000}"/>
    <hyperlink ref="A24" r:id="rId50" display="http://www.basketball-reference.com/players/w/worthja01.html" xr:uid="{00000000-0004-0000-0400-000031000000}"/>
  </hyperlinks>
  <pageMargins left="0.7" right="0.7" top="0.75" bottom="0.75" header="0.3" footer="0.3"/>
  <pageSetup orientation="portrait" horizontalDpi="4294967293" verticalDpi="4294967293" r:id="rId51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 Players Data</vt:lpstr>
      <vt:lpstr>PPG Distribution</vt:lpstr>
      <vt:lpstr>Player Overall Value</vt:lpstr>
      <vt:lpstr>Compare LeBron &amp; Kobe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</dc:creator>
  <cp:keywords/>
  <dc:description/>
  <cp:lastModifiedBy>Nathan Greene</cp:lastModifiedBy>
  <cp:revision/>
  <dcterms:created xsi:type="dcterms:W3CDTF">2013-06-11T01:34:21Z</dcterms:created>
  <dcterms:modified xsi:type="dcterms:W3CDTF">2018-03-14T13:39:58Z</dcterms:modified>
</cp:coreProperties>
</file>