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!Comparison data\Meth\"/>
    </mc:Choice>
  </mc:AlternateContent>
  <xr:revisionPtr revIDLastSave="0" documentId="13_ncr:1_{853D37E9-5FA5-4BB0-8FF0-865CDB3ABEEA}" xr6:coauthVersionLast="46" xr6:coauthVersionMax="46" xr10:uidLastSave="{00000000-0000-0000-0000-000000000000}"/>
  <bookViews>
    <workbookView xWindow="765" yWindow="1305" windowWidth="21600" windowHeight="11385" firstSheet="1" activeTab="3" xr2:uid="{D2B03952-E723-436E-87FF-E27E22E1A749}"/>
  </bookViews>
  <sheets>
    <sheet name="QS data" sheetId="5" state="veryHidden" r:id="rId1"/>
    <sheet name="Query specification" sheetId="3" r:id="rId2"/>
    <sheet name="Plot for meth" sheetId="6" r:id="rId3"/>
    <sheet name="Summary" sheetId="1" r:id="rId4"/>
    <sheet name="Sampling summary" sheetId="2" r:id="rId5"/>
    <sheet name="Samplings" sheetId="4" r:id="rId6"/>
  </sheets>
  <definedNames>
    <definedName name="_CV" localSheetId="3">Summary!$I$2:$I$147</definedName>
    <definedName name="_xlnm._FilterDatabase" localSheetId="3" hidden="1">Summary!$A$1:$N$147</definedName>
    <definedName name="_LCL99" localSheetId="3">Summary!$L$2:$L$147</definedName>
    <definedName name="_Max" localSheetId="3">Summary!$D$2:$D$147</definedName>
    <definedName name="_Mean" localSheetId="3">Summary!$G$2:$G$147</definedName>
    <definedName name="_Median" localSheetId="3">Summary!$F$2:$F$147</definedName>
    <definedName name="_Min" localSheetId="3">Summary!$C$2:$C$147</definedName>
    <definedName name="_MoE" localSheetId="3">Summary!$J$2:$J$147</definedName>
    <definedName name="_MoE_percent_Mean" localSheetId="3">Summary!$K$2:$K$147</definedName>
    <definedName name="_N" localSheetId="3">Summary!$B$2:$B$147</definedName>
    <definedName name="_N_Needed" localSheetId="3">Summary!$N$2:$N$147</definedName>
    <definedName name="_NPeriods">'Query specification'!$D$16</definedName>
    <definedName name="_NSamples">'Query specification'!$D$17</definedName>
    <definedName name="_Range" localSheetId="3">Summary!$E$2:$E$147</definedName>
    <definedName name="_SD" localSheetId="3">Summary!$H$2:$H$147</definedName>
    <definedName name="_UCL99" localSheetId="3">Summary!$M$2:$M$147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N2" i="1" s="1"/>
  <c r="H3" i="1"/>
  <c r="N3" i="1" s="1"/>
  <c r="H4" i="1"/>
  <c r="N4" i="1" s="1"/>
  <c r="H5" i="1"/>
  <c r="N5" i="1" s="1"/>
  <c r="H6" i="1"/>
  <c r="N6" i="1" s="1"/>
  <c r="H7" i="1"/>
  <c r="N7" i="1" s="1"/>
  <c r="H8" i="1"/>
  <c r="I8" i="1" s="1"/>
  <c r="H9" i="1"/>
  <c r="I9" i="1" s="1"/>
  <c r="H10" i="1"/>
  <c r="H11" i="1"/>
  <c r="H12" i="1"/>
  <c r="J12" i="1" s="1"/>
  <c r="K12" i="1" s="1"/>
  <c r="H13" i="1"/>
  <c r="H14" i="1"/>
  <c r="H15" i="1"/>
  <c r="J15" i="1" s="1"/>
  <c r="K15" i="1" s="1"/>
  <c r="H16" i="1"/>
  <c r="H17" i="1"/>
  <c r="H18" i="1"/>
  <c r="N18" i="1" s="1"/>
  <c r="H19" i="1"/>
  <c r="N19" i="1" s="1"/>
  <c r="H20" i="1"/>
  <c r="N20" i="1" s="1"/>
  <c r="H21" i="1"/>
  <c r="N21" i="1" s="1"/>
  <c r="H22" i="1"/>
  <c r="N22" i="1" s="1"/>
  <c r="H23" i="1"/>
  <c r="N23" i="1" s="1"/>
  <c r="H24" i="1"/>
  <c r="I24" i="1" s="1"/>
  <c r="H25" i="1"/>
  <c r="I25" i="1" s="1"/>
  <c r="H26" i="1"/>
  <c r="H27" i="1"/>
  <c r="H28" i="1"/>
  <c r="H29" i="1"/>
  <c r="H30" i="1"/>
  <c r="H31" i="1"/>
  <c r="J31" i="1" s="1"/>
  <c r="K31" i="1" s="1"/>
  <c r="H32" i="1"/>
  <c r="H33" i="1"/>
  <c r="H34" i="1"/>
  <c r="N34" i="1" s="1"/>
  <c r="H35" i="1"/>
  <c r="N35" i="1" s="1"/>
  <c r="H36" i="1"/>
  <c r="N36" i="1" s="1"/>
  <c r="H37" i="1"/>
  <c r="N37" i="1" s="1"/>
  <c r="H38" i="1"/>
  <c r="N38" i="1" s="1"/>
  <c r="H39" i="1"/>
  <c r="N39" i="1" s="1"/>
  <c r="H40" i="1"/>
  <c r="I40" i="1" s="1"/>
  <c r="H41" i="1"/>
  <c r="I41" i="1" s="1"/>
  <c r="H42" i="1"/>
  <c r="H43" i="1"/>
  <c r="H44" i="1"/>
  <c r="H45" i="1"/>
  <c r="H46" i="1"/>
  <c r="H47" i="1"/>
  <c r="J47" i="1" s="1"/>
  <c r="K47" i="1" s="1"/>
  <c r="H48" i="1"/>
  <c r="H49" i="1"/>
  <c r="H50" i="1"/>
  <c r="N50" i="1" s="1"/>
  <c r="H51" i="1"/>
  <c r="N51" i="1" s="1"/>
  <c r="H52" i="1"/>
  <c r="N52" i="1" s="1"/>
  <c r="H53" i="1"/>
  <c r="N53" i="1" s="1"/>
  <c r="H54" i="1"/>
  <c r="N54" i="1" s="1"/>
  <c r="H55" i="1"/>
  <c r="N55" i="1" s="1"/>
  <c r="H56" i="1"/>
  <c r="I56" i="1" s="1"/>
  <c r="H57" i="1"/>
  <c r="I57" i="1" s="1"/>
  <c r="H58" i="1"/>
  <c r="H59" i="1"/>
  <c r="H60" i="1"/>
  <c r="H61" i="1"/>
  <c r="H62" i="1"/>
  <c r="H63" i="1"/>
  <c r="J63" i="1" s="1"/>
  <c r="K63" i="1" s="1"/>
  <c r="H64" i="1"/>
  <c r="H65" i="1"/>
  <c r="H66" i="1"/>
  <c r="N66" i="1" s="1"/>
  <c r="H67" i="1"/>
  <c r="N67" i="1" s="1"/>
  <c r="H68" i="1"/>
  <c r="N68" i="1" s="1"/>
  <c r="H69" i="1"/>
  <c r="N69" i="1" s="1"/>
  <c r="H70" i="1"/>
  <c r="N70" i="1" s="1"/>
  <c r="H71" i="1"/>
  <c r="N71" i="1" s="1"/>
  <c r="H72" i="1"/>
  <c r="I72" i="1" s="1"/>
  <c r="H73" i="1"/>
  <c r="I73" i="1" s="1"/>
  <c r="H74" i="1"/>
  <c r="H75" i="1"/>
  <c r="H76" i="1"/>
  <c r="H77" i="1"/>
  <c r="H78" i="1"/>
  <c r="H79" i="1"/>
  <c r="J79" i="1" s="1"/>
  <c r="K79" i="1" s="1"/>
  <c r="H80" i="1"/>
  <c r="H81" i="1"/>
  <c r="H82" i="1"/>
  <c r="N82" i="1" s="1"/>
  <c r="H83" i="1"/>
  <c r="N83" i="1" s="1"/>
  <c r="H84" i="1"/>
  <c r="N84" i="1" s="1"/>
  <c r="H85" i="1"/>
  <c r="N85" i="1" s="1"/>
  <c r="H86" i="1"/>
  <c r="N86" i="1" s="1"/>
  <c r="H87" i="1"/>
  <c r="N87" i="1" s="1"/>
  <c r="H88" i="1"/>
  <c r="I88" i="1" s="1"/>
  <c r="H89" i="1"/>
  <c r="I89" i="1" s="1"/>
  <c r="H90" i="1"/>
  <c r="H91" i="1"/>
  <c r="H92" i="1"/>
  <c r="H93" i="1"/>
  <c r="H94" i="1"/>
  <c r="H95" i="1"/>
  <c r="J95" i="1" s="1"/>
  <c r="K95" i="1" s="1"/>
  <c r="H96" i="1"/>
  <c r="H97" i="1"/>
  <c r="H98" i="1"/>
  <c r="N98" i="1" s="1"/>
  <c r="H99" i="1"/>
  <c r="N99" i="1" s="1"/>
  <c r="H100" i="1"/>
  <c r="N100" i="1" s="1"/>
  <c r="H101" i="1"/>
  <c r="N101" i="1" s="1"/>
  <c r="H102" i="1"/>
  <c r="N102" i="1" s="1"/>
  <c r="H103" i="1"/>
  <c r="N103" i="1" s="1"/>
  <c r="H104" i="1"/>
  <c r="I104" i="1" s="1"/>
  <c r="H105" i="1"/>
  <c r="I105" i="1" s="1"/>
  <c r="H106" i="1"/>
  <c r="H107" i="1"/>
  <c r="H108" i="1"/>
  <c r="H109" i="1"/>
  <c r="H110" i="1"/>
  <c r="H111" i="1"/>
  <c r="J111" i="1" s="1"/>
  <c r="K111" i="1" s="1"/>
  <c r="H112" i="1"/>
  <c r="H113" i="1"/>
  <c r="H114" i="1"/>
  <c r="N114" i="1" s="1"/>
  <c r="H115" i="1"/>
  <c r="N115" i="1" s="1"/>
  <c r="H116" i="1"/>
  <c r="N116" i="1" s="1"/>
  <c r="H117" i="1"/>
  <c r="N117" i="1" s="1"/>
  <c r="H118" i="1"/>
  <c r="N118" i="1" s="1"/>
  <c r="H119" i="1"/>
  <c r="N119" i="1" s="1"/>
  <c r="H120" i="1"/>
  <c r="I120" i="1" s="1"/>
  <c r="H121" i="1"/>
  <c r="I121" i="1" s="1"/>
  <c r="H122" i="1"/>
  <c r="H123" i="1"/>
  <c r="H124" i="1"/>
  <c r="H125" i="1"/>
  <c r="H126" i="1"/>
  <c r="H127" i="1"/>
  <c r="J127" i="1" s="1"/>
  <c r="K127" i="1" s="1"/>
  <c r="H128" i="1"/>
  <c r="H129" i="1"/>
  <c r="H130" i="1"/>
  <c r="N130" i="1" s="1"/>
  <c r="H131" i="1"/>
  <c r="N131" i="1" s="1"/>
  <c r="H132" i="1"/>
  <c r="N132" i="1" s="1"/>
  <c r="H133" i="1"/>
  <c r="N133" i="1" s="1"/>
  <c r="H134" i="1"/>
  <c r="N134" i="1" s="1"/>
  <c r="H135" i="1"/>
  <c r="N135" i="1" s="1"/>
  <c r="H136" i="1"/>
  <c r="I136" i="1" s="1"/>
  <c r="H137" i="1"/>
  <c r="I137" i="1" s="1"/>
  <c r="H138" i="1"/>
  <c r="H139" i="1"/>
  <c r="H140" i="1"/>
  <c r="H141" i="1"/>
  <c r="H142" i="1"/>
  <c r="H143" i="1"/>
  <c r="J143" i="1" s="1"/>
  <c r="K143" i="1" s="1"/>
  <c r="H144" i="1"/>
  <c r="H145" i="1"/>
  <c r="H146" i="1"/>
  <c r="N146" i="1" s="1"/>
  <c r="H147" i="1"/>
  <c r="N147" i="1" s="1"/>
  <c r="G2" i="1"/>
  <c r="G3" i="1"/>
  <c r="G4" i="1"/>
  <c r="G5" i="1"/>
  <c r="G6" i="1"/>
  <c r="G7" i="1"/>
  <c r="G8" i="1"/>
  <c r="G9" i="1"/>
  <c r="G10" i="1"/>
  <c r="G11" i="1"/>
  <c r="G12" i="1"/>
  <c r="M12" i="1" s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E15" i="1"/>
  <c r="E31" i="1"/>
  <c r="E47" i="1"/>
  <c r="E63" i="1"/>
  <c r="E79" i="1"/>
  <c r="E111" i="1"/>
  <c r="D2" i="1"/>
  <c r="D4" i="1"/>
  <c r="E4" i="1" s="1"/>
  <c r="D5" i="1"/>
  <c r="E5" i="1" s="1"/>
  <c r="D8" i="1"/>
  <c r="D10" i="1"/>
  <c r="E10" i="1" s="1"/>
  <c r="D15" i="1"/>
  <c r="D18" i="1"/>
  <c r="E18" i="1" s="1"/>
  <c r="D21" i="1"/>
  <c r="E21" i="1" s="1"/>
  <c r="D24" i="1"/>
  <c r="D30" i="1"/>
  <c r="E30" i="1" s="1"/>
  <c r="D31" i="1"/>
  <c r="D34" i="1"/>
  <c r="E34" i="1" s="1"/>
  <c r="D37" i="1"/>
  <c r="E37" i="1" s="1"/>
  <c r="D40" i="1"/>
  <c r="E40" i="1" s="1"/>
  <c r="D47" i="1"/>
  <c r="D50" i="1"/>
  <c r="E50" i="1" s="1"/>
  <c r="D53" i="1"/>
  <c r="D56" i="1"/>
  <c r="D62" i="1"/>
  <c r="E62" i="1" s="1"/>
  <c r="D63" i="1"/>
  <c r="D66" i="1"/>
  <c r="E66" i="1" s="1"/>
  <c r="D69" i="1"/>
  <c r="D79" i="1"/>
  <c r="D85" i="1"/>
  <c r="D88" i="1"/>
  <c r="D90" i="1"/>
  <c r="E90" i="1" s="1"/>
  <c r="D94" i="1"/>
  <c r="E94" i="1" s="1"/>
  <c r="D95" i="1"/>
  <c r="E95" i="1" s="1"/>
  <c r="D98" i="1"/>
  <c r="D101" i="1"/>
  <c r="D104" i="1"/>
  <c r="E104" i="1" s="1"/>
  <c r="D111" i="1"/>
  <c r="D114" i="1"/>
  <c r="D116" i="1"/>
  <c r="E116" i="1" s="1"/>
  <c r="D117" i="1"/>
  <c r="D120" i="1"/>
  <c r="E120" i="1" s="1"/>
  <c r="D127" i="1"/>
  <c r="E127" i="1" s="1"/>
  <c r="D133" i="1"/>
  <c r="E133" i="1" s="1"/>
  <c r="D136" i="1"/>
  <c r="E136" i="1" s="1"/>
  <c r="D143" i="1"/>
  <c r="E143" i="1" s="1"/>
  <c r="D146" i="1"/>
  <c r="E146" i="1" s="1"/>
  <c r="C2" i="1"/>
  <c r="C3" i="1"/>
  <c r="C5" i="1"/>
  <c r="C8" i="1"/>
  <c r="C12" i="1"/>
  <c r="C15" i="1"/>
  <c r="C18" i="1"/>
  <c r="C19" i="1"/>
  <c r="C21" i="1"/>
  <c r="C22" i="1"/>
  <c r="C24" i="1"/>
  <c r="C25" i="1"/>
  <c r="C31" i="1"/>
  <c r="C34" i="1"/>
  <c r="C35" i="1"/>
  <c r="C37" i="1"/>
  <c r="C40" i="1"/>
  <c r="C47" i="1"/>
  <c r="C48" i="1"/>
  <c r="C50" i="1"/>
  <c r="C51" i="1"/>
  <c r="C53" i="1"/>
  <c r="C63" i="1"/>
  <c r="C66" i="1"/>
  <c r="C67" i="1"/>
  <c r="C69" i="1"/>
  <c r="C70" i="1"/>
  <c r="C72" i="1"/>
  <c r="C79" i="1"/>
  <c r="C82" i="1"/>
  <c r="C83" i="1"/>
  <c r="C85" i="1"/>
  <c r="C95" i="1"/>
  <c r="C98" i="1"/>
  <c r="C99" i="1"/>
  <c r="C101" i="1"/>
  <c r="C104" i="1"/>
  <c r="C111" i="1"/>
  <c r="C114" i="1"/>
  <c r="C115" i="1"/>
  <c r="C117" i="1"/>
  <c r="C118" i="1"/>
  <c r="C120" i="1"/>
  <c r="C121" i="1"/>
  <c r="C127" i="1"/>
  <c r="C130" i="1"/>
  <c r="C131" i="1"/>
  <c r="C133" i="1"/>
  <c r="C136" i="1"/>
  <c r="C143" i="1"/>
  <c r="C146" i="1"/>
  <c r="C147" i="1"/>
  <c r="B2" i="1"/>
  <c r="B3" i="1"/>
  <c r="B4" i="1"/>
  <c r="C4" i="1" s="1"/>
  <c r="B5" i="1"/>
  <c r="B6" i="1"/>
  <c r="D6" i="1" s="1"/>
  <c r="B7" i="1"/>
  <c r="B8" i="1"/>
  <c r="B9" i="1"/>
  <c r="D9" i="1" s="1"/>
  <c r="B10" i="1"/>
  <c r="C10" i="1" s="1"/>
  <c r="B11" i="1"/>
  <c r="D11" i="1" s="1"/>
  <c r="B12" i="1"/>
  <c r="D12" i="1" s="1"/>
  <c r="E12" i="1" s="1"/>
  <c r="B13" i="1"/>
  <c r="B6" i="2" s="1"/>
  <c r="B14" i="1"/>
  <c r="C14" i="1" s="1"/>
  <c r="B15" i="1"/>
  <c r="B16" i="1"/>
  <c r="D16" i="1" s="1"/>
  <c r="B17" i="1"/>
  <c r="B18" i="1"/>
  <c r="B19" i="1"/>
  <c r="D19" i="1" s="1"/>
  <c r="B20" i="1"/>
  <c r="C20" i="1" s="1"/>
  <c r="B21" i="1"/>
  <c r="B22" i="1"/>
  <c r="D22" i="1" s="1"/>
  <c r="E22" i="1" s="1"/>
  <c r="B23" i="1"/>
  <c r="B24" i="1"/>
  <c r="B25" i="1"/>
  <c r="D25" i="1" s="1"/>
  <c r="B26" i="1"/>
  <c r="C26" i="1" s="1"/>
  <c r="B27" i="1"/>
  <c r="C27" i="1" s="1"/>
  <c r="B28" i="1"/>
  <c r="D28" i="1" s="1"/>
  <c r="B29" i="1"/>
  <c r="D29" i="1" s="1"/>
  <c r="B30" i="1"/>
  <c r="C30" i="1" s="1"/>
  <c r="B31" i="1"/>
  <c r="B32" i="1"/>
  <c r="D32" i="1" s="1"/>
  <c r="B33" i="1"/>
  <c r="B34" i="1"/>
  <c r="B35" i="1"/>
  <c r="D35" i="1" s="1"/>
  <c r="B36" i="1"/>
  <c r="C36" i="1" s="1"/>
  <c r="B37" i="1"/>
  <c r="B38" i="1"/>
  <c r="D38" i="1" s="1"/>
  <c r="B39" i="1"/>
  <c r="B40" i="1"/>
  <c r="B41" i="1"/>
  <c r="D41" i="1" s="1"/>
  <c r="B42" i="1"/>
  <c r="C42" i="1" s="1"/>
  <c r="B43" i="1"/>
  <c r="D43" i="1" s="1"/>
  <c r="B44" i="1"/>
  <c r="D44" i="1" s="1"/>
  <c r="B45" i="1"/>
  <c r="D45" i="1" s="1"/>
  <c r="B46" i="1"/>
  <c r="C46" i="1" s="1"/>
  <c r="B47" i="1"/>
  <c r="B48" i="1"/>
  <c r="D48" i="1" s="1"/>
  <c r="E48" i="1" s="1"/>
  <c r="B49" i="1"/>
  <c r="B50" i="1"/>
  <c r="B51" i="1"/>
  <c r="D51" i="1" s="1"/>
  <c r="B52" i="1"/>
  <c r="C52" i="1" s="1"/>
  <c r="B53" i="1"/>
  <c r="B54" i="1"/>
  <c r="D54" i="1" s="1"/>
  <c r="B55" i="1"/>
  <c r="B56" i="1"/>
  <c r="C56" i="1" s="1"/>
  <c r="B57" i="1"/>
  <c r="D57" i="1" s="1"/>
  <c r="B58" i="1"/>
  <c r="C58" i="1" s="1"/>
  <c r="B59" i="1"/>
  <c r="D59" i="1" s="1"/>
  <c r="B60" i="1"/>
  <c r="D60" i="1" s="1"/>
  <c r="B61" i="1"/>
  <c r="D61" i="1" s="1"/>
  <c r="B62" i="1"/>
  <c r="C62" i="1" s="1"/>
  <c r="B63" i="1"/>
  <c r="B64" i="1"/>
  <c r="D64" i="1" s="1"/>
  <c r="B65" i="1"/>
  <c r="B66" i="1"/>
  <c r="B67" i="1"/>
  <c r="D67" i="1" s="1"/>
  <c r="B68" i="1"/>
  <c r="C68" i="1" s="1"/>
  <c r="B69" i="1"/>
  <c r="B70" i="1"/>
  <c r="D70" i="1" s="1"/>
  <c r="E70" i="1" s="1"/>
  <c r="B71" i="1"/>
  <c r="B72" i="1"/>
  <c r="D72" i="1" s="1"/>
  <c r="E72" i="1" s="1"/>
  <c r="B73" i="1"/>
  <c r="D73" i="1" s="1"/>
  <c r="B74" i="1"/>
  <c r="C74" i="1" s="1"/>
  <c r="B75" i="1"/>
  <c r="C75" i="1" s="1"/>
  <c r="B76" i="1"/>
  <c r="D76" i="1" s="1"/>
  <c r="B77" i="1"/>
  <c r="C77" i="1" s="1"/>
  <c r="B78" i="1"/>
  <c r="C78" i="1" s="1"/>
  <c r="B79" i="1"/>
  <c r="B80" i="1"/>
  <c r="D80" i="1" s="1"/>
  <c r="B81" i="1"/>
  <c r="B82" i="1"/>
  <c r="D82" i="1" s="1"/>
  <c r="E82" i="1" s="1"/>
  <c r="B83" i="1"/>
  <c r="D83" i="1" s="1"/>
  <c r="B84" i="1"/>
  <c r="C84" i="1" s="1"/>
  <c r="B85" i="1"/>
  <c r="B86" i="1"/>
  <c r="D86" i="1" s="1"/>
  <c r="B87" i="1"/>
  <c r="B88" i="1"/>
  <c r="C88" i="1" s="1"/>
  <c r="B89" i="1"/>
  <c r="D89" i="1" s="1"/>
  <c r="B90" i="1"/>
  <c r="C90" i="1" s="1"/>
  <c r="B91" i="1"/>
  <c r="C91" i="1" s="1"/>
  <c r="B92" i="1"/>
  <c r="D92" i="1" s="1"/>
  <c r="B93" i="1"/>
  <c r="D93" i="1" s="1"/>
  <c r="B94" i="1"/>
  <c r="C94" i="1" s="1"/>
  <c r="B95" i="1"/>
  <c r="B96" i="1"/>
  <c r="D96" i="1" s="1"/>
  <c r="B97" i="1"/>
  <c r="B98" i="1"/>
  <c r="B99" i="1"/>
  <c r="D99" i="1" s="1"/>
  <c r="B100" i="1"/>
  <c r="C100" i="1" s="1"/>
  <c r="B101" i="1"/>
  <c r="B102" i="1"/>
  <c r="D102" i="1" s="1"/>
  <c r="B103" i="1"/>
  <c r="B104" i="1"/>
  <c r="B105" i="1"/>
  <c r="D105" i="1" s="1"/>
  <c r="B106" i="1"/>
  <c r="C106" i="1" s="1"/>
  <c r="B107" i="1"/>
  <c r="C107" i="1" s="1"/>
  <c r="B108" i="1"/>
  <c r="D108" i="1" s="1"/>
  <c r="B109" i="1"/>
  <c r="D109" i="1" s="1"/>
  <c r="B110" i="1"/>
  <c r="C110" i="1" s="1"/>
  <c r="B111" i="1"/>
  <c r="B112" i="1"/>
  <c r="D112" i="1" s="1"/>
  <c r="B113" i="1"/>
  <c r="B114" i="1"/>
  <c r="B115" i="1"/>
  <c r="D115" i="1" s="1"/>
  <c r="B116" i="1"/>
  <c r="C116" i="1" s="1"/>
  <c r="B117" i="1"/>
  <c r="B118" i="1"/>
  <c r="D118" i="1" s="1"/>
  <c r="E118" i="1" s="1"/>
  <c r="B119" i="1"/>
  <c r="B120" i="1"/>
  <c r="B121" i="1"/>
  <c r="D121" i="1" s="1"/>
  <c r="B122" i="1"/>
  <c r="C122" i="1" s="1"/>
  <c r="B123" i="1"/>
  <c r="D123" i="1" s="1"/>
  <c r="B124" i="1"/>
  <c r="D124" i="1" s="1"/>
  <c r="B125" i="1"/>
  <c r="D125" i="1" s="1"/>
  <c r="B126" i="1"/>
  <c r="C126" i="1" s="1"/>
  <c r="B127" i="1"/>
  <c r="B128" i="1"/>
  <c r="D128" i="1" s="1"/>
  <c r="B129" i="1"/>
  <c r="B130" i="1"/>
  <c r="D130" i="1" s="1"/>
  <c r="E130" i="1" s="1"/>
  <c r="B131" i="1"/>
  <c r="D131" i="1" s="1"/>
  <c r="B132" i="1"/>
  <c r="C132" i="1" s="1"/>
  <c r="B133" i="1"/>
  <c r="B134" i="1"/>
  <c r="D134" i="1" s="1"/>
  <c r="B135" i="1"/>
  <c r="B136" i="1"/>
  <c r="B137" i="1"/>
  <c r="D137" i="1" s="1"/>
  <c r="B138" i="1"/>
  <c r="C138" i="1" s="1"/>
  <c r="B139" i="1"/>
  <c r="C139" i="1" s="1"/>
  <c r="B140" i="1"/>
  <c r="D140" i="1" s="1"/>
  <c r="B141" i="1"/>
  <c r="D141" i="1" s="1"/>
  <c r="B142" i="1"/>
  <c r="C142" i="1" s="1"/>
  <c r="B143" i="1"/>
  <c r="B144" i="1"/>
  <c r="D144" i="1" s="1"/>
  <c r="B145" i="1"/>
  <c r="B146" i="1"/>
  <c r="B147" i="1"/>
  <c r="D147" i="1" s="1"/>
  <c r="B4" i="2"/>
  <c r="B3" i="2"/>
  <c r="H5" i="3"/>
  <c r="D18" i="3"/>
  <c r="E123" i="1" l="1"/>
  <c r="E86" i="1"/>
  <c r="E128" i="1"/>
  <c r="E64" i="1"/>
  <c r="E32" i="1"/>
  <c r="E60" i="1"/>
  <c r="E43" i="1"/>
  <c r="C140" i="1"/>
  <c r="E140" i="1" s="1"/>
  <c r="C45" i="1"/>
  <c r="E45" i="1" s="1"/>
  <c r="B8" i="2"/>
  <c r="E121" i="1"/>
  <c r="E73" i="1"/>
  <c r="E25" i="1"/>
  <c r="D27" i="1"/>
  <c r="E27" i="1" s="1"/>
  <c r="M112" i="1"/>
  <c r="M48" i="1"/>
  <c r="C134" i="1"/>
  <c r="E134" i="1" s="1"/>
  <c r="C64" i="1"/>
  <c r="C41" i="1"/>
  <c r="E41" i="1" s="1"/>
  <c r="D139" i="1"/>
  <c r="E139" i="1" s="1"/>
  <c r="D110" i="1"/>
  <c r="E110" i="1" s="1"/>
  <c r="E53" i="1"/>
  <c r="D26" i="1"/>
  <c r="E26" i="1" s="1"/>
  <c r="L143" i="1"/>
  <c r="L127" i="1"/>
  <c r="L111" i="1"/>
  <c r="L95" i="1"/>
  <c r="L79" i="1"/>
  <c r="L63" i="1"/>
  <c r="L47" i="1"/>
  <c r="L31" i="1"/>
  <c r="L15" i="1"/>
  <c r="J145" i="1"/>
  <c r="K145" i="1" s="1"/>
  <c r="J129" i="1"/>
  <c r="K129" i="1" s="1"/>
  <c r="J113" i="1"/>
  <c r="K113" i="1" s="1"/>
  <c r="J97" i="1"/>
  <c r="K97" i="1" s="1"/>
  <c r="J81" i="1"/>
  <c r="K81" i="1" s="1"/>
  <c r="J65" i="1"/>
  <c r="K65" i="1" s="1"/>
  <c r="J49" i="1"/>
  <c r="K49" i="1" s="1"/>
  <c r="J33" i="1"/>
  <c r="K33" i="1" s="1"/>
  <c r="J17" i="1"/>
  <c r="K17" i="1" s="1"/>
  <c r="B7" i="2"/>
  <c r="C89" i="1"/>
  <c r="E89" i="1" s="1"/>
  <c r="C43" i="1"/>
  <c r="E56" i="1"/>
  <c r="M144" i="1"/>
  <c r="D135" i="1"/>
  <c r="E135" i="1" s="1"/>
  <c r="C135" i="1"/>
  <c r="D119" i="1"/>
  <c r="E119" i="1" s="1"/>
  <c r="C119" i="1"/>
  <c r="D103" i="1"/>
  <c r="E103" i="1" s="1"/>
  <c r="C103" i="1"/>
  <c r="D87" i="1"/>
  <c r="E87" i="1" s="1"/>
  <c r="C87" i="1"/>
  <c r="D71" i="1"/>
  <c r="C71" i="1"/>
  <c r="D55" i="1"/>
  <c r="C55" i="1"/>
  <c r="D39" i="1"/>
  <c r="E39" i="1" s="1"/>
  <c r="C39" i="1"/>
  <c r="D23" i="1"/>
  <c r="E23" i="1" s="1"/>
  <c r="C23" i="1"/>
  <c r="D7" i="1"/>
  <c r="E7" i="1" s="1"/>
  <c r="C7" i="1"/>
  <c r="C109" i="1"/>
  <c r="E109" i="1" s="1"/>
  <c r="C86" i="1"/>
  <c r="C16" i="1"/>
  <c r="E16" i="1" s="1"/>
  <c r="D138" i="1"/>
  <c r="E138" i="1" s="1"/>
  <c r="D52" i="1"/>
  <c r="E52" i="1" s="1"/>
  <c r="E24" i="1"/>
  <c r="L110" i="1"/>
  <c r="L94" i="1"/>
  <c r="L46" i="1"/>
  <c r="L14" i="1"/>
  <c r="J144" i="1"/>
  <c r="K144" i="1" s="1"/>
  <c r="J128" i="1"/>
  <c r="K128" i="1" s="1"/>
  <c r="J112" i="1"/>
  <c r="K112" i="1" s="1"/>
  <c r="J96" i="1"/>
  <c r="K96" i="1" s="1"/>
  <c r="J80" i="1"/>
  <c r="K80" i="1" s="1"/>
  <c r="J64" i="1"/>
  <c r="K64" i="1" s="1"/>
  <c r="J48" i="1"/>
  <c r="K48" i="1" s="1"/>
  <c r="J32" i="1"/>
  <c r="K32" i="1" s="1"/>
  <c r="J16" i="1"/>
  <c r="K16" i="1" s="1"/>
  <c r="C108" i="1"/>
  <c r="E108" i="1" s="1"/>
  <c r="C61" i="1"/>
  <c r="E61" i="1" s="1"/>
  <c r="C38" i="1"/>
  <c r="E38" i="1" s="1"/>
  <c r="D107" i="1"/>
  <c r="E107" i="1" s="1"/>
  <c r="D78" i="1"/>
  <c r="E78" i="1" s="1"/>
  <c r="M125" i="1"/>
  <c r="M93" i="1"/>
  <c r="M61" i="1"/>
  <c r="M45" i="1"/>
  <c r="M29" i="1"/>
  <c r="C60" i="1"/>
  <c r="C13" i="1"/>
  <c r="D106" i="1"/>
  <c r="E106" i="1" s="1"/>
  <c r="D77" i="1"/>
  <c r="E77" i="1" s="1"/>
  <c r="D20" i="1"/>
  <c r="E20" i="1" s="1"/>
  <c r="M92" i="1"/>
  <c r="M76" i="1"/>
  <c r="J142" i="1"/>
  <c r="K142" i="1" s="1"/>
  <c r="J126" i="1"/>
  <c r="K126" i="1" s="1"/>
  <c r="J110" i="1"/>
  <c r="K110" i="1" s="1"/>
  <c r="J94" i="1"/>
  <c r="K94" i="1" s="1"/>
  <c r="J78" i="1"/>
  <c r="K78" i="1" s="1"/>
  <c r="J62" i="1"/>
  <c r="K62" i="1" s="1"/>
  <c r="J46" i="1"/>
  <c r="K46" i="1" s="1"/>
  <c r="J30" i="1"/>
  <c r="K30" i="1" s="1"/>
  <c r="J14" i="1"/>
  <c r="K14" i="1" s="1"/>
  <c r="C93" i="1"/>
  <c r="E93" i="1" s="1"/>
  <c r="C105" i="1"/>
  <c r="M75" i="1"/>
  <c r="M43" i="1"/>
  <c r="J141" i="1"/>
  <c r="K141" i="1" s="1"/>
  <c r="J125" i="1"/>
  <c r="K125" i="1" s="1"/>
  <c r="J109" i="1"/>
  <c r="K109" i="1" s="1"/>
  <c r="J93" i="1"/>
  <c r="K93" i="1" s="1"/>
  <c r="J77" i="1"/>
  <c r="K77" i="1" s="1"/>
  <c r="J61" i="1"/>
  <c r="K61" i="1" s="1"/>
  <c r="J45" i="1"/>
  <c r="K45" i="1" s="1"/>
  <c r="J29" i="1"/>
  <c r="K29" i="1" s="1"/>
  <c r="J13" i="1"/>
  <c r="K13" i="1" s="1"/>
  <c r="C59" i="1"/>
  <c r="E59" i="1" s="1"/>
  <c r="D75" i="1"/>
  <c r="E75" i="1" s="1"/>
  <c r="E147" i="1"/>
  <c r="E115" i="1"/>
  <c r="E83" i="1"/>
  <c r="E51" i="1"/>
  <c r="E19" i="1"/>
  <c r="D3" i="1"/>
  <c r="E3" i="1" s="1"/>
  <c r="B5" i="2"/>
  <c r="C80" i="1"/>
  <c r="E80" i="1" s="1"/>
  <c r="C57" i="1"/>
  <c r="C11" i="1"/>
  <c r="E11" i="1" s="1"/>
  <c r="E101" i="1"/>
  <c r="D74" i="1"/>
  <c r="E74" i="1" s="1"/>
  <c r="M74" i="1"/>
  <c r="J140" i="1"/>
  <c r="K140" i="1" s="1"/>
  <c r="J124" i="1"/>
  <c r="K124" i="1" s="1"/>
  <c r="J108" i="1"/>
  <c r="K108" i="1" s="1"/>
  <c r="J92" i="1"/>
  <c r="K92" i="1" s="1"/>
  <c r="J76" i="1"/>
  <c r="K76" i="1" s="1"/>
  <c r="J60" i="1"/>
  <c r="K60" i="1" s="1"/>
  <c r="J44" i="1"/>
  <c r="K44" i="1" s="1"/>
  <c r="J28" i="1"/>
  <c r="K28" i="1" s="1"/>
  <c r="C141" i="1"/>
  <c r="E141" i="1" s="1"/>
  <c r="C92" i="1"/>
  <c r="E92" i="1" s="1"/>
  <c r="C128" i="1"/>
  <c r="D132" i="1"/>
  <c r="E132" i="1" s="1"/>
  <c r="D46" i="1"/>
  <c r="E46" i="1" s="1"/>
  <c r="E131" i="1"/>
  <c r="E99" i="1"/>
  <c r="E67" i="1"/>
  <c r="E35" i="1"/>
  <c r="C125" i="1"/>
  <c r="E125" i="1" s="1"/>
  <c r="C102" i="1"/>
  <c r="E102" i="1" s="1"/>
  <c r="C32" i="1"/>
  <c r="C9" i="1"/>
  <c r="D100" i="1"/>
  <c r="E100" i="1" s="1"/>
  <c r="D14" i="1"/>
  <c r="E14" i="1" s="1"/>
  <c r="M73" i="1"/>
  <c r="J139" i="1"/>
  <c r="K139" i="1" s="1"/>
  <c r="J123" i="1"/>
  <c r="K123" i="1" s="1"/>
  <c r="J107" i="1"/>
  <c r="K107" i="1" s="1"/>
  <c r="J91" i="1"/>
  <c r="K91" i="1" s="1"/>
  <c r="J75" i="1"/>
  <c r="K75" i="1" s="1"/>
  <c r="J59" i="1"/>
  <c r="K59" i="1" s="1"/>
  <c r="J43" i="1"/>
  <c r="K43" i="1" s="1"/>
  <c r="J27" i="1"/>
  <c r="K27" i="1" s="1"/>
  <c r="J11" i="1"/>
  <c r="K11" i="1" s="1"/>
  <c r="D145" i="1"/>
  <c r="E145" i="1" s="1"/>
  <c r="C145" i="1"/>
  <c r="D129" i="1"/>
  <c r="E129" i="1" s="1"/>
  <c r="C129" i="1"/>
  <c r="D113" i="1"/>
  <c r="E113" i="1" s="1"/>
  <c r="C113" i="1"/>
  <c r="D97" i="1"/>
  <c r="C97" i="1"/>
  <c r="D81" i="1"/>
  <c r="C81" i="1"/>
  <c r="D65" i="1"/>
  <c r="E65" i="1" s="1"/>
  <c r="C65" i="1"/>
  <c r="D49" i="1"/>
  <c r="E49" i="1" s="1"/>
  <c r="C49" i="1"/>
  <c r="D33" i="1"/>
  <c r="E33" i="1" s="1"/>
  <c r="C33" i="1"/>
  <c r="D17" i="1"/>
  <c r="E17" i="1" s="1"/>
  <c r="C17" i="1"/>
  <c r="C124" i="1"/>
  <c r="E124" i="1" s="1"/>
  <c r="C54" i="1"/>
  <c r="E54" i="1" s="1"/>
  <c r="D126" i="1"/>
  <c r="E126" i="1" s="1"/>
  <c r="E98" i="1"/>
  <c r="E69" i="1"/>
  <c r="D42" i="1"/>
  <c r="E42" i="1" s="1"/>
  <c r="D13" i="1"/>
  <c r="E13" i="1" s="1"/>
  <c r="M40" i="1"/>
  <c r="M24" i="1"/>
  <c r="J138" i="1"/>
  <c r="K138" i="1" s="1"/>
  <c r="J122" i="1"/>
  <c r="K122" i="1" s="1"/>
  <c r="J106" i="1"/>
  <c r="K106" i="1" s="1"/>
  <c r="J90" i="1"/>
  <c r="K90" i="1" s="1"/>
  <c r="J74" i="1"/>
  <c r="K74" i="1" s="1"/>
  <c r="J58" i="1"/>
  <c r="K58" i="1" s="1"/>
  <c r="J42" i="1"/>
  <c r="K42" i="1" s="1"/>
  <c r="J26" i="1"/>
  <c r="K26" i="1" s="1"/>
  <c r="J10" i="1"/>
  <c r="K10" i="1" s="1"/>
  <c r="C123" i="1"/>
  <c r="C76" i="1"/>
  <c r="E76" i="1" s="1"/>
  <c r="C29" i="1"/>
  <c r="E29" i="1" s="1"/>
  <c r="C6" i="1"/>
  <c r="E6" i="1" s="1"/>
  <c r="D68" i="1"/>
  <c r="E68" i="1" s="1"/>
  <c r="M135" i="1"/>
  <c r="M55" i="1"/>
  <c r="C144" i="1"/>
  <c r="E144" i="1" s="1"/>
  <c r="C28" i="1"/>
  <c r="E28" i="1" s="1"/>
  <c r="M118" i="1"/>
  <c r="M54" i="1"/>
  <c r="C96" i="1"/>
  <c r="E96" i="1" s="1"/>
  <c r="C73" i="1"/>
  <c r="D122" i="1"/>
  <c r="E122" i="1" s="1"/>
  <c r="D36" i="1"/>
  <c r="E36" i="1" s="1"/>
  <c r="E8" i="1"/>
  <c r="M133" i="1"/>
  <c r="M53" i="1"/>
  <c r="M37" i="1"/>
  <c r="M21" i="1"/>
  <c r="D91" i="1"/>
  <c r="E91" i="1" s="1"/>
  <c r="M132" i="1"/>
  <c r="M116" i="1"/>
  <c r="E117" i="1"/>
  <c r="M99" i="1"/>
  <c r="M35" i="1"/>
  <c r="E88" i="1"/>
  <c r="E2" i="1"/>
  <c r="M98" i="1"/>
  <c r="M34" i="1"/>
  <c r="C137" i="1"/>
  <c r="E137" i="1" s="1"/>
  <c r="C44" i="1"/>
  <c r="E44" i="1" s="1"/>
  <c r="D142" i="1"/>
  <c r="E142" i="1" s="1"/>
  <c r="E114" i="1"/>
  <c r="E85" i="1"/>
  <c r="D58" i="1"/>
  <c r="E58" i="1" s="1"/>
  <c r="M145" i="1"/>
  <c r="M129" i="1"/>
  <c r="M97" i="1"/>
  <c r="M65" i="1"/>
  <c r="M49" i="1"/>
  <c r="M33" i="1"/>
  <c r="E105" i="1"/>
  <c r="E57" i="1"/>
  <c r="E9" i="1"/>
  <c r="C112" i="1"/>
  <c r="E112" i="1" s="1"/>
  <c r="D84" i="1"/>
  <c r="E84" i="1" s="1"/>
  <c r="M96" i="1"/>
  <c r="I135" i="1"/>
  <c r="I119" i="1"/>
  <c r="I103" i="1"/>
  <c r="I87" i="1"/>
  <c r="I71" i="1"/>
  <c r="I55" i="1"/>
  <c r="I39" i="1"/>
  <c r="I23" i="1"/>
  <c r="I7" i="1"/>
  <c r="J137" i="1"/>
  <c r="K137" i="1" s="1"/>
  <c r="J121" i="1"/>
  <c r="K121" i="1" s="1"/>
  <c r="J105" i="1"/>
  <c r="K105" i="1" s="1"/>
  <c r="J89" i="1"/>
  <c r="K89" i="1" s="1"/>
  <c r="J73" i="1"/>
  <c r="K73" i="1" s="1"/>
  <c r="J57" i="1"/>
  <c r="K57" i="1" s="1"/>
  <c r="J41" i="1"/>
  <c r="K41" i="1" s="1"/>
  <c r="J25" i="1"/>
  <c r="K25" i="1" s="1"/>
  <c r="J9" i="1"/>
  <c r="K9" i="1" s="1"/>
  <c r="L125" i="1"/>
  <c r="L93" i="1"/>
  <c r="L77" i="1"/>
  <c r="L61" i="1"/>
  <c r="L45" i="1"/>
  <c r="L29" i="1"/>
  <c r="L13" i="1"/>
  <c r="M143" i="1"/>
  <c r="M127" i="1"/>
  <c r="M111" i="1"/>
  <c r="M95" i="1"/>
  <c r="M79" i="1"/>
  <c r="M63" i="1"/>
  <c r="M47" i="1"/>
  <c r="M31" i="1"/>
  <c r="M15" i="1"/>
  <c r="N145" i="1"/>
  <c r="N129" i="1"/>
  <c r="N113" i="1"/>
  <c r="N97" i="1"/>
  <c r="N81" i="1"/>
  <c r="N65" i="1"/>
  <c r="N49" i="1"/>
  <c r="N33" i="1"/>
  <c r="N17" i="1"/>
  <c r="I134" i="1"/>
  <c r="I118" i="1"/>
  <c r="I102" i="1"/>
  <c r="I86" i="1"/>
  <c r="I70" i="1"/>
  <c r="I54" i="1"/>
  <c r="I38" i="1"/>
  <c r="I22" i="1"/>
  <c r="I6" i="1"/>
  <c r="J136" i="1"/>
  <c r="K136" i="1" s="1"/>
  <c r="J120" i="1"/>
  <c r="K120" i="1" s="1"/>
  <c r="J104" i="1"/>
  <c r="K104" i="1" s="1"/>
  <c r="J88" i="1"/>
  <c r="K88" i="1" s="1"/>
  <c r="J72" i="1"/>
  <c r="K72" i="1" s="1"/>
  <c r="J56" i="1"/>
  <c r="K56" i="1" s="1"/>
  <c r="J40" i="1"/>
  <c r="K40" i="1" s="1"/>
  <c r="J24" i="1"/>
  <c r="K24" i="1" s="1"/>
  <c r="J8" i="1"/>
  <c r="K8" i="1" s="1"/>
  <c r="L140" i="1"/>
  <c r="L124" i="1"/>
  <c r="L92" i="1"/>
  <c r="L76" i="1"/>
  <c r="L44" i="1"/>
  <c r="L28" i="1"/>
  <c r="L12" i="1"/>
  <c r="M126" i="1"/>
  <c r="M110" i="1"/>
  <c r="M94" i="1"/>
  <c r="M46" i="1"/>
  <c r="M30" i="1"/>
  <c r="M14" i="1"/>
  <c r="N144" i="1"/>
  <c r="N128" i="1"/>
  <c r="N112" i="1"/>
  <c r="N96" i="1"/>
  <c r="N80" i="1"/>
  <c r="N64" i="1"/>
  <c r="N48" i="1"/>
  <c r="N32" i="1"/>
  <c r="N16" i="1"/>
  <c r="I133" i="1"/>
  <c r="I117" i="1"/>
  <c r="I101" i="1"/>
  <c r="I85" i="1"/>
  <c r="I69" i="1"/>
  <c r="I53" i="1"/>
  <c r="I37" i="1"/>
  <c r="I21" i="1"/>
  <c r="I5" i="1"/>
  <c r="J135" i="1"/>
  <c r="K135" i="1" s="1"/>
  <c r="J119" i="1"/>
  <c r="K119" i="1" s="1"/>
  <c r="J103" i="1"/>
  <c r="K103" i="1" s="1"/>
  <c r="J87" i="1"/>
  <c r="K87" i="1" s="1"/>
  <c r="J71" i="1"/>
  <c r="K71" i="1" s="1"/>
  <c r="J55" i="1"/>
  <c r="K55" i="1" s="1"/>
  <c r="J39" i="1"/>
  <c r="K39" i="1" s="1"/>
  <c r="J23" i="1"/>
  <c r="K23" i="1" s="1"/>
  <c r="J7" i="1"/>
  <c r="K7" i="1" s="1"/>
  <c r="L107" i="1"/>
  <c r="L91" i="1"/>
  <c r="L75" i="1"/>
  <c r="L43" i="1"/>
  <c r="L27" i="1"/>
  <c r="N143" i="1"/>
  <c r="N127" i="1"/>
  <c r="N111" i="1"/>
  <c r="N95" i="1"/>
  <c r="N79" i="1"/>
  <c r="N63" i="1"/>
  <c r="N47" i="1"/>
  <c r="N31" i="1"/>
  <c r="N15" i="1"/>
  <c r="I132" i="1"/>
  <c r="I116" i="1"/>
  <c r="I100" i="1"/>
  <c r="I84" i="1"/>
  <c r="I68" i="1"/>
  <c r="I52" i="1"/>
  <c r="I36" i="1"/>
  <c r="I20" i="1"/>
  <c r="I4" i="1"/>
  <c r="J134" i="1"/>
  <c r="K134" i="1" s="1"/>
  <c r="J118" i="1"/>
  <c r="K118" i="1" s="1"/>
  <c r="J102" i="1"/>
  <c r="K102" i="1" s="1"/>
  <c r="J86" i="1"/>
  <c r="K86" i="1" s="1"/>
  <c r="J70" i="1"/>
  <c r="K70" i="1" s="1"/>
  <c r="J54" i="1"/>
  <c r="K54" i="1" s="1"/>
  <c r="J38" i="1"/>
  <c r="K38" i="1" s="1"/>
  <c r="J22" i="1"/>
  <c r="K22" i="1" s="1"/>
  <c r="J6" i="1"/>
  <c r="K6" i="1" s="1"/>
  <c r="L138" i="1"/>
  <c r="L90" i="1"/>
  <c r="L74" i="1"/>
  <c r="L58" i="1"/>
  <c r="L42" i="1"/>
  <c r="L26" i="1"/>
  <c r="L10" i="1"/>
  <c r="N142" i="1"/>
  <c r="N126" i="1"/>
  <c r="N110" i="1"/>
  <c r="N94" i="1"/>
  <c r="N78" i="1"/>
  <c r="N62" i="1"/>
  <c r="N46" i="1"/>
  <c r="N30" i="1"/>
  <c r="N14" i="1"/>
  <c r="I147" i="1"/>
  <c r="I131" i="1"/>
  <c r="I115" i="1"/>
  <c r="I99" i="1"/>
  <c r="I83" i="1"/>
  <c r="I67" i="1"/>
  <c r="I51" i="1"/>
  <c r="I35" i="1"/>
  <c r="I19" i="1"/>
  <c r="I3" i="1"/>
  <c r="J133" i="1"/>
  <c r="K133" i="1" s="1"/>
  <c r="J117" i="1"/>
  <c r="K117" i="1" s="1"/>
  <c r="J101" i="1"/>
  <c r="K101" i="1" s="1"/>
  <c r="J85" i="1"/>
  <c r="K85" i="1" s="1"/>
  <c r="J69" i="1"/>
  <c r="K69" i="1" s="1"/>
  <c r="J53" i="1"/>
  <c r="K53" i="1" s="1"/>
  <c r="J37" i="1"/>
  <c r="K37" i="1" s="1"/>
  <c r="J21" i="1"/>
  <c r="K21" i="1" s="1"/>
  <c r="J5" i="1"/>
  <c r="K5" i="1" s="1"/>
  <c r="L137" i="1"/>
  <c r="L121" i="1"/>
  <c r="L105" i="1"/>
  <c r="L73" i="1"/>
  <c r="L57" i="1"/>
  <c r="L41" i="1"/>
  <c r="L9" i="1"/>
  <c r="N141" i="1"/>
  <c r="N125" i="1"/>
  <c r="N109" i="1"/>
  <c r="N93" i="1"/>
  <c r="N77" i="1"/>
  <c r="N61" i="1"/>
  <c r="N45" i="1"/>
  <c r="N29" i="1"/>
  <c r="N13" i="1"/>
  <c r="I146" i="1"/>
  <c r="I130" i="1"/>
  <c r="I114" i="1"/>
  <c r="I98" i="1"/>
  <c r="I82" i="1"/>
  <c r="I66" i="1"/>
  <c r="I50" i="1"/>
  <c r="I34" i="1"/>
  <c r="I18" i="1"/>
  <c r="I2" i="1"/>
  <c r="J132" i="1"/>
  <c r="K132" i="1" s="1"/>
  <c r="J116" i="1"/>
  <c r="K116" i="1" s="1"/>
  <c r="J100" i="1"/>
  <c r="K100" i="1" s="1"/>
  <c r="J84" i="1"/>
  <c r="K84" i="1" s="1"/>
  <c r="J68" i="1"/>
  <c r="K68" i="1" s="1"/>
  <c r="J52" i="1"/>
  <c r="K52" i="1" s="1"/>
  <c r="J36" i="1"/>
  <c r="K36" i="1" s="1"/>
  <c r="J20" i="1"/>
  <c r="K20" i="1" s="1"/>
  <c r="J4" i="1"/>
  <c r="K4" i="1" s="1"/>
  <c r="L136" i="1"/>
  <c r="L120" i="1"/>
  <c r="L104" i="1"/>
  <c r="L40" i="1"/>
  <c r="L24" i="1"/>
  <c r="N140" i="1"/>
  <c r="N124" i="1"/>
  <c r="N108" i="1"/>
  <c r="N92" i="1"/>
  <c r="N76" i="1"/>
  <c r="N60" i="1"/>
  <c r="N44" i="1"/>
  <c r="N28" i="1"/>
  <c r="N12" i="1"/>
  <c r="I145" i="1"/>
  <c r="I129" i="1"/>
  <c r="I113" i="1"/>
  <c r="I97" i="1"/>
  <c r="I81" i="1"/>
  <c r="I65" i="1"/>
  <c r="I49" i="1"/>
  <c r="I33" i="1"/>
  <c r="I17" i="1"/>
  <c r="J147" i="1"/>
  <c r="K147" i="1" s="1"/>
  <c r="J131" i="1"/>
  <c r="K131" i="1" s="1"/>
  <c r="J115" i="1"/>
  <c r="K115" i="1" s="1"/>
  <c r="J99" i="1"/>
  <c r="K99" i="1" s="1"/>
  <c r="J83" i="1"/>
  <c r="K83" i="1" s="1"/>
  <c r="J67" i="1"/>
  <c r="K67" i="1" s="1"/>
  <c r="J51" i="1"/>
  <c r="K51" i="1" s="1"/>
  <c r="J35" i="1"/>
  <c r="K35" i="1" s="1"/>
  <c r="J19" i="1"/>
  <c r="K19" i="1" s="1"/>
  <c r="J3" i="1"/>
  <c r="K3" i="1" s="1"/>
  <c r="L135" i="1"/>
  <c r="L119" i="1"/>
  <c r="L55" i="1"/>
  <c r="L39" i="1"/>
  <c r="L23" i="1"/>
  <c r="N139" i="1"/>
  <c r="N123" i="1"/>
  <c r="N107" i="1"/>
  <c r="N91" i="1"/>
  <c r="N75" i="1"/>
  <c r="N59" i="1"/>
  <c r="N43" i="1"/>
  <c r="N27" i="1"/>
  <c r="N11" i="1"/>
  <c r="I144" i="1"/>
  <c r="I128" i="1"/>
  <c r="I112" i="1"/>
  <c r="I96" i="1"/>
  <c r="I80" i="1"/>
  <c r="I64" i="1"/>
  <c r="I48" i="1"/>
  <c r="I32" i="1"/>
  <c r="I16" i="1"/>
  <c r="J146" i="1"/>
  <c r="K146" i="1" s="1"/>
  <c r="J130" i="1"/>
  <c r="K130" i="1" s="1"/>
  <c r="J114" i="1"/>
  <c r="K114" i="1" s="1"/>
  <c r="J98" i="1"/>
  <c r="K98" i="1" s="1"/>
  <c r="J82" i="1"/>
  <c r="K82" i="1" s="1"/>
  <c r="J66" i="1"/>
  <c r="K66" i="1" s="1"/>
  <c r="J50" i="1"/>
  <c r="K50" i="1" s="1"/>
  <c r="J34" i="1"/>
  <c r="K34" i="1" s="1"/>
  <c r="J18" i="1"/>
  <c r="K18" i="1" s="1"/>
  <c r="J2" i="1"/>
  <c r="K2" i="1" s="1"/>
  <c r="L118" i="1"/>
  <c r="L102" i="1"/>
  <c r="L86" i="1"/>
  <c r="L54" i="1"/>
  <c r="L38" i="1"/>
  <c r="L22" i="1"/>
  <c r="N138" i="1"/>
  <c r="N122" i="1"/>
  <c r="N106" i="1"/>
  <c r="N90" i="1"/>
  <c r="N74" i="1"/>
  <c r="N58" i="1"/>
  <c r="N42" i="1"/>
  <c r="N26" i="1"/>
  <c r="N10" i="1"/>
  <c r="I143" i="1"/>
  <c r="I127" i="1"/>
  <c r="I111" i="1"/>
  <c r="I95" i="1"/>
  <c r="I79" i="1"/>
  <c r="I63" i="1"/>
  <c r="I47" i="1"/>
  <c r="I31" i="1"/>
  <c r="I15" i="1"/>
  <c r="L133" i="1"/>
  <c r="L117" i="1"/>
  <c r="L53" i="1"/>
  <c r="L37" i="1"/>
  <c r="L21" i="1"/>
  <c r="L5" i="1"/>
  <c r="N137" i="1"/>
  <c r="N121" i="1"/>
  <c r="N105" i="1"/>
  <c r="N89" i="1"/>
  <c r="N73" i="1"/>
  <c r="N57" i="1"/>
  <c r="N41" i="1"/>
  <c r="N25" i="1"/>
  <c r="N9" i="1"/>
  <c r="I142" i="1"/>
  <c r="I126" i="1"/>
  <c r="I110" i="1"/>
  <c r="I94" i="1"/>
  <c r="I78" i="1"/>
  <c r="I62" i="1"/>
  <c r="I46" i="1"/>
  <c r="I30" i="1"/>
  <c r="I14" i="1"/>
  <c r="L132" i="1"/>
  <c r="L116" i="1"/>
  <c r="L84" i="1"/>
  <c r="L20" i="1"/>
  <c r="N136" i="1"/>
  <c r="N120" i="1"/>
  <c r="N104" i="1"/>
  <c r="N88" i="1"/>
  <c r="N72" i="1"/>
  <c r="N56" i="1"/>
  <c r="N40" i="1"/>
  <c r="N24" i="1"/>
  <c r="N8" i="1"/>
  <c r="C25" i="2" s="1"/>
  <c r="I141" i="1"/>
  <c r="I125" i="1"/>
  <c r="I109" i="1"/>
  <c r="I93" i="1"/>
  <c r="I77" i="1"/>
  <c r="I61" i="1"/>
  <c r="I45" i="1"/>
  <c r="I29" i="1"/>
  <c r="I13" i="1"/>
  <c r="L147" i="1"/>
  <c r="L131" i="1"/>
  <c r="L115" i="1"/>
  <c r="L99" i="1"/>
  <c r="L83" i="1"/>
  <c r="L67" i="1"/>
  <c r="L51" i="1"/>
  <c r="L35" i="1"/>
  <c r="L19" i="1"/>
  <c r="L3" i="1"/>
  <c r="I140" i="1"/>
  <c r="I124" i="1"/>
  <c r="I108" i="1"/>
  <c r="I92" i="1"/>
  <c r="I76" i="1"/>
  <c r="I60" i="1"/>
  <c r="I44" i="1"/>
  <c r="I28" i="1"/>
  <c r="I12" i="1"/>
  <c r="L114" i="1"/>
  <c r="L98" i="1"/>
  <c r="L34" i="1"/>
  <c r="L18" i="1"/>
  <c r="I139" i="1"/>
  <c r="I123" i="1"/>
  <c r="I107" i="1"/>
  <c r="I91" i="1"/>
  <c r="I75" i="1"/>
  <c r="I59" i="1"/>
  <c r="I43" i="1"/>
  <c r="I27" i="1"/>
  <c r="I11" i="1"/>
  <c r="L145" i="1"/>
  <c r="L129" i="1"/>
  <c r="L97" i="1"/>
  <c r="L81" i="1"/>
  <c r="L65" i="1"/>
  <c r="L17" i="1"/>
  <c r="I138" i="1"/>
  <c r="I122" i="1"/>
  <c r="I106" i="1"/>
  <c r="I90" i="1"/>
  <c r="I74" i="1"/>
  <c r="I58" i="1"/>
  <c r="I42" i="1"/>
  <c r="I26" i="1"/>
  <c r="I10" i="1"/>
  <c r="L128" i="1"/>
  <c r="L112" i="1"/>
  <c r="L96" i="1"/>
  <c r="L48" i="1"/>
  <c r="L32" i="1"/>
  <c r="L16" i="1"/>
  <c r="L71" i="1" l="1"/>
  <c r="L64" i="1"/>
  <c r="L33" i="1"/>
  <c r="L4" i="1"/>
  <c r="L85" i="1"/>
  <c r="L87" i="1"/>
  <c r="L8" i="1"/>
  <c r="L106" i="1"/>
  <c r="L141" i="1"/>
  <c r="M113" i="1"/>
  <c r="M114" i="1"/>
  <c r="M4" i="1"/>
  <c r="M101" i="1"/>
  <c r="M134" i="1"/>
  <c r="M104" i="1"/>
  <c r="M140" i="1"/>
  <c r="L62" i="1"/>
  <c r="M16" i="1"/>
  <c r="L69" i="1"/>
  <c r="L80" i="1"/>
  <c r="L49" i="1"/>
  <c r="L2" i="1"/>
  <c r="L101" i="1"/>
  <c r="L103" i="1"/>
  <c r="L122" i="1"/>
  <c r="L59" i="1"/>
  <c r="L108" i="1"/>
  <c r="M130" i="1"/>
  <c r="M20" i="1"/>
  <c r="M117" i="1"/>
  <c r="M120" i="1"/>
  <c r="L78" i="1"/>
  <c r="M32" i="1"/>
  <c r="L36" i="1"/>
  <c r="B21" i="2"/>
  <c r="C21" i="2" s="1"/>
  <c r="B13" i="2"/>
  <c r="B20" i="2"/>
  <c r="C20" i="2" s="1"/>
  <c r="B10" i="2"/>
  <c r="B11" i="2"/>
  <c r="B15" i="2"/>
  <c r="B12" i="2"/>
  <c r="B14" i="2"/>
  <c r="B16" i="2"/>
  <c r="B17" i="2"/>
  <c r="B18" i="2"/>
  <c r="B19" i="2"/>
  <c r="M146" i="1"/>
  <c r="M36" i="1"/>
  <c r="M136" i="1"/>
  <c r="L56" i="1"/>
  <c r="M52" i="1"/>
  <c r="M7" i="1"/>
  <c r="E81" i="1"/>
  <c r="E55" i="1"/>
  <c r="M64" i="1"/>
  <c r="L126" i="1"/>
  <c r="L50" i="1"/>
  <c r="L68" i="1"/>
  <c r="L72" i="1"/>
  <c r="M68" i="1"/>
  <c r="M23" i="1"/>
  <c r="L144" i="1"/>
  <c r="L113" i="1"/>
  <c r="L66" i="1"/>
  <c r="L88" i="1"/>
  <c r="L123" i="1"/>
  <c r="M62" i="1"/>
  <c r="M3" i="1"/>
  <c r="M84" i="1"/>
  <c r="M39" i="1"/>
  <c r="E97" i="1"/>
  <c r="M9" i="1"/>
  <c r="M10" i="1"/>
  <c r="M11" i="1"/>
  <c r="L142" i="1"/>
  <c r="E71" i="1"/>
  <c r="M128" i="1"/>
  <c r="C30" i="2"/>
  <c r="B23" i="2"/>
  <c r="C23" i="2" s="1"/>
  <c r="C31" i="2"/>
  <c r="C32" i="2"/>
  <c r="C26" i="2"/>
  <c r="C34" i="2" s="1"/>
  <c r="B34" i="2" s="1"/>
  <c r="C27" i="2"/>
  <c r="C33" i="2"/>
  <c r="L52" i="1"/>
  <c r="L82" i="1"/>
  <c r="L100" i="1"/>
  <c r="L6" i="1"/>
  <c r="L25" i="1"/>
  <c r="L139" i="1"/>
  <c r="M78" i="1"/>
  <c r="M19" i="1"/>
  <c r="M100" i="1"/>
  <c r="M25" i="1"/>
  <c r="M26" i="1"/>
  <c r="M27" i="1"/>
  <c r="M13" i="1"/>
  <c r="M71" i="1"/>
  <c r="M41" i="1"/>
  <c r="M42" i="1"/>
  <c r="M51" i="1"/>
  <c r="M6" i="1"/>
  <c r="M87" i="1"/>
  <c r="M57" i="1"/>
  <c r="M58" i="1"/>
  <c r="M59" i="1"/>
  <c r="M2" i="1"/>
  <c r="M67" i="1"/>
  <c r="M22" i="1"/>
  <c r="C29" i="2"/>
  <c r="L130" i="1"/>
  <c r="M103" i="1"/>
  <c r="M28" i="1"/>
  <c r="L146" i="1"/>
  <c r="L70" i="1"/>
  <c r="L89" i="1"/>
  <c r="M142" i="1"/>
  <c r="M17" i="1"/>
  <c r="M18" i="1"/>
  <c r="M83" i="1"/>
  <c r="M5" i="1"/>
  <c r="M38" i="1"/>
  <c r="M119" i="1"/>
  <c r="M8" i="1"/>
  <c r="M89" i="1"/>
  <c r="M90" i="1"/>
  <c r="M91" i="1"/>
  <c r="M44" i="1"/>
  <c r="M77" i="1"/>
  <c r="M105" i="1"/>
  <c r="M106" i="1"/>
  <c r="M107" i="1"/>
  <c r="M60" i="1"/>
  <c r="M50" i="1"/>
  <c r="M115" i="1"/>
  <c r="M70" i="1"/>
  <c r="M121" i="1"/>
  <c r="M122" i="1"/>
  <c r="M123" i="1"/>
  <c r="M109" i="1"/>
  <c r="L7" i="1"/>
  <c r="M131" i="1"/>
  <c r="M56" i="1"/>
  <c r="M139" i="1"/>
  <c r="C28" i="2"/>
  <c r="M66" i="1"/>
  <c r="M86" i="1"/>
  <c r="M137" i="1"/>
  <c r="M138" i="1"/>
  <c r="L134" i="1"/>
  <c r="L11" i="1"/>
  <c r="L60" i="1"/>
  <c r="L109" i="1"/>
  <c r="M81" i="1"/>
  <c r="M82" i="1"/>
  <c r="M147" i="1"/>
  <c r="M69" i="1"/>
  <c r="M102" i="1"/>
  <c r="M72" i="1"/>
  <c r="M108" i="1"/>
  <c r="M141" i="1"/>
  <c r="L30" i="1"/>
  <c r="M80" i="1"/>
  <c r="M85" i="1"/>
  <c r="M88" i="1"/>
  <c r="M124" i="1"/>
  <c r="C10" i="2" l="1" a="1"/>
  <c r="C10" i="2" l="1"/>
  <c r="C19" i="2"/>
  <c r="C15" i="2"/>
  <c r="C14" i="2"/>
  <c r="C17" i="2"/>
  <c r="C16" i="2"/>
  <c r="C13" i="2"/>
  <c r="C12" i="2"/>
  <c r="C11" i="2"/>
  <c r="C1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Jacques Raubenheimer</author>
  </authors>
  <commentList>
    <comment ref="C34" authorId="0" shapeId="0" xr:uid="{60D8DBC1-F765-4467-99C6-770F0E63396B}">
      <text>
        <r>
          <rPr>
            <sz val="9"/>
            <color indexed="81"/>
            <rFont val="Tahoma"/>
            <family val="2"/>
          </rPr>
          <t>Google Trends Data extraction tool:
Enter the desired N to see the percentile in the N-needed distribution
(Delete the formula which initially sets it to the median, or the synchronising formulas in columns to the right).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Jacques Raubenheimer</author>
  </authors>
  <commentList>
    <comment ref="A1" authorId="0" shapeId="0" xr:uid="{6E91756B-D5AB-4513-A521-CE8219EF8296}">
      <text>
        <r>
          <rPr>
            <sz val="9"/>
            <color indexed="81"/>
            <rFont val="Tahoma"/>
            <family val="2"/>
          </rPr>
          <t>3218 cells with zero values were cleared.</t>
        </r>
      </text>
    </comment>
  </commentList>
</comments>
</file>

<file path=xl/sharedStrings.xml><?xml version="1.0" encoding="utf-8"?>
<sst xmlns="http://schemas.openxmlformats.org/spreadsheetml/2006/main" count="397" uniqueCount="383">
  <si>
    <t>Google Trends Extended Data for Health API extraction</t>
  </si>
  <si>
    <t>Query terms</t>
  </si>
  <si>
    <t>meth</t>
  </si>
  <si>
    <t>Date range</t>
  </si>
  <si>
    <t>Frequency:</t>
  </si>
  <si>
    <t>Month</t>
  </si>
  <si>
    <t>Start date:</t>
  </si>
  <si>
    <t>End date: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</si>
  <si>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</si>
  <si>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</si>
  <si>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</si>
  <si>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</si>
  <si>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</si>
  <si>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</si>
  <si>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</si>
  <si>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</si>
  <si>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Sampling</t>
  </si>
  <si>
    <t>Periods:</t>
  </si>
  <si>
    <t>Samples:</t>
  </si>
  <si>
    <t>Samplings needed:</t>
  </si>
  <si>
    <t>Date and time of extraction:</t>
  </si>
  <si>
    <t>Start:</t>
  </si>
  <si>
    <t>End:</t>
  </si>
  <si>
    <t>Duration:</t>
  </si>
  <si>
    <t>Sample URL:</t>
  </si>
  <si>
    <t>https://www.googleapis.com/trends/v1beta/timelinesForHealth?terms=meth&amp;time.startDate=2004-01-01&amp;time.endDate=2016-02-29&amp;timelineResolution=Month&amp;geoRestriction.country=CH&amp;key=[API_Key]&amp;alt=json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</si>
  <si>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</si>
  <si>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</si>
  <si>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</si>
  <si>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</si>
  <si>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</si>
  <si>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</si>
  <si>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Extended Health</t>
  </si>
  <si>
    <t>Time stamp:</t>
  </si>
  <si>
    <t>Range name</t>
  </si>
  <si>
    <t>RefersToLocal</t>
  </si>
  <si>
    <t>Value</t>
  </si>
  <si>
    <t>DataTarget</t>
  </si>
  <si>
    <t>"'Google Trends Extended Health'!$F$14"</t>
  </si>
  <si>
    <t>c:\Users\jrau7673\OneDrive - The University of Sydney (Staff)\!USyd Projects\Google Trends\!Comparison data\Meth\(meth);CH;2004-01-01--2016-02-29(Monthly);120 samples;2021-03-28.xlsx</t>
  </si>
  <si>
    <t>DateResolution</t>
  </si>
  <si>
    <t>"'Google Trends Extended Health'!$F$3"</t>
  </si>
  <si>
    <t>StartDate</t>
  </si>
  <si>
    <t>"'Google Trends Extended Health'!$F$4"</t>
  </si>
  <si>
    <t>EndDate</t>
  </si>
  <si>
    <t>"'Google Trends Extended Health'!$F$5"</t>
  </si>
  <si>
    <t>GeographicLevel</t>
  </si>
  <si>
    <t>"'Google Trends Extended Health'!$I$3"</t>
  </si>
  <si>
    <t>"'Google Trends Extended Health'!$I$4"</t>
  </si>
  <si>
    <t>Region</t>
  </si>
  <si>
    <t>"'Google Trends Extended Health'!$I$5"</t>
  </si>
  <si>
    <t>Samples</t>
  </si>
  <si>
    <t>"'Google Trends Extended Health'!$F$9"</t>
  </si>
  <si>
    <t>SearchTerm01</t>
  </si>
  <si>
    <t>"'Google Trends Extended Health'!$C$3"</t>
  </si>
  <si>
    <t>SearchTerm02</t>
  </si>
  <si>
    <t>"'Google Trends Extended Health'!$C$4"</t>
  </si>
  <si>
    <t>SearchTerm03</t>
  </si>
  <si>
    <t>"'Google Trends Extended Health'!$C$5"</t>
  </si>
  <si>
    <t>SearchTerm04</t>
  </si>
  <si>
    <t>"'Google Trends Extended Health'!$C$6"</t>
  </si>
  <si>
    <t>SearchTerm05</t>
  </si>
  <si>
    <t>"'Google Trends Extended Health'!$C$7"</t>
  </si>
  <si>
    <t>SearchTerm06</t>
  </si>
  <si>
    <t>"'Google Trends Extended Health'!$C$8"</t>
  </si>
  <si>
    <t>SearchTerm07</t>
  </si>
  <si>
    <t>"'Google Trends Extended Health'!$C$9"</t>
  </si>
  <si>
    <t>SearchTerm08</t>
  </si>
  <si>
    <t>"'Google Trends Extended Health'!$C$10"</t>
  </si>
  <si>
    <t>SearchTerm09</t>
  </si>
  <si>
    <t>"'Google Trends Extended Health'!$C$11"</t>
  </si>
  <si>
    <t>SearchTerm10</t>
  </si>
  <si>
    <t>"'Google Trends Extended Health'!$C$12"</t>
  </si>
  <si>
    <t>SearchTerm11</t>
  </si>
  <si>
    <t>"'Google Trends Extended Health'!$C$13"</t>
  </si>
  <si>
    <t>SearchTerm12</t>
  </si>
  <si>
    <t>"'Google Trends Extended Health'!$C$14"</t>
  </si>
  <si>
    <t>SearchTerm13</t>
  </si>
  <si>
    <t>"'Google Trends Extended Health'!$C$15"</t>
  </si>
  <si>
    <t>SearchTerm14</t>
  </si>
  <si>
    <t>"'Google Trends Extended Health'!$C$16"</t>
  </si>
  <si>
    <t>SearchTerm15</t>
  </si>
  <si>
    <t>"'Google Trends Extended Health'!$C$17"</t>
  </si>
  <si>
    <t>SearchTerm16</t>
  </si>
  <si>
    <t>"'Google Trends Extended Health'!$C$18"</t>
  </si>
  <si>
    <t>SearchTerm17</t>
  </si>
  <si>
    <t>"'Google Trends Extended Health'!$C$19"</t>
  </si>
  <si>
    <t>SearchTerm18</t>
  </si>
  <si>
    <t>"'Google Trends Extended Health'!$C$20"</t>
  </si>
  <si>
    <t>SearchTerm19</t>
  </si>
  <si>
    <t>"'Google Trends Extended Health'!$C$21"</t>
  </si>
  <si>
    <t>SearchTerm20</t>
  </si>
  <si>
    <t>"'Google Trends Extended Health'!$C$22"</t>
  </si>
  <si>
    <t>SearchTerm21</t>
  </si>
  <si>
    <t>"'Google Trends Extended Health'!$C$23"</t>
  </si>
  <si>
    <t>SearchTerm22</t>
  </si>
  <si>
    <t>"'Google Trends Extended Health'!$C$24"</t>
  </si>
  <si>
    <t>SearchTerm23</t>
  </si>
  <si>
    <t>"'Google Trends Extended Health'!$C$25"</t>
  </si>
  <si>
    <t>SearchTerm24</t>
  </si>
  <si>
    <t>"'Google Trends Extended Health'!$C$26"</t>
  </si>
  <si>
    <t>SearchTerm25</t>
  </si>
  <si>
    <t>"'Google Trends Extended Health'!$C$27"</t>
  </si>
  <si>
    <t>SearchTerm26</t>
  </si>
  <si>
    <t>"'Google Trends Extended Health'!$C$28"</t>
  </si>
  <si>
    <t>SearchTerm27</t>
  </si>
  <si>
    <t>"'Google Trends Extended Health'!$C$29"</t>
  </si>
  <si>
    <t>SearchTerm28</t>
  </si>
  <si>
    <t>"'Google Trends Extended Health'!$C$30"</t>
  </si>
  <si>
    <t>SearchTerm29</t>
  </si>
  <si>
    <t>"'Google Trends Extended Health'!$C$31"</t>
  </si>
  <si>
    <t>SearchTerm30</t>
  </si>
  <si>
    <t>"'Google Trends Extended Health'!$C$32"</t>
  </si>
  <si>
    <t>Samples used for estimations</t>
  </si>
  <si>
    <t>Time periods</t>
  </si>
  <si>
    <t>N requested</t>
  </si>
  <si>
    <t>Min N achieved</t>
  </si>
  <si>
    <t>Max N achieved</t>
  </si>
  <si>
    <t>Median N achieved</t>
  </si>
  <si>
    <t>Mean N achieved</t>
  </si>
  <si>
    <t>Summary of Coeff of Var</t>
  </si>
  <si>
    <t>Min</t>
  </si>
  <si>
    <t>Max</t>
  </si>
  <si>
    <t>Median</t>
  </si>
  <si>
    <t>Mean</t>
  </si>
  <si>
    <t>Modes of N-needed</t>
  </si>
  <si>
    <t>Summary of N-needed Percentiles</t>
  </si>
  <si>
    <t>Calculate Percentile for N-Needed</t>
  </si>
  <si>
    <t>CV</t>
  </si>
  <si>
    <t>N</t>
  </si>
  <si>
    <t>Mode</t>
  </si>
  <si>
    <t>Percentile</t>
  </si>
  <si>
    <t>N needed</t>
  </si>
  <si>
    <t>Date</t>
  </si>
  <si>
    <t>Sampling 1</t>
  </si>
  <si>
    <t>Sampling 2</t>
  </si>
  <si>
    <t>Sampling 3</t>
  </si>
  <si>
    <t>Sampling 4</t>
  </si>
  <si>
    <t>Sampling 5</t>
  </si>
  <si>
    <t>Sampling 6</t>
  </si>
  <si>
    <t>Sampling 7</t>
  </si>
  <si>
    <t>Sampling 8</t>
  </si>
  <si>
    <t>Sampling 9</t>
  </si>
  <si>
    <t>Sampling 10</t>
  </si>
  <si>
    <t>Sampling 11</t>
  </si>
  <si>
    <t>Sampling 12</t>
  </si>
  <si>
    <t>Sampling 13</t>
  </si>
  <si>
    <t>Sampling 14</t>
  </si>
  <si>
    <t>Sampling 15</t>
  </si>
  <si>
    <t>Sampling 16</t>
  </si>
  <si>
    <t>Sampling 17</t>
  </si>
  <si>
    <t>Sampling 18</t>
  </si>
  <si>
    <t>Sampling 19</t>
  </si>
  <si>
    <t>Sampling 20</t>
  </si>
  <si>
    <t>Sampling 21</t>
  </si>
  <si>
    <t>Sampling 22</t>
  </si>
  <si>
    <t>Sampling 23</t>
  </si>
  <si>
    <t>Sampling 24</t>
  </si>
  <si>
    <t>Sampling 25</t>
  </si>
  <si>
    <t>Sampling 26</t>
  </si>
  <si>
    <t>Sampling 27</t>
  </si>
  <si>
    <t>Sampling 28</t>
  </si>
  <si>
    <t>Sampling 29</t>
  </si>
  <si>
    <t>Sampling 30</t>
  </si>
  <si>
    <t>Sampling 31</t>
  </si>
  <si>
    <t>Sampling 32</t>
  </si>
  <si>
    <t>Sampling 33</t>
  </si>
  <si>
    <t>Sampling 34</t>
  </si>
  <si>
    <t>Sampling 35</t>
  </si>
  <si>
    <t>Sampling 36</t>
  </si>
  <si>
    <t>Sampling 37</t>
  </si>
  <si>
    <t>Sampling 38</t>
  </si>
  <si>
    <t>Sampling 39</t>
  </si>
  <si>
    <t>Sampling 40</t>
  </si>
  <si>
    <t>Sampling 41</t>
  </si>
  <si>
    <t>Sampling 42</t>
  </si>
  <si>
    <t>Sampling 43</t>
  </si>
  <si>
    <t>Sampling 44</t>
  </si>
  <si>
    <t>Sampling 45</t>
  </si>
  <si>
    <t>Sampling 46</t>
  </si>
  <si>
    <t>Sampling 47</t>
  </si>
  <si>
    <t>Sampling 48</t>
  </si>
  <si>
    <t>Sampling 49</t>
  </si>
  <si>
    <t>Sampling 50</t>
  </si>
  <si>
    <t>Sampling 51</t>
  </si>
  <si>
    <t>Sampling 52</t>
  </si>
  <si>
    <t>Sampling 53</t>
  </si>
  <si>
    <t>Sampling 54</t>
  </si>
  <si>
    <t>Sampling 55</t>
  </si>
  <si>
    <t>Sampling 56</t>
  </si>
  <si>
    <t>Sampling 57</t>
  </si>
  <si>
    <t>Sampling 58</t>
  </si>
  <si>
    <t>Sampling 59</t>
  </si>
  <si>
    <t>Sampling 60</t>
  </si>
  <si>
    <t>Sampling 61</t>
  </si>
  <si>
    <t>Sampling 62</t>
  </si>
  <si>
    <t>Sampling 63</t>
  </si>
  <si>
    <t>Sampling 64</t>
  </si>
  <si>
    <t>Sampling 65</t>
  </si>
  <si>
    <t>Sampling 66</t>
  </si>
  <si>
    <t>Sampling 67</t>
  </si>
  <si>
    <t>Sampling 68</t>
  </si>
  <si>
    <t>Sampling 69</t>
  </si>
  <si>
    <t>Sampling 70</t>
  </si>
  <si>
    <t>Sampling 71</t>
  </si>
  <si>
    <t>Sampling 72</t>
  </si>
  <si>
    <t>Sampling 73</t>
  </si>
  <si>
    <t>Sampling 74</t>
  </si>
  <si>
    <t>Sampling 75</t>
  </si>
  <si>
    <t>Sampling 76</t>
  </si>
  <si>
    <t>Sampling 77</t>
  </si>
  <si>
    <t>Sampling 78</t>
  </si>
  <si>
    <t>Sampling 79</t>
  </si>
  <si>
    <t>Sampling 80</t>
  </si>
  <si>
    <t>Sampling 81</t>
  </si>
  <si>
    <t>Sampling 82</t>
  </si>
  <si>
    <t>Sampling 83</t>
  </si>
  <si>
    <t>Sampling 84</t>
  </si>
  <si>
    <t>Sampling 85</t>
  </si>
  <si>
    <t>Sampling 86</t>
  </si>
  <si>
    <t>Sampling 87</t>
  </si>
  <si>
    <t>Sampling 88</t>
  </si>
  <si>
    <t>Sampling 89</t>
  </si>
  <si>
    <t>Sampling 90</t>
  </si>
  <si>
    <t>Sampling 91</t>
  </si>
  <si>
    <t>Sampling 92</t>
  </si>
  <si>
    <t>Sampling 93</t>
  </si>
  <si>
    <t>Sampling 94</t>
  </si>
  <si>
    <t>Sampling 95</t>
  </si>
  <si>
    <t>Sampling 96</t>
  </si>
  <si>
    <t>Sampling 97</t>
  </si>
  <si>
    <t>Sampling 98</t>
  </si>
  <si>
    <t>Sampling 99</t>
  </si>
  <si>
    <t>Sampling 100</t>
  </si>
  <si>
    <t>Sampling 101</t>
  </si>
  <si>
    <t>Sampling 102</t>
  </si>
  <si>
    <t>Sampling 103</t>
  </si>
  <si>
    <t>Sampling 104</t>
  </si>
  <si>
    <t>Sampling 105</t>
  </si>
  <si>
    <t>Sampling 106</t>
  </si>
  <si>
    <t>Sampling 107</t>
  </si>
  <si>
    <t>Sampling 108</t>
  </si>
  <si>
    <t>Sampling 109</t>
  </si>
  <si>
    <t>Sampling 110</t>
  </si>
  <si>
    <t>Sampling 111</t>
  </si>
  <si>
    <t>Sampling 112</t>
  </si>
  <si>
    <t>Sampling 113</t>
  </si>
  <si>
    <t>Sampling 114</t>
  </si>
  <si>
    <t>Sampling 115</t>
  </si>
  <si>
    <t>Sampling 116</t>
  </si>
  <si>
    <t>Sampling 117</t>
  </si>
  <si>
    <t>Sampling 118</t>
  </si>
  <si>
    <t>Sampling 119</t>
  </si>
  <si>
    <t>Sampling 120</t>
  </si>
  <si>
    <t>Sampling 121</t>
  </si>
  <si>
    <t>Sampling 122</t>
  </si>
  <si>
    <t>Sampling 123</t>
  </si>
  <si>
    <t>Sampling 124</t>
  </si>
  <si>
    <t>Sampling 125</t>
  </si>
  <si>
    <t>Sampling 126</t>
  </si>
  <si>
    <t>Sampling 127</t>
  </si>
  <si>
    <t>Sampling 128</t>
  </si>
  <si>
    <t>Sampling 129</t>
  </si>
  <si>
    <t>Sampling 130</t>
  </si>
  <si>
    <t>Sampling 131</t>
  </si>
  <si>
    <t>Sampling 132</t>
  </si>
  <si>
    <t>Sampling 133</t>
  </si>
  <si>
    <t>Sampling 134</t>
  </si>
  <si>
    <t>Sampling 135</t>
  </si>
  <si>
    <t>Sampling 136</t>
  </si>
  <si>
    <t>Sampling 137</t>
  </si>
  <si>
    <t>Sampling 138</t>
  </si>
  <si>
    <t>Sampling 139</t>
  </si>
  <si>
    <t>Sampling 140</t>
  </si>
  <si>
    <t>Sampling 141</t>
  </si>
  <si>
    <t>Sampling 142</t>
  </si>
  <si>
    <t>Sampling 143</t>
  </si>
  <si>
    <t>Sampling 144</t>
  </si>
  <si>
    <t>Sampling 145</t>
  </si>
  <si>
    <t>Sampling 146</t>
  </si>
  <si>
    <t>Sampling 147</t>
  </si>
  <si>
    <t>Sampling 148</t>
  </si>
  <si>
    <t>Sampling 149</t>
  </si>
  <si>
    <t>Sampling 150</t>
  </si>
  <si>
    <t>Sampling 151</t>
  </si>
  <si>
    <t>Sampling 152</t>
  </si>
  <si>
    <t>Sampling 153</t>
  </si>
  <si>
    <t>Sampling 154</t>
  </si>
  <si>
    <t>Sampling 155</t>
  </si>
  <si>
    <t>Sampling 156</t>
  </si>
  <si>
    <t>Sampling 157</t>
  </si>
  <si>
    <t>Sampling 158</t>
  </si>
  <si>
    <t>Sampling 159</t>
  </si>
  <si>
    <t>Sampling 160</t>
  </si>
  <si>
    <t>Sampling 161</t>
  </si>
  <si>
    <t>Sampling 162</t>
  </si>
  <si>
    <t>Sampling 163</t>
  </si>
  <si>
    <t>Sampling 164</t>
  </si>
  <si>
    <t>Sampling 165</t>
  </si>
  <si>
    <t>Sampling 166</t>
  </si>
  <si>
    <t>Sampling 167</t>
  </si>
  <si>
    <t>Sampling 168</t>
  </si>
  <si>
    <t>Sampling 169</t>
  </si>
  <si>
    <t>Sampling 170</t>
  </si>
  <si>
    <t>Sampling 171</t>
  </si>
  <si>
    <t>Sampling 172</t>
  </si>
  <si>
    <t>Sampling 173</t>
  </si>
  <si>
    <t>Sampling 174</t>
  </si>
  <si>
    <t>Sampling 175</t>
  </si>
  <si>
    <t>Sampling 176</t>
  </si>
  <si>
    <t>Sampling 177</t>
  </si>
  <si>
    <t>Sampling 178</t>
  </si>
  <si>
    <t>Sampling 179</t>
  </si>
  <si>
    <t>Sampling 180</t>
  </si>
  <si>
    <t>Sampling 181</t>
  </si>
  <si>
    <t>Sampling 182</t>
  </si>
  <si>
    <t>Sampling 183</t>
  </si>
  <si>
    <t>Sampling 184</t>
  </si>
  <si>
    <t>Sampling 185</t>
  </si>
  <si>
    <t>Sampling 186</t>
  </si>
  <si>
    <t>Sampling 187</t>
  </si>
  <si>
    <t>Sampling 188</t>
  </si>
  <si>
    <t>Sampling 189</t>
  </si>
  <si>
    <t>Sampling 190</t>
  </si>
  <si>
    <t>Sampling 191</t>
  </si>
  <si>
    <t>Sampling 192</t>
  </si>
  <si>
    <t>Sampling 193</t>
  </si>
  <si>
    <t>Sampling 194</t>
  </si>
  <si>
    <t>Sampling 195</t>
  </si>
  <si>
    <t>Sampling 196</t>
  </si>
  <si>
    <t>Sampling 197</t>
  </si>
  <si>
    <t>Sampling 198</t>
  </si>
  <si>
    <t>Sampling 199</t>
  </si>
  <si>
    <t>Sampling 200</t>
  </si>
  <si>
    <t>Sampling 201</t>
  </si>
  <si>
    <t>Sampling 202</t>
  </si>
  <si>
    <t>Sampling 203</t>
  </si>
  <si>
    <t>Sampling 204</t>
  </si>
  <si>
    <t>Sampling 205</t>
  </si>
  <si>
    <t>Sampling 206</t>
  </si>
  <si>
    <t>Sampling 207</t>
  </si>
  <si>
    <t>Sampling 208</t>
  </si>
  <si>
    <t>Sampling 209</t>
  </si>
  <si>
    <t>Sampling 210</t>
  </si>
  <si>
    <t>Sampling 211</t>
  </si>
  <si>
    <t>Sampling 212</t>
  </si>
  <si>
    <t>Sampling 213</t>
  </si>
  <si>
    <t>Sampling 214</t>
  </si>
  <si>
    <t>Sampling 215</t>
  </si>
  <si>
    <t>Sampling 216</t>
  </si>
  <si>
    <t>Sampling 217</t>
  </si>
  <si>
    <t>Sampling 218</t>
  </si>
  <si>
    <t>Sampling 219</t>
  </si>
  <si>
    <t>Sampling 220</t>
  </si>
  <si>
    <t>Sampling 221</t>
  </si>
  <si>
    <t>Sampling 222</t>
  </si>
  <si>
    <t>Sampling 223</t>
  </si>
  <si>
    <t>Sampling 224</t>
  </si>
  <si>
    <t>Sampling 225</t>
  </si>
  <si>
    <t>Sampling 226</t>
  </si>
  <si>
    <t>Sampling 227</t>
  </si>
  <si>
    <t>Sampling 228</t>
  </si>
  <si>
    <t>Sampling 229</t>
  </si>
  <si>
    <t>Sampling 230</t>
  </si>
  <si>
    <t>Sampling 231</t>
  </si>
  <si>
    <t>Sampling 232</t>
  </si>
  <si>
    <t>Sampling 233</t>
  </si>
  <si>
    <t>Sampling 234</t>
  </si>
  <si>
    <t>Sampling 235</t>
  </si>
  <si>
    <t>Sampling 236</t>
  </si>
  <si>
    <t>Sampling 237</t>
  </si>
  <si>
    <t>Sampling 238</t>
  </si>
  <si>
    <t>Sampling 239</t>
  </si>
  <si>
    <t>Range</t>
  </si>
  <si>
    <t>StdDev</t>
  </si>
  <si>
    <t>Coeff of Variation</t>
  </si>
  <si>
    <t>1% Margin of Error</t>
  </si>
  <si>
    <t>MoE as % of mean</t>
  </si>
  <si>
    <t>99% LCL</t>
  </si>
  <si>
    <t>99% UCL</t>
  </si>
  <si>
    <t>N needed (1%MoE, 1%CI)</t>
  </si>
  <si>
    <t>Query term:</t>
  </si>
  <si>
    <t>3218 cells with zero values were cleared.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</si>
</sst>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mm\ yyyy"/>
    <numFmt numFmtId="165" formatCode="yyyy\-mm\-dd\ hh:mm:ss"/>
    <numFmt numFmtId="166" formatCode="[hh]:mm:ss"/>
    <numFmt numFmtId="167" formatCode="#\ ###.0"/>
    <numFmt numFmtId="168" formatCode="#.000"/>
    <numFmt numFmtId="169" formatCode="#.00%"/>
    <numFmt numFmtId="170" formatCode="yyyy\-mm"/>
    <numFmt numFmtId="171" formatCode="#0.0000000%"/>
  </numFmts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1"/>
    <xf numFmtId="14" fontId="0" fillId="0" borderId="0" xfId="0" applyNumberFormat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4" applyAlignment="1">
      <alignment horizontal="left"/>
    </xf>
    <xf numFmtId="0" fontId="4" fillId="0" borderId="0" xfId="0" applyFont="1"/>
    <xf numFmtId="0" fontId="8" fillId="0" borderId="0" xfId="0" applyFont="1"/>
    <xf numFmtId="0" fontId="9" fillId="0" borderId="0" xfId="0" applyFont="1"/>
    <xf numFmtId="0" fontId="8" fillId="0" borderId="4" xfId="0" applyFont="1" applyBorder="1"/>
    <xf numFmtId="0" fontId="4" fillId="0" borderId="5" xfId="0" applyFont="1" applyBorder="1"/>
    <xf numFmtId="0" fontId="8" fillId="0" borderId="0" xfId="0" applyFont="1" applyBorder="1"/>
    <xf numFmtId="0" fontId="9" fillId="0" borderId="6" xfId="0" applyFont="1" applyBorder="1"/>
    <xf numFmtId="0" fontId="10" fillId="0" borderId="0" xfId="0" applyFont="1"/>
    <xf numFmtId="0" fontId="8" fillId="0" borderId="7" xfId="0" applyFont="1" applyBorder="1"/>
    <xf numFmtId="0" fontId="7" fillId="0" borderId="9" xfId="0" applyFont="1" applyBorder="1" applyAlignment="1">
      <alignment horizontal="right"/>
    </xf>
    <xf numFmtId="0" fontId="0" fillId="0" borderId="9" xfId="0" applyBorder="1"/>
    <xf numFmtId="0" fontId="7" fillId="0" borderId="10" xfId="0" applyFont="1" applyBorder="1" applyAlignment="1">
      <alignment horizontal="right"/>
    </xf>
    <xf numFmtId="0" fontId="7" fillId="0" borderId="14" xfId="0" applyFont="1" applyBorder="1" applyAlignment="1">
      <alignment horizontal="right"/>
    </xf>
    <xf numFmtId="0" fontId="0" fillId="0" borderId="14" xfId="0" applyBorder="1"/>
    <xf numFmtId="0" fontId="7" fillId="0" borderId="15" xfId="0" applyFont="1" applyBorder="1" applyAlignment="1">
      <alignment horizontal="right"/>
    </xf>
    <xf numFmtId="0" fontId="0" fillId="0" borderId="16" xfId="0" applyBorder="1"/>
    <xf numFmtId="0" fontId="10" fillId="0" borderId="14" xfId="0" applyFont="1" applyBorder="1"/>
    <xf numFmtId="0" fontId="4" fillId="0" borderId="8" xfId="0" applyFont="1" applyBorder="1" applyAlignment="1">
      <alignment horizontal="centerContinuous"/>
    </xf>
    <xf numFmtId="0" fontId="4" fillId="0" borderId="13" xfId="0" applyFont="1" applyBorder="1" applyAlignment="1">
      <alignment horizontal="centerContinuous"/>
    </xf>
    <xf numFmtId="167" fontId="0" fillId="0" borderId="9" xfId="0" applyNumberFormat="1" applyBorder="1"/>
    <xf numFmtId="168" fontId="10" fillId="0" borderId="9" xfId="0" applyNumberFormat="1" applyFont="1" applyBorder="1"/>
    <xf numFmtId="168" fontId="10" fillId="0" borderId="11" xfId="0" applyNumberFormat="1" applyFont="1" applyBorder="1"/>
    <xf numFmtId="9" fontId="0" fillId="0" borderId="9" xfId="0" applyNumberFormat="1" applyBorder="1"/>
    <xf numFmtId="169" fontId="4" fillId="0" borderId="12" xfId="0" applyNumberFormat="1" applyFont="1" applyBorder="1"/>
    <xf numFmtId="0" fontId="3" fillId="2" borderId="3" xfId="3"/>
    <xf numFmtId="170" fontId="0" fillId="0" borderId="0" xfId="0" applyNumberFormat="1"/>
    <xf numFmtId="0" fontId="0" fillId="3" borderId="0" xfId="0" applyFill="1"/>
    <xf numFmtId="171" fontId="0" fillId="0" borderId="0" xfId="0" applyNumberFormat="1"/>
  </cellXfs>
  <cellStyles count="5">
    <cellStyle name="Heading 1" xfId="1" builtinId="16"/>
    <cellStyle name="Heading 2" xfId="2" builtinId="17"/>
    <cellStyle name="Hyperlink" xfId="4" builtinId="8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Geographic location: Switzerland
Time range: Monthly from 01 Jan 2004 to 29 Feb 2016
Term: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Summary!$G$1</c:f>
              <c:strCache>
                <c:ptCount val="1"/>
                <c:pt idx="0">
                  <c:v>Mean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Summary!$A$2:$A$147</c:f>
              <c:numCache>
                <c:formatCode>yyyy\-mm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Summary!$G$2:$G$147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157.45116852253071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187.53980749740083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130.85884209020165</c:v>
                </c:pt>
                <c:pt idx="13">
                  <c:v>219.66029030485109</c:v>
                </c:pt>
                <c:pt idx="14">
                  <c:v>0</c:v>
                </c:pt>
                <c:pt idx="15">
                  <c:v>0</c:v>
                </c:pt>
                <c:pt idx="16">
                  <c:v>148.47974219835177</c:v>
                </c:pt>
                <c:pt idx="17">
                  <c:v>103.11302217046615</c:v>
                </c:pt>
                <c:pt idx="18">
                  <c:v>130.0157241233922</c:v>
                </c:pt>
                <c:pt idx="19">
                  <c:v>143.10131894232134</c:v>
                </c:pt>
                <c:pt idx="20">
                  <c:v>111.92804300267595</c:v>
                </c:pt>
                <c:pt idx="21">
                  <c:v>0</c:v>
                </c:pt>
                <c:pt idx="22">
                  <c:v>106.09730594295962</c:v>
                </c:pt>
                <c:pt idx="23">
                  <c:v>87.973919445019007</c:v>
                </c:pt>
                <c:pt idx="24">
                  <c:v>0</c:v>
                </c:pt>
                <c:pt idx="25">
                  <c:v>79.631397449834367</c:v>
                </c:pt>
                <c:pt idx="26">
                  <c:v>0</c:v>
                </c:pt>
                <c:pt idx="27">
                  <c:v>0</c:v>
                </c:pt>
                <c:pt idx="28">
                  <c:v>186.96928206601922</c:v>
                </c:pt>
                <c:pt idx="29">
                  <c:v>150.53226772333997</c:v>
                </c:pt>
                <c:pt idx="30">
                  <c:v>135.76715217588853</c:v>
                </c:pt>
                <c:pt idx="31">
                  <c:v>126.63580739501936</c:v>
                </c:pt>
                <c:pt idx="32">
                  <c:v>79.965576332257157</c:v>
                </c:pt>
                <c:pt idx="33">
                  <c:v>72.584294018914733</c:v>
                </c:pt>
                <c:pt idx="34">
                  <c:v>224.97217348120247</c:v>
                </c:pt>
                <c:pt idx="35">
                  <c:v>108.82463773927145</c:v>
                </c:pt>
                <c:pt idx="36">
                  <c:v>68.883374911309687</c:v>
                </c:pt>
                <c:pt idx="37">
                  <c:v>55.211484693765946</c:v>
                </c:pt>
                <c:pt idx="38">
                  <c:v>106.93528443562393</c:v>
                </c:pt>
                <c:pt idx="39">
                  <c:v>91.07831662856465</c:v>
                </c:pt>
                <c:pt idx="40">
                  <c:v>63.724336292932655</c:v>
                </c:pt>
                <c:pt idx="41">
                  <c:v>114.21286805783859</c:v>
                </c:pt>
                <c:pt idx="42">
                  <c:v>109.83057379617905</c:v>
                </c:pt>
                <c:pt idx="43">
                  <c:v>53.899959887140831</c:v>
                </c:pt>
                <c:pt idx="44">
                  <c:v>78.456118330832268</c:v>
                </c:pt>
                <c:pt idx="45">
                  <c:v>151.28964218799078</c:v>
                </c:pt>
                <c:pt idx="46">
                  <c:v>88.1847027398954</c:v>
                </c:pt>
                <c:pt idx="47">
                  <c:v>125.97979509630164</c:v>
                </c:pt>
                <c:pt idx="48">
                  <c:v>74.184829091226547</c:v>
                </c:pt>
                <c:pt idx="49">
                  <c:v>151.23864283319767</c:v>
                </c:pt>
                <c:pt idx="50">
                  <c:v>81.720861602319559</c:v>
                </c:pt>
                <c:pt idx="51">
                  <c:v>167.26265101024759</c:v>
                </c:pt>
                <c:pt idx="52">
                  <c:v>120.72190403932227</c:v>
                </c:pt>
                <c:pt idx="53">
                  <c:v>96.472434412386448</c:v>
                </c:pt>
                <c:pt idx="54">
                  <c:v>113.09792790215869</c:v>
                </c:pt>
                <c:pt idx="55">
                  <c:v>227.50268912439213</c:v>
                </c:pt>
                <c:pt idx="56">
                  <c:v>139.79234621012546</c:v>
                </c:pt>
                <c:pt idx="57">
                  <c:v>78.666470786756577</c:v>
                </c:pt>
                <c:pt idx="58">
                  <c:v>109.13500911365095</c:v>
                </c:pt>
                <c:pt idx="59">
                  <c:v>139.64627859916877</c:v>
                </c:pt>
                <c:pt idx="60">
                  <c:v>115.8483381146836</c:v>
                </c:pt>
                <c:pt idx="61">
                  <c:v>74.103719399095482</c:v>
                </c:pt>
                <c:pt idx="62">
                  <c:v>92.494398093182639</c:v>
                </c:pt>
                <c:pt idx="63">
                  <c:v>67.100397842991185</c:v>
                </c:pt>
                <c:pt idx="64">
                  <c:v>81.332925824017536</c:v>
                </c:pt>
                <c:pt idx="65">
                  <c:v>83.611636696985215</c:v>
                </c:pt>
                <c:pt idx="66">
                  <c:v>58.461891872934586</c:v>
                </c:pt>
                <c:pt idx="67">
                  <c:v>260.51027747882023</c:v>
                </c:pt>
                <c:pt idx="68">
                  <c:v>109.08489961848205</c:v>
                </c:pt>
                <c:pt idx="69">
                  <c:v>68.938947322069865</c:v>
                </c:pt>
                <c:pt idx="70">
                  <c:v>101.7929663627318</c:v>
                </c:pt>
                <c:pt idx="71">
                  <c:v>74.464661029784182</c:v>
                </c:pt>
                <c:pt idx="72">
                  <c:v>116.78483188441389</c:v>
                </c:pt>
                <c:pt idx="73">
                  <c:v>113.47744921910936</c:v>
                </c:pt>
                <c:pt idx="74">
                  <c:v>95.91504905727858</c:v>
                </c:pt>
                <c:pt idx="75">
                  <c:v>122.9749226150721</c:v>
                </c:pt>
                <c:pt idx="76">
                  <c:v>106.0484960736334</c:v>
                </c:pt>
                <c:pt idx="77">
                  <c:v>113.3912389959895</c:v>
                </c:pt>
                <c:pt idx="78">
                  <c:v>151.45024234046835</c:v>
                </c:pt>
                <c:pt idx="79">
                  <c:v>117.10341437165611</c:v>
                </c:pt>
                <c:pt idx="80">
                  <c:v>85.369316349330205</c:v>
                </c:pt>
                <c:pt idx="81">
                  <c:v>135.23961338000908</c:v>
                </c:pt>
                <c:pt idx="82">
                  <c:v>170.16847703173192</c:v>
                </c:pt>
                <c:pt idx="83">
                  <c:v>125.83506915596976</c:v>
                </c:pt>
                <c:pt idx="84">
                  <c:v>125.03957902866826</c:v>
                </c:pt>
                <c:pt idx="85">
                  <c:v>91.194959985932044</c:v>
                </c:pt>
                <c:pt idx="86">
                  <c:v>120.95763687306153</c:v>
                </c:pt>
                <c:pt idx="87">
                  <c:v>118.0204300785194</c:v>
                </c:pt>
                <c:pt idx="88">
                  <c:v>100.73806161430393</c:v>
                </c:pt>
                <c:pt idx="89">
                  <c:v>69.178035393256181</c:v>
                </c:pt>
                <c:pt idx="90">
                  <c:v>125.37425865607382</c:v>
                </c:pt>
                <c:pt idx="91">
                  <c:v>68.928567308311742</c:v>
                </c:pt>
                <c:pt idx="92">
                  <c:v>104.61536836431542</c:v>
                </c:pt>
                <c:pt idx="93">
                  <c:v>108.49543204600103</c:v>
                </c:pt>
                <c:pt idx="94">
                  <c:v>83.879065266508306</c:v>
                </c:pt>
                <c:pt idx="95">
                  <c:v>136.04641552809824</c:v>
                </c:pt>
                <c:pt idx="96">
                  <c:v>121.56778157264345</c:v>
                </c:pt>
                <c:pt idx="97">
                  <c:v>110.44285143687949</c:v>
                </c:pt>
                <c:pt idx="98">
                  <c:v>79.257714427183103</c:v>
                </c:pt>
                <c:pt idx="99">
                  <c:v>92.339883919036737</c:v>
                </c:pt>
                <c:pt idx="100">
                  <c:v>161.17488760674269</c:v>
                </c:pt>
                <c:pt idx="101">
                  <c:v>181.00039710886946</c:v>
                </c:pt>
                <c:pt idx="102">
                  <c:v>72.204503611950003</c:v>
                </c:pt>
                <c:pt idx="103">
                  <c:v>163.9761374601446</c:v>
                </c:pt>
                <c:pt idx="104">
                  <c:v>214.55533394034404</c:v>
                </c:pt>
                <c:pt idx="105">
                  <c:v>108.99895969123762</c:v>
                </c:pt>
                <c:pt idx="106">
                  <c:v>121.61093352879229</c:v>
                </c:pt>
                <c:pt idx="107">
                  <c:v>216.46510638783533</c:v>
                </c:pt>
                <c:pt idx="108">
                  <c:v>220.74351215737818</c:v>
                </c:pt>
                <c:pt idx="109">
                  <c:v>144.75350296708845</c:v>
                </c:pt>
                <c:pt idx="110">
                  <c:v>186.64895168179063</c:v>
                </c:pt>
                <c:pt idx="111">
                  <c:v>211.09749959346348</c:v>
                </c:pt>
                <c:pt idx="112">
                  <c:v>160.81908799764864</c:v>
                </c:pt>
                <c:pt idx="113">
                  <c:v>159.82424571780339</c:v>
                </c:pt>
                <c:pt idx="114">
                  <c:v>111.36883891050898</c:v>
                </c:pt>
                <c:pt idx="115">
                  <c:v>156.54669804494779</c:v>
                </c:pt>
                <c:pt idx="116">
                  <c:v>278.04385419557917</c:v>
                </c:pt>
                <c:pt idx="117">
                  <c:v>297.09360534673027</c:v>
                </c:pt>
                <c:pt idx="118">
                  <c:v>252.91063580577352</c:v>
                </c:pt>
                <c:pt idx="119">
                  <c:v>178.1918629842321</c:v>
                </c:pt>
                <c:pt idx="120">
                  <c:v>286.13342956310055</c:v>
                </c:pt>
                <c:pt idx="121">
                  <c:v>129.53433081169842</c:v>
                </c:pt>
                <c:pt idx="122">
                  <c:v>278.49516016493101</c:v>
                </c:pt>
                <c:pt idx="123">
                  <c:v>198.5797107041887</c:v>
                </c:pt>
                <c:pt idx="124">
                  <c:v>244.18018276123567</c:v>
                </c:pt>
                <c:pt idx="125">
                  <c:v>177.49453667214036</c:v>
                </c:pt>
                <c:pt idx="126">
                  <c:v>230.37796398658554</c:v>
                </c:pt>
                <c:pt idx="127">
                  <c:v>211.03359517169307</c:v>
                </c:pt>
                <c:pt idx="128">
                  <c:v>189.81320515081413</c:v>
                </c:pt>
                <c:pt idx="129">
                  <c:v>182.90586994329456</c:v>
                </c:pt>
                <c:pt idx="130">
                  <c:v>215.84405838629098</c:v>
                </c:pt>
                <c:pt idx="131">
                  <c:v>173.42291189289736</c:v>
                </c:pt>
                <c:pt idx="132">
                  <c:v>285.05015304632076</c:v>
                </c:pt>
                <c:pt idx="133">
                  <c:v>199.73129119471423</c:v>
                </c:pt>
                <c:pt idx="134">
                  <c:v>192.24243534689043</c:v>
                </c:pt>
                <c:pt idx="135">
                  <c:v>196.03522516850688</c:v>
                </c:pt>
                <c:pt idx="136">
                  <c:v>190.40474537212629</c:v>
                </c:pt>
                <c:pt idx="137">
                  <c:v>160.01760260212933</c:v>
                </c:pt>
                <c:pt idx="138">
                  <c:v>127.72395645840108</c:v>
                </c:pt>
                <c:pt idx="139">
                  <c:v>233.52248967233342</c:v>
                </c:pt>
                <c:pt idx="140">
                  <c:v>194.28895724854451</c:v>
                </c:pt>
                <c:pt idx="141">
                  <c:v>211.15723182491467</c:v>
                </c:pt>
                <c:pt idx="142">
                  <c:v>217.65061546727677</c:v>
                </c:pt>
                <c:pt idx="143">
                  <c:v>191.25575118009752</c:v>
                </c:pt>
                <c:pt idx="144">
                  <c:v>124.90183725396064</c:v>
                </c:pt>
                <c:pt idx="145">
                  <c:v>205.76011017215785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AA1-4EEC-A92B-9E447C559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2600319"/>
        <c:axId val="852612383"/>
      </c:lineChart>
      <c:dateAx>
        <c:axId val="852600319"/>
        <c:scaling>
          <c:orientation val="minMax"/>
        </c:scaling>
        <c:delete val="0"/>
        <c:axPos val="b"/>
        <c:numFmt formatCode="yyyy\-mm" sourceLinked="1"/>
        <c:majorTickMark val="out"/>
        <c:minorTickMark val="none"/>
        <c:tickLblPos val="nextTo"/>
        <c:crossAx val="852612383"/>
        <c:crosses val="autoZero"/>
        <c:auto val="1"/>
        <c:lblOffset val="100"/>
        <c:baseTimeUnit val="months"/>
      </c:dateAx>
      <c:valAx>
        <c:axId val="852612383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 of search occurrence (x 10,000,000)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2600319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B3BA8D-FF22-4FB5-B3A7-94AC122195BF}">
  <sheetPr codeName="Chart6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21956F-EA21-41F2-8E5F-597E633345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8CBD-7B49-4DF0-A0E0-7D5D34280C67}">
  <sheetPr codeName="Sheet5"/>
  <dimension ref="A1:C44"/>
  <sheetViews>
    <sheetView workbookViewId="0"/>
  </sheetViews>
  <sheetFormatPr defaultRowHeight="15" x14ac:dyDescent="0.25"/>
  <cols>
    <col min="1" max="1" width="15.85546875" bestFit="1" customWidth="1"/>
    <col min="2" max="2" width="38.28515625" bestFit="1" customWidth="1"/>
    <col min="3" max="3" width="40.7109375" customWidth="1"/>
  </cols>
  <sheetData>
    <row r="1" spans="1:3" x14ac:dyDescent="0.25">
      <c r="A1" t="s">
        <v>29</v>
      </c>
    </row>
    <row r="2" spans="1:3" x14ac:dyDescent="0.25">
      <c r="A2" t="s">
        <v>30</v>
      </c>
    </row>
    <row r="3" spans="1:3" x14ac:dyDescent="0.25">
      <c r="A3" t="s">
        <v>31</v>
      </c>
      <c r="B3" t="s">
        <v>32</v>
      </c>
    </row>
    <row r="4" spans="1:3" x14ac:dyDescent="0.25">
      <c r="A4" t="s">
        <v>33</v>
      </c>
      <c r="B4" s="3">
        <v>44283.771793981483</v>
      </c>
    </row>
    <row r="6" spans="1:3" x14ac:dyDescent="0.25">
      <c r="A6" t="s">
        <v>34</v>
      </c>
      <c r="B6" t="s">
        <v>35</v>
      </c>
      <c r="C6" t="s">
        <v>36</v>
      </c>
    </row>
    <row r="7" spans="1:3" x14ac:dyDescent="0.25">
      <c r="A7" t="s">
        <v>37</v>
      </c>
      <c r="B7" t="s">
        <v>38</v>
      </c>
      <c r="C7" t="s">
        <v>39</v>
      </c>
    </row>
    <row r="8" spans="1:3" x14ac:dyDescent="0.25">
      <c r="A8" t="s">
        <v>40</v>
      </c>
      <c r="B8" t="s">
        <v>41</v>
      </c>
      <c r="C8" t="s">
        <v>5</v>
      </c>
    </row>
    <row r="9" spans="1:3" x14ac:dyDescent="0.25">
      <c r="A9" t="s">
        <v>42</v>
      </c>
      <c r="B9" t="s">
        <v>43</v>
      </c>
      <c r="C9" s="2">
        <v>37987</v>
      </c>
    </row>
    <row r="10" spans="1:3" x14ac:dyDescent="0.25">
      <c r="A10" t="s">
        <v>44</v>
      </c>
      <c r="B10" t="s">
        <v>45</v>
      </c>
      <c r="C10" s="2">
        <v>42429</v>
      </c>
    </row>
    <row r="11" spans="1:3" x14ac:dyDescent="0.25">
      <c r="A11" t="s">
        <v>46</v>
      </c>
      <c r="B11" t="s">
        <v>47</v>
      </c>
      <c r="C11" t="s">
        <v>10</v>
      </c>
    </row>
    <row r="12" spans="1:3" x14ac:dyDescent="0.25">
      <c r="A12" t="s">
        <v>10</v>
      </c>
      <c r="B12" t="s">
        <v>48</v>
      </c>
      <c r="C12" t="s">
        <v>12</v>
      </c>
    </row>
    <row r="13" spans="1:3" x14ac:dyDescent="0.25">
      <c r="A13" t="s">
        <v>49</v>
      </c>
      <c r="B13" t="s">
        <v>50</v>
      </c>
    </row>
    <row r="14" spans="1:3" x14ac:dyDescent="0.25">
      <c r="A14" t="s">
        <v>51</v>
      </c>
      <c r="B14" t="s">
        <v>52</v>
      </c>
      <c r="C14">
        <v>120</v>
      </c>
    </row>
    <row r="15" spans="1:3" x14ac:dyDescent="0.25">
      <c r="A15" t="s">
        <v>53</v>
      </c>
      <c r="B15" t="s">
        <v>54</v>
      </c>
      <c r="C15" t="s">
        <v>2</v>
      </c>
    </row>
    <row r="16" spans="1:3" x14ac:dyDescent="0.25">
      <c r="A16" t="s">
        <v>55</v>
      </c>
      <c r="B16" t="s">
        <v>56</v>
      </c>
    </row>
    <row r="17" spans="1:2" x14ac:dyDescent="0.25">
      <c r="A17" t="s">
        <v>57</v>
      </c>
      <c r="B17" t="s">
        <v>58</v>
      </c>
    </row>
    <row r="18" spans="1:2" x14ac:dyDescent="0.25">
      <c r="A18" t="s">
        <v>59</v>
      </c>
      <c r="B18" t="s">
        <v>60</v>
      </c>
    </row>
    <row r="19" spans="1:2" x14ac:dyDescent="0.25">
      <c r="A19" t="s">
        <v>61</v>
      </c>
      <c r="B19" t="s">
        <v>62</v>
      </c>
    </row>
    <row r="20" spans="1:2" x14ac:dyDescent="0.25">
      <c r="A20" t="s">
        <v>63</v>
      </c>
      <c r="B20" t="s">
        <v>64</v>
      </c>
    </row>
    <row r="21" spans="1:2" x14ac:dyDescent="0.25">
      <c r="A21" t="s">
        <v>65</v>
      </c>
      <c r="B21" t="s">
        <v>66</v>
      </c>
    </row>
    <row r="22" spans="1:2" x14ac:dyDescent="0.25">
      <c r="A22" t="s">
        <v>67</v>
      </c>
      <c r="B22" t="s">
        <v>68</v>
      </c>
    </row>
    <row r="23" spans="1:2" x14ac:dyDescent="0.25">
      <c r="A23" t="s">
        <v>69</v>
      </c>
      <c r="B23" t="s">
        <v>70</v>
      </c>
    </row>
    <row r="24" spans="1:2" x14ac:dyDescent="0.25">
      <c r="A24" t="s">
        <v>71</v>
      </c>
      <c r="B24" t="s">
        <v>72</v>
      </c>
    </row>
    <row r="25" spans="1:2" x14ac:dyDescent="0.25">
      <c r="A25" t="s">
        <v>73</v>
      </c>
      <c r="B25" t="s">
        <v>74</v>
      </c>
    </row>
    <row r="26" spans="1:2" x14ac:dyDescent="0.25">
      <c r="A26" t="s">
        <v>75</v>
      </c>
      <c r="B26" t="s">
        <v>76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79</v>
      </c>
      <c r="B28" t="s">
        <v>80</v>
      </c>
    </row>
    <row r="29" spans="1:2" x14ac:dyDescent="0.25">
      <c r="A29" t="s">
        <v>81</v>
      </c>
      <c r="B29" t="s">
        <v>82</v>
      </c>
    </row>
    <row r="30" spans="1:2" x14ac:dyDescent="0.25">
      <c r="A30" t="s">
        <v>83</v>
      </c>
      <c r="B30" t="s">
        <v>84</v>
      </c>
    </row>
    <row r="31" spans="1:2" x14ac:dyDescent="0.25">
      <c r="A31" t="s">
        <v>85</v>
      </c>
      <c r="B31" t="s">
        <v>86</v>
      </c>
    </row>
    <row r="32" spans="1:2" x14ac:dyDescent="0.25">
      <c r="A32" t="s">
        <v>87</v>
      </c>
      <c r="B32" t="s">
        <v>88</v>
      </c>
    </row>
    <row r="33" spans="1:2" x14ac:dyDescent="0.25">
      <c r="A33" t="s">
        <v>89</v>
      </c>
      <c r="B33" t="s">
        <v>90</v>
      </c>
    </row>
    <row r="34" spans="1:2" x14ac:dyDescent="0.25">
      <c r="A34" t="s">
        <v>91</v>
      </c>
      <c r="B34" t="s">
        <v>92</v>
      </c>
    </row>
    <row r="35" spans="1:2" x14ac:dyDescent="0.25">
      <c r="A35" t="s">
        <v>93</v>
      </c>
      <c r="B35" t="s">
        <v>94</v>
      </c>
    </row>
    <row r="36" spans="1:2" x14ac:dyDescent="0.25">
      <c r="A36" t="s">
        <v>95</v>
      </c>
      <c r="B36" t="s">
        <v>96</v>
      </c>
    </row>
    <row r="37" spans="1:2" x14ac:dyDescent="0.25">
      <c r="A37" t="s">
        <v>97</v>
      </c>
      <c r="B37" t="s">
        <v>98</v>
      </c>
    </row>
    <row r="38" spans="1:2" x14ac:dyDescent="0.25">
      <c r="A38" t="s">
        <v>99</v>
      </c>
      <c r="B38" t="s">
        <v>100</v>
      </c>
    </row>
    <row r="39" spans="1:2" x14ac:dyDescent="0.25">
      <c r="A39" t="s">
        <v>101</v>
      </c>
      <c r="B39" t="s">
        <v>102</v>
      </c>
    </row>
    <row r="40" spans="1:2" x14ac:dyDescent="0.25">
      <c r="A40" t="s">
        <v>103</v>
      </c>
      <c r="B40" t="s">
        <v>104</v>
      </c>
    </row>
    <row r="41" spans="1:2" x14ac:dyDescent="0.25">
      <c r="A41" t="s">
        <v>105</v>
      </c>
      <c r="B41" t="s">
        <v>106</v>
      </c>
    </row>
    <row r="42" spans="1:2" x14ac:dyDescent="0.25">
      <c r="A42" t="s">
        <v>107</v>
      </c>
      <c r="B42" t="s">
        <v>108</v>
      </c>
    </row>
    <row r="43" spans="1:2" x14ac:dyDescent="0.25">
      <c r="A43" t="s">
        <v>109</v>
      </c>
      <c r="B43" t="s">
        <v>110</v>
      </c>
    </row>
    <row r="44" spans="1:2" x14ac:dyDescent="0.25">
      <c r="A44" t="s">
        <v>111</v>
      </c>
      <c r="B4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E82E-75C8-4993-96FB-4660264135AE}">
  <sheetPr codeName="Sheet3"/>
  <dimension ref="A1:H25"/>
  <sheetViews>
    <sheetView showGridLines="0" showRowColHeaders="0" workbookViewId="0"/>
  </sheetViews>
  <sheetFormatPr defaultRowHeight="15" x14ac:dyDescent="0.25"/>
  <cols>
    <col min="1" max="1" width="14.28515625" bestFit="1" customWidth="1"/>
    <col min="3" max="3" width="18.140625" bestFit="1" customWidth="1"/>
    <col min="4" max="4" width="13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1" t="s">
        <v>0</v>
      </c>
    </row>
    <row r="2" spans="1:8" ht="18.75" thickTop="1" thickBot="1" x14ac:dyDescent="0.35">
      <c r="A2" s="4" t="s">
        <v>1</v>
      </c>
      <c r="B2" s="5"/>
      <c r="C2" s="6" t="s">
        <v>3</v>
      </c>
      <c r="D2" s="7"/>
      <c r="E2" s="5"/>
      <c r="F2" s="5"/>
      <c r="G2" s="4" t="s">
        <v>20</v>
      </c>
      <c r="H2" s="5"/>
    </row>
    <row r="3" spans="1:8" ht="15.75" thickTop="1" x14ac:dyDescent="0.25">
      <c r="A3" s="5" t="s">
        <v>2</v>
      </c>
      <c r="B3" s="5"/>
      <c r="C3" s="7" t="s">
        <v>4</v>
      </c>
      <c r="D3" s="8" t="s">
        <v>5</v>
      </c>
      <c r="E3" s="5"/>
      <c r="F3" s="5"/>
      <c r="G3" s="5" t="s">
        <v>21</v>
      </c>
      <c r="H3" s="9">
        <v>44283.771782407406</v>
      </c>
    </row>
    <row r="4" spans="1:8" x14ac:dyDescent="0.25">
      <c r="A4" s="5"/>
      <c r="B4" s="5"/>
      <c r="C4" s="7" t="s">
        <v>6</v>
      </c>
      <c r="D4" s="10">
        <v>37987</v>
      </c>
      <c r="E4" s="5"/>
      <c r="F4" s="5"/>
      <c r="G4" s="5" t="s">
        <v>22</v>
      </c>
      <c r="H4" s="9">
        <v>44283.774212962962</v>
      </c>
    </row>
    <row r="5" spans="1:8" x14ac:dyDescent="0.25">
      <c r="A5" s="5"/>
      <c r="B5" s="5"/>
      <c r="C5" s="7" t="s">
        <v>7</v>
      </c>
      <c r="D5" s="10">
        <v>42429</v>
      </c>
      <c r="E5" s="5"/>
      <c r="F5" s="5"/>
      <c r="G5" s="5" t="s">
        <v>23</v>
      </c>
      <c r="H5" s="11">
        <f>H4-H3</f>
        <v>2.4305555562023073E-3</v>
      </c>
    </row>
    <row r="6" spans="1:8" x14ac:dyDescent="0.25">
      <c r="A6" s="5"/>
      <c r="B6" s="5"/>
      <c r="C6" s="5"/>
      <c r="D6" s="5"/>
      <c r="E6" s="5"/>
      <c r="F6" s="5"/>
      <c r="G6" s="5"/>
      <c r="H6" s="5"/>
    </row>
    <row r="7" spans="1:8" ht="18" thickBot="1" x14ac:dyDescent="0.35">
      <c r="A7" s="5"/>
      <c r="B7" s="5"/>
      <c r="C7" s="6" t="s">
        <v>8</v>
      </c>
      <c r="D7" s="7"/>
      <c r="E7" s="5"/>
      <c r="F7" s="5"/>
      <c r="G7" s="5"/>
      <c r="H7" s="5"/>
    </row>
    <row r="8" spans="1:8" ht="15.75" thickTop="1" x14ac:dyDescent="0.25">
      <c r="A8" s="5"/>
      <c r="B8" s="5"/>
      <c r="C8" s="7" t="s">
        <v>9</v>
      </c>
      <c r="D8" s="8" t="s">
        <v>10</v>
      </c>
      <c r="E8" s="5"/>
      <c r="F8" s="5"/>
      <c r="G8" s="5"/>
      <c r="H8" s="5"/>
    </row>
    <row r="9" spans="1:8" x14ac:dyDescent="0.25">
      <c r="A9" s="5"/>
      <c r="B9" s="5"/>
      <c r="C9" s="7" t="s">
        <v>11</v>
      </c>
      <c r="D9" s="8" t="s">
        <v>12</v>
      </c>
      <c r="E9" s="5"/>
      <c r="F9" s="5"/>
      <c r="G9" s="5"/>
      <c r="H9" s="5"/>
    </row>
    <row r="10" spans="1:8" x14ac:dyDescent="0.25">
      <c r="A10" s="5"/>
      <c r="B10" s="5"/>
      <c r="C10" s="7" t="s">
        <v>13</v>
      </c>
      <c r="D10" s="8"/>
      <c r="E10" s="5"/>
      <c r="F10" s="5"/>
      <c r="G10" s="5"/>
      <c r="H10" s="5"/>
    </row>
    <row r="11" spans="1:8" x14ac:dyDescent="0.25">
      <c r="A11" s="5"/>
      <c r="B11" s="5"/>
      <c r="C11" s="7" t="s">
        <v>14</v>
      </c>
      <c r="D11" s="7" t="s">
        <v>15</v>
      </c>
      <c r="E11" s="5"/>
      <c r="F11" s="5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5"/>
      <c r="B14" s="5"/>
      <c r="C14" s="5"/>
      <c r="D14" s="5"/>
      <c r="E14" s="5"/>
      <c r="F14" s="5"/>
      <c r="G14" s="5"/>
      <c r="H14" s="5"/>
    </row>
    <row r="15" spans="1:8" ht="18" thickBot="1" x14ac:dyDescent="0.35">
      <c r="A15" s="5"/>
      <c r="B15" s="5"/>
      <c r="C15" s="6" t="s">
        <v>16</v>
      </c>
      <c r="D15" s="7"/>
      <c r="E15" s="5"/>
      <c r="F15" s="5"/>
      <c r="G15" s="5"/>
      <c r="H15" s="5"/>
    </row>
    <row r="16" spans="1:8" ht="15.75" thickTop="1" x14ac:dyDescent="0.25">
      <c r="A16" s="5"/>
      <c r="B16" s="5"/>
      <c r="C16" s="7" t="s">
        <v>17</v>
      </c>
      <c r="D16" s="7">
        <v>146</v>
      </c>
      <c r="E16" s="5"/>
      <c r="F16" s="5"/>
      <c r="G16" s="5"/>
      <c r="H16" s="5"/>
    </row>
    <row r="17" spans="1:8" x14ac:dyDescent="0.25">
      <c r="A17" s="5"/>
      <c r="B17" s="5"/>
      <c r="C17" s="7" t="s">
        <v>18</v>
      </c>
      <c r="D17" s="12">
        <v>120</v>
      </c>
      <c r="E17" s="5"/>
      <c r="F17" s="5"/>
      <c r="G17" s="5"/>
      <c r="H17" s="5"/>
    </row>
    <row r="18" spans="1:8" x14ac:dyDescent="0.25">
      <c r="A18" s="5"/>
      <c r="B18" s="5"/>
      <c r="C18" s="5" t="s">
        <v>19</v>
      </c>
      <c r="D18" s="5">
        <f>D17*2-1</f>
        <v>239</v>
      </c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ht="18" thickBot="1" x14ac:dyDescent="0.35">
      <c r="A20" s="5"/>
      <c r="B20" s="5"/>
      <c r="C20" s="4" t="s">
        <v>24</v>
      </c>
      <c r="D20" s="5" t="s">
        <v>25</v>
      </c>
      <c r="E20" s="5"/>
      <c r="F20" s="5"/>
      <c r="G20" s="5"/>
      <c r="H20" s="5"/>
    </row>
    <row r="21" spans="1:8" ht="15.75" thickTop="1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5"/>
      <c r="B22" s="5"/>
      <c r="C22" s="5"/>
      <c r="D22" s="5"/>
      <c r="E22" s="5"/>
      <c r="F22" s="5"/>
      <c r="G22" s="5"/>
      <c r="H22" s="5"/>
    </row>
    <row r="23" spans="1:8" x14ac:dyDescent="0.25">
      <c r="A23" s="5" t="s">
        <v>26</v>
      </c>
      <c r="B23" s="5"/>
      <c r="C23" s="5"/>
      <c r="D23" s="5"/>
      <c r="E23" s="5"/>
      <c r="F23" s="5"/>
      <c r="G23" s="5"/>
      <c r="H23" s="5"/>
    </row>
    <row r="24" spans="1:8" x14ac:dyDescent="0.25">
      <c r="A24" s="13" t="s">
        <v>27</v>
      </c>
    </row>
    <row r="25" spans="1:8" x14ac:dyDescent="0.25">
      <c r="A25" s="14" t="s">
        <v>28</v>
      </c>
    </row>
  </sheetData>
  <hyperlinks>
    <hyperlink ref="A25" r:id="rId1" xr:uid="{FFAB916F-BD34-4A62-89DC-267F971C57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E00E-258D-4B6C-AAB0-4FCF3E0BFB83}">
  <sheetPr codeName="Sheet1"/>
  <dimension ref="A1:P14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7109375" bestFit="1" customWidth="1"/>
    <col min="2" max="2" width="4.7109375" bestFit="1" customWidth="1"/>
    <col min="3" max="8" width="12" bestFit="1" customWidth="1"/>
    <col min="9" max="9" width="19.140625" bestFit="1" customWidth="1"/>
    <col min="10" max="10" width="19.85546875" bestFit="1" customWidth="1"/>
    <col min="11" max="11" width="19.5703125" bestFit="1" customWidth="1"/>
    <col min="12" max="13" width="12" bestFit="1" customWidth="1"/>
    <col min="14" max="14" width="26.140625" bestFit="1" customWidth="1"/>
    <col min="15" max="15" width="12" bestFit="1" customWidth="1"/>
  </cols>
  <sheetData>
    <row r="1" spans="1:16" x14ac:dyDescent="0.25">
      <c r="A1" s="15" t="s">
        <v>133</v>
      </c>
      <c r="B1" s="15" t="s">
        <v>129</v>
      </c>
      <c r="C1" s="15" t="s">
        <v>121</v>
      </c>
      <c r="D1" s="15" t="s">
        <v>122</v>
      </c>
      <c r="E1" s="15" t="s">
        <v>373</v>
      </c>
      <c r="F1" s="15" t="s">
        <v>123</v>
      </c>
      <c r="G1" s="15" t="s">
        <v>124</v>
      </c>
      <c r="H1" s="15" t="s">
        <v>374</v>
      </c>
      <c r="I1" s="15" t="s">
        <v>375</v>
      </c>
      <c r="J1" s="15" t="s">
        <v>376</v>
      </c>
      <c r="K1" s="15" t="s">
        <v>377</v>
      </c>
      <c r="L1" s="15" t="s">
        <v>378</v>
      </c>
      <c r="M1" s="15" t="s">
        <v>379</v>
      </c>
      <c r="N1" s="15" t="s">
        <v>380</v>
      </c>
      <c r="O1" s="22" t="s">
        <v>381</v>
      </c>
      <c r="P1" t="s">
        <v>2</v>
      </c>
    </row>
    <row r="2" spans="1:16" x14ac:dyDescent="0.25">
      <c r="A2" s="40">
        <v>37987</v>
      </c>
      <c r="B2">
        <f>COUNT(Samplings!$B2:$IF2)</f>
        <v>0</v>
      </c>
      <c r="C2" t="str">
        <f>IF($B2&gt;0,MIN(Samplings!$B2:$IF2),"")</f>
        <v/>
      </c>
      <c r="D2" t="str">
        <f>IF($B2&gt;0,MAX(Samplings!$B2:$IF2),"")</f>
        <v/>
      </c>
      <c r="E2" t="str">
        <f t="shared" ref="E2:E33" si="0">IFERROR(D2-C2,"")</f>
        <v/>
      </c>
      <c r="F2" t="str">
        <f>IFERROR(MEDIAN(Samplings!$B2:$IF2),"")</f>
        <v/>
      </c>
      <c r="G2" t="str">
        <f>IFERROR(AVERAGE(Samplings!$B2:$IF2),"")</f>
        <v/>
      </c>
      <c r="H2" t="str">
        <f>IFERROR(_xlfn.STDEV.S(Samplings!$B2:$IF2),"")</f>
        <v/>
      </c>
      <c r="I2" t="str">
        <f t="shared" ref="I2:I33" si="1">IFERROR($H2/$G2,"")</f>
        <v/>
      </c>
      <c r="J2" t="str">
        <f t="shared" ref="J2:J33" si="2">IFERROR(_xlfn.CONFIDENCE.NORM(0.01,$H2,$B2),"")</f>
        <v/>
      </c>
      <c r="K2" s="42" t="str">
        <f t="shared" ref="K2:K33" si="3">IFERROR($J2/$G2,"")</f>
        <v/>
      </c>
      <c r="L2" t="str">
        <f t="shared" ref="L2:L33" si="4">IFERROR($G2-$J2,"")</f>
        <v/>
      </c>
      <c r="M2" t="str">
        <f t="shared" ref="M2:M33" si="5">IFERROR($G2+$J2,"")</f>
        <v/>
      </c>
      <c r="N2" t="str">
        <f t="shared" ref="N2:N33" si="6">IFERROR(ROUNDUP(((_xlfn.NORM.INV(1-0.01/2,0,1)*$H2)/(0.01*$G2))^2,0),"")</f>
        <v/>
      </c>
    </row>
    <row r="3" spans="1:16" x14ac:dyDescent="0.25">
      <c r="A3" s="40">
        <v>38018</v>
      </c>
      <c r="B3">
        <f>COUNT(Samplings!$B3:$IF3)</f>
        <v>0</v>
      </c>
      <c r="C3" t="str">
        <f>IF($B3&gt;0,MIN(Samplings!$B3:$IF3),"")</f>
        <v/>
      </c>
      <c r="D3" t="str">
        <f>IF($B3&gt;0,MAX(Samplings!$B3:$IF3),"")</f>
        <v/>
      </c>
      <c r="E3" t="str">
        <f t="shared" si="0"/>
        <v/>
      </c>
      <c r="F3" t="str">
        <f>IFERROR(MEDIAN(Samplings!$B3:$IF3),"")</f>
        <v/>
      </c>
      <c r="G3" t="str">
        <f>IFERROR(AVERAGE(Samplings!$B3:$IF3),"")</f>
        <v/>
      </c>
      <c r="H3" t="str">
        <f>IFERROR(_xlfn.STDEV.S(Samplings!$B3:$IF3),"")</f>
        <v/>
      </c>
      <c r="I3" t="str">
        <f t="shared" si="1"/>
        <v/>
      </c>
      <c r="J3" t="str">
        <f t="shared" si="2"/>
        <v/>
      </c>
      <c r="K3" s="42" t="str">
        <f t="shared" si="3"/>
        <v/>
      </c>
      <c r="L3" t="str">
        <f t="shared" si="4"/>
        <v/>
      </c>
      <c r="M3" t="str">
        <f t="shared" si="5"/>
        <v/>
      </c>
      <c r="N3" t="str">
        <f t="shared" si="6"/>
        <v/>
      </c>
    </row>
    <row r="4" spans="1:16" x14ac:dyDescent="0.25">
      <c r="A4" s="40">
        <v>38047</v>
      </c>
      <c r="B4">
        <f>COUNT(Samplings!$B4:$IF4)</f>
        <v>0</v>
      </c>
      <c r="C4" t="str">
        <f>IF($B4&gt;0,MIN(Samplings!$B4:$IF4),"")</f>
        <v/>
      </c>
      <c r="D4" t="str">
        <f>IF($B4&gt;0,MAX(Samplings!$B4:$IF4),"")</f>
        <v/>
      </c>
      <c r="E4" t="str">
        <f t="shared" si="0"/>
        <v/>
      </c>
      <c r="F4" t="str">
        <f>IFERROR(MEDIAN(Samplings!$B4:$IF4),"")</f>
        <v/>
      </c>
      <c r="G4" t="str">
        <f>IFERROR(AVERAGE(Samplings!$B4:$IF4),"")</f>
        <v/>
      </c>
      <c r="H4" t="str">
        <f>IFERROR(_xlfn.STDEV.S(Samplings!$B4:$IF4),"")</f>
        <v/>
      </c>
      <c r="I4" t="str">
        <f t="shared" si="1"/>
        <v/>
      </c>
      <c r="J4" t="str">
        <f t="shared" si="2"/>
        <v/>
      </c>
      <c r="K4" s="42" t="str">
        <f t="shared" si="3"/>
        <v/>
      </c>
      <c r="L4" t="str">
        <f t="shared" si="4"/>
        <v/>
      </c>
      <c r="M4" t="str">
        <f t="shared" si="5"/>
        <v/>
      </c>
      <c r="N4" t="str">
        <f t="shared" si="6"/>
        <v/>
      </c>
    </row>
    <row r="5" spans="1:16" x14ac:dyDescent="0.25">
      <c r="A5" s="40">
        <v>38078</v>
      </c>
      <c r="B5">
        <f>COUNT(Samplings!$B5:$IF5)</f>
        <v>0</v>
      </c>
      <c r="C5" t="str">
        <f>IF($B5&gt;0,MIN(Samplings!$B5:$IF5),"")</f>
        <v/>
      </c>
      <c r="D5" t="str">
        <f>IF($B5&gt;0,MAX(Samplings!$B5:$IF5),"")</f>
        <v/>
      </c>
      <c r="E5" t="str">
        <f t="shared" si="0"/>
        <v/>
      </c>
      <c r="F5" t="str">
        <f>IFERROR(MEDIAN(Samplings!$B5:$IF5),"")</f>
        <v/>
      </c>
      <c r="G5" t="str">
        <f>IFERROR(AVERAGE(Samplings!$B5:$IF5),"")</f>
        <v/>
      </c>
      <c r="H5" t="str">
        <f>IFERROR(_xlfn.STDEV.S(Samplings!$B5:$IF5),"")</f>
        <v/>
      </c>
      <c r="I5" t="str">
        <f t="shared" si="1"/>
        <v/>
      </c>
      <c r="J5" t="str">
        <f t="shared" si="2"/>
        <v/>
      </c>
      <c r="K5" s="42" t="str">
        <f t="shared" si="3"/>
        <v/>
      </c>
      <c r="L5" t="str">
        <f t="shared" si="4"/>
        <v/>
      </c>
      <c r="M5" t="str">
        <f t="shared" si="5"/>
        <v/>
      </c>
      <c r="N5" t="str">
        <f t="shared" si="6"/>
        <v/>
      </c>
    </row>
    <row r="6" spans="1:16" x14ac:dyDescent="0.25">
      <c r="A6" s="40">
        <v>38108</v>
      </c>
      <c r="B6">
        <f>COUNT(Samplings!$B6:$IF6)</f>
        <v>47</v>
      </c>
      <c r="C6">
        <f>IF($B6&gt;0,MIN(Samplings!$B6:$IF6),"")</f>
        <v>155.60564875811201</v>
      </c>
      <c r="D6">
        <f>IF($B6&gt;0,MAX(Samplings!$B6:$IF6),"")</f>
        <v>159.194944684023</v>
      </c>
      <c r="E6">
        <f t="shared" si="0"/>
        <v>3.5892959259109887</v>
      </c>
      <c r="F6">
        <f>IFERROR(MEDIAN(Samplings!$B6:$IF6),"")</f>
        <v>157.36318464676401</v>
      </c>
      <c r="G6">
        <f>IFERROR(AVERAGE(Samplings!$B6:$IF6),"")</f>
        <v>157.45116852253071</v>
      </c>
      <c r="H6">
        <f>IFERROR(_xlfn.STDEV.S(Samplings!$B6:$IF6),"")</f>
        <v>0.91352714075213226</v>
      </c>
      <c r="I6">
        <f t="shared" si="1"/>
        <v>5.8019711719154996E-3</v>
      </c>
      <c r="J6">
        <f t="shared" si="2"/>
        <v>0.3432334497421925</v>
      </c>
      <c r="K6" s="42">
        <f t="shared" si="3"/>
        <v>2.1799358681360119E-3</v>
      </c>
      <c r="L6">
        <f t="shared" si="4"/>
        <v>157.10793507278851</v>
      </c>
      <c r="M6">
        <f t="shared" si="5"/>
        <v>157.79440197227291</v>
      </c>
      <c r="N6">
        <f t="shared" si="6"/>
        <v>3</v>
      </c>
    </row>
    <row r="7" spans="1:16" x14ac:dyDescent="0.25">
      <c r="A7" s="40">
        <v>38139</v>
      </c>
      <c r="B7">
        <f>COUNT(Samplings!$B7:$IF7)</f>
        <v>0</v>
      </c>
      <c r="C7" t="str">
        <f>IF($B7&gt;0,MIN(Samplings!$B7:$IF7),"")</f>
        <v/>
      </c>
      <c r="D7" t="str">
        <f>IF($B7&gt;0,MAX(Samplings!$B7:$IF7),"")</f>
        <v/>
      </c>
      <c r="E7" t="str">
        <f t="shared" si="0"/>
        <v/>
      </c>
      <c r="F7" t="str">
        <f>IFERROR(MEDIAN(Samplings!$B7:$IF7),"")</f>
        <v/>
      </c>
      <c r="G7" t="str">
        <f>IFERROR(AVERAGE(Samplings!$B7:$IF7),"")</f>
        <v/>
      </c>
      <c r="H7" t="str">
        <f>IFERROR(_xlfn.STDEV.S(Samplings!$B7:$IF7),"")</f>
        <v/>
      </c>
      <c r="I7" t="str">
        <f t="shared" si="1"/>
        <v/>
      </c>
      <c r="J7" t="str">
        <f t="shared" si="2"/>
        <v/>
      </c>
      <c r="K7" s="42" t="str">
        <f t="shared" si="3"/>
        <v/>
      </c>
      <c r="L7" t="str">
        <f t="shared" si="4"/>
        <v/>
      </c>
      <c r="M7" t="str">
        <f t="shared" si="5"/>
        <v/>
      </c>
      <c r="N7" t="str">
        <f t="shared" si="6"/>
        <v/>
      </c>
    </row>
    <row r="8" spans="1:16" x14ac:dyDescent="0.25">
      <c r="A8" s="40">
        <v>38169</v>
      </c>
      <c r="B8">
        <f>COUNT(Samplings!$B8:$IF8)</f>
        <v>0</v>
      </c>
      <c r="C8" t="str">
        <f>IF($B8&gt;0,MIN(Samplings!$B8:$IF8),"")</f>
        <v/>
      </c>
      <c r="D8" t="str">
        <f>IF($B8&gt;0,MAX(Samplings!$B8:$IF8),"")</f>
        <v/>
      </c>
      <c r="E8" t="str">
        <f t="shared" si="0"/>
        <v/>
      </c>
      <c r="F8" t="str">
        <f>IFERROR(MEDIAN(Samplings!$B8:$IF8),"")</f>
        <v/>
      </c>
      <c r="G8" t="str">
        <f>IFERROR(AVERAGE(Samplings!$B8:$IF8),"")</f>
        <v/>
      </c>
      <c r="H8" t="str">
        <f>IFERROR(_xlfn.STDEV.S(Samplings!$B8:$IF8),"")</f>
        <v/>
      </c>
      <c r="I8" t="str">
        <f t="shared" si="1"/>
        <v/>
      </c>
      <c r="J8" t="str">
        <f t="shared" si="2"/>
        <v/>
      </c>
      <c r="K8" s="42" t="str">
        <f t="shared" si="3"/>
        <v/>
      </c>
      <c r="L8" t="str">
        <f t="shared" si="4"/>
        <v/>
      </c>
      <c r="M8" t="str">
        <f t="shared" si="5"/>
        <v/>
      </c>
      <c r="N8" t="str">
        <f t="shared" si="6"/>
        <v/>
      </c>
    </row>
    <row r="9" spans="1:16" x14ac:dyDescent="0.25">
      <c r="A9" s="40">
        <v>38200</v>
      </c>
      <c r="B9">
        <f>COUNT(Samplings!$B9:$IF9)</f>
        <v>0</v>
      </c>
      <c r="C9" t="str">
        <f>IF($B9&gt;0,MIN(Samplings!$B9:$IF9),"")</f>
        <v/>
      </c>
      <c r="D9" t="str">
        <f>IF($B9&gt;0,MAX(Samplings!$B9:$IF9),"")</f>
        <v/>
      </c>
      <c r="E9" t="str">
        <f t="shared" si="0"/>
        <v/>
      </c>
      <c r="F9" t="str">
        <f>IFERROR(MEDIAN(Samplings!$B9:$IF9),"")</f>
        <v/>
      </c>
      <c r="G9" t="str">
        <f>IFERROR(AVERAGE(Samplings!$B9:$IF9),"")</f>
        <v/>
      </c>
      <c r="H9" t="str">
        <f>IFERROR(_xlfn.STDEV.S(Samplings!$B9:$IF9),"")</f>
        <v/>
      </c>
      <c r="I9" t="str">
        <f t="shared" si="1"/>
        <v/>
      </c>
      <c r="J9" t="str">
        <f t="shared" si="2"/>
        <v/>
      </c>
      <c r="K9" s="42" t="str">
        <f t="shared" si="3"/>
        <v/>
      </c>
      <c r="L9" t="str">
        <f t="shared" si="4"/>
        <v/>
      </c>
      <c r="M9" t="str">
        <f t="shared" si="5"/>
        <v/>
      </c>
      <c r="N9" t="str">
        <f t="shared" si="6"/>
        <v/>
      </c>
    </row>
    <row r="10" spans="1:16" x14ac:dyDescent="0.25">
      <c r="A10" s="40">
        <v>38231</v>
      </c>
      <c r="B10">
        <f>COUNT(Samplings!$B10:$IF10)</f>
        <v>70</v>
      </c>
      <c r="C10">
        <f>IF($B10&gt;0,MIN(Samplings!$B10:$IF10),"")</f>
        <v>138.19935773217699</v>
      </c>
      <c r="D10">
        <f>IF($B10&gt;0,MAX(Samplings!$B10:$IF10),"")</f>
        <v>282.20061883094797</v>
      </c>
      <c r="E10">
        <f t="shared" si="0"/>
        <v>144.00126109877098</v>
      </c>
      <c r="F10">
        <f>IFERROR(MEDIAN(Samplings!$B10:$IF10),"")</f>
        <v>140.2985816349925</v>
      </c>
      <c r="G10">
        <f>IFERROR(AVERAGE(Samplings!$B10:$IF10),"")</f>
        <v>187.53980749740083</v>
      </c>
      <c r="H10">
        <f>IFERROR(_xlfn.STDEV.S(Samplings!$B10:$IF10),"")</f>
        <v>66.725372798472463</v>
      </c>
      <c r="I10">
        <f t="shared" si="1"/>
        <v>0.35579311767928112</v>
      </c>
      <c r="J10">
        <f t="shared" si="2"/>
        <v>20.542773061183169</v>
      </c>
      <c r="K10" s="42">
        <f t="shared" si="3"/>
        <v>0.10953820063757864</v>
      </c>
      <c r="L10">
        <f t="shared" si="4"/>
        <v>166.99703443621766</v>
      </c>
      <c r="M10">
        <f t="shared" si="5"/>
        <v>208.082580558584</v>
      </c>
      <c r="N10">
        <f t="shared" si="6"/>
        <v>8400</v>
      </c>
    </row>
    <row r="11" spans="1:16" x14ac:dyDescent="0.25">
      <c r="A11" s="40">
        <v>38261</v>
      </c>
      <c r="B11">
        <f>COUNT(Samplings!$B11:$IF11)</f>
        <v>0</v>
      </c>
      <c r="C11" t="str">
        <f>IF($B11&gt;0,MIN(Samplings!$B11:$IF11),"")</f>
        <v/>
      </c>
      <c r="D11" t="str">
        <f>IF($B11&gt;0,MAX(Samplings!$B11:$IF11),"")</f>
        <v/>
      </c>
      <c r="E11" t="str">
        <f t="shared" si="0"/>
        <v/>
      </c>
      <c r="F11" t="str">
        <f>IFERROR(MEDIAN(Samplings!$B11:$IF11),"")</f>
        <v/>
      </c>
      <c r="G11" t="str">
        <f>IFERROR(AVERAGE(Samplings!$B11:$IF11),"")</f>
        <v/>
      </c>
      <c r="H11" t="str">
        <f>IFERROR(_xlfn.STDEV.S(Samplings!$B11:$IF11),"")</f>
        <v/>
      </c>
      <c r="I11" t="str">
        <f t="shared" si="1"/>
        <v/>
      </c>
      <c r="J11" t="str">
        <f t="shared" si="2"/>
        <v/>
      </c>
      <c r="K11" s="42" t="str">
        <f t="shared" si="3"/>
        <v/>
      </c>
      <c r="L11" t="str">
        <f t="shared" si="4"/>
        <v/>
      </c>
      <c r="M11" t="str">
        <f t="shared" si="5"/>
        <v/>
      </c>
      <c r="N11" t="str">
        <f t="shared" si="6"/>
        <v/>
      </c>
    </row>
    <row r="12" spans="1:16" x14ac:dyDescent="0.25">
      <c r="A12" s="40">
        <v>38292</v>
      </c>
      <c r="B12">
        <f>COUNT(Samplings!$B12:$IF12)</f>
        <v>0</v>
      </c>
      <c r="C12" t="str">
        <f>IF($B12&gt;0,MIN(Samplings!$B12:$IF12),"")</f>
        <v/>
      </c>
      <c r="D12" t="str">
        <f>IF($B12&gt;0,MAX(Samplings!$B12:$IF12),"")</f>
        <v/>
      </c>
      <c r="E12" t="str">
        <f t="shared" si="0"/>
        <v/>
      </c>
      <c r="F12" t="str">
        <f>IFERROR(MEDIAN(Samplings!$B12:$IF12),"")</f>
        <v/>
      </c>
      <c r="G12" t="str">
        <f>IFERROR(AVERAGE(Samplings!$B12:$IF12),"")</f>
        <v/>
      </c>
      <c r="H12" t="str">
        <f>IFERROR(_xlfn.STDEV.S(Samplings!$B12:$IF12),"")</f>
        <v/>
      </c>
      <c r="I12" t="str">
        <f t="shared" si="1"/>
        <v/>
      </c>
      <c r="J12" t="str">
        <f t="shared" si="2"/>
        <v/>
      </c>
      <c r="K12" s="42" t="str">
        <f t="shared" si="3"/>
        <v/>
      </c>
      <c r="L12" t="str">
        <f t="shared" si="4"/>
        <v/>
      </c>
      <c r="M12" t="str">
        <f t="shared" si="5"/>
        <v/>
      </c>
      <c r="N12" t="str">
        <f t="shared" si="6"/>
        <v/>
      </c>
    </row>
    <row r="13" spans="1:16" x14ac:dyDescent="0.25">
      <c r="A13" s="40">
        <v>38322</v>
      </c>
      <c r="B13">
        <f>COUNT(Samplings!$B13:$IF13)</f>
        <v>0</v>
      </c>
      <c r="C13" t="str">
        <f>IF($B13&gt;0,MIN(Samplings!$B13:$IF13),"")</f>
        <v/>
      </c>
      <c r="D13" t="str">
        <f>IF($B13&gt;0,MAX(Samplings!$B13:$IF13),"")</f>
        <v/>
      </c>
      <c r="E13" t="str">
        <f t="shared" si="0"/>
        <v/>
      </c>
      <c r="F13" t="str">
        <f>IFERROR(MEDIAN(Samplings!$B13:$IF13),"")</f>
        <v/>
      </c>
      <c r="G13" t="str">
        <f>IFERROR(AVERAGE(Samplings!$B13:$IF13),"")</f>
        <v/>
      </c>
      <c r="H13" t="str">
        <f>IFERROR(_xlfn.STDEV.S(Samplings!$B13:$IF13),"")</f>
        <v/>
      </c>
      <c r="I13" t="str">
        <f t="shared" si="1"/>
        <v/>
      </c>
      <c r="J13" t="str">
        <f t="shared" si="2"/>
        <v/>
      </c>
      <c r="K13" s="42" t="str">
        <f t="shared" si="3"/>
        <v/>
      </c>
      <c r="L13" t="str">
        <f t="shared" si="4"/>
        <v/>
      </c>
      <c r="M13" t="str">
        <f t="shared" si="5"/>
        <v/>
      </c>
      <c r="N13" t="str">
        <f t="shared" si="6"/>
        <v/>
      </c>
    </row>
    <row r="14" spans="1:16" x14ac:dyDescent="0.25">
      <c r="A14" s="40">
        <v>38353</v>
      </c>
      <c r="B14">
        <f>COUNT(Samplings!$B14:$IF14)</f>
        <v>64</v>
      </c>
      <c r="C14">
        <f>IF($B14&gt;0,MIN(Samplings!$B14:$IF14),"")</f>
        <v>108.821072574799</v>
      </c>
      <c r="D14">
        <f>IF($B14&gt;0,MAX(Samplings!$B14:$IF14),"")</f>
        <v>222.204009042303</v>
      </c>
      <c r="E14">
        <f t="shared" si="0"/>
        <v>113.382936467504</v>
      </c>
      <c r="F14">
        <f>IFERROR(MEDIAN(Samplings!$B14:$IF14),"")</f>
        <v>110.4625586066185</v>
      </c>
      <c r="G14">
        <f>IFERROR(AVERAGE(Samplings!$B14:$IF14),"")</f>
        <v>130.85884209020165</v>
      </c>
      <c r="H14">
        <f>IFERROR(_xlfn.STDEV.S(Samplings!$B14:$IF14),"")</f>
        <v>43.278605287964226</v>
      </c>
      <c r="I14">
        <f t="shared" si="1"/>
        <v>0.33072740516939669</v>
      </c>
      <c r="J14">
        <f t="shared" si="2"/>
        <v>13.934787464683078</v>
      </c>
      <c r="K14" s="42">
        <f t="shared" si="3"/>
        <v>0.10648716771525274</v>
      </c>
      <c r="L14">
        <f t="shared" si="4"/>
        <v>116.92405462551856</v>
      </c>
      <c r="M14">
        <f t="shared" si="5"/>
        <v>144.79362955488472</v>
      </c>
      <c r="N14">
        <f t="shared" si="6"/>
        <v>7258</v>
      </c>
    </row>
    <row r="15" spans="1:16" x14ac:dyDescent="0.25">
      <c r="A15" s="40">
        <v>38384</v>
      </c>
      <c r="B15">
        <f>COUNT(Samplings!$B15:$IF15)</f>
        <v>96</v>
      </c>
      <c r="C15">
        <f>IF($B15&gt;0,MIN(Samplings!$B15:$IF15),"")</f>
        <v>119.466159957405</v>
      </c>
      <c r="D15">
        <f>IF($B15&gt;0,MAX(Samplings!$B15:$IF15),"")</f>
        <v>484.53906735735399</v>
      </c>
      <c r="E15">
        <f t="shared" si="0"/>
        <v>365.07290739994897</v>
      </c>
      <c r="F15">
        <f>IFERROR(MEDIAN(Samplings!$B15:$IF15),"")</f>
        <v>239.990064680534</v>
      </c>
      <c r="G15">
        <f>IFERROR(AVERAGE(Samplings!$B15:$IF15),"")</f>
        <v>219.66029030485109</v>
      </c>
      <c r="H15">
        <f>IFERROR(_xlfn.STDEV.S(Samplings!$B15:$IF15),"")</f>
        <v>97.183406888429815</v>
      </c>
      <c r="I15">
        <f t="shared" si="1"/>
        <v>0.44242592392806085</v>
      </c>
      <c r="J15">
        <f t="shared" si="2"/>
        <v>25.548980968328539</v>
      </c>
      <c r="K15" s="42">
        <f t="shared" si="3"/>
        <v>0.11631133207040245</v>
      </c>
      <c r="L15">
        <f t="shared" si="4"/>
        <v>194.11130933652254</v>
      </c>
      <c r="M15">
        <f t="shared" si="5"/>
        <v>245.20927127317964</v>
      </c>
      <c r="N15">
        <f t="shared" si="6"/>
        <v>12988</v>
      </c>
    </row>
    <row r="16" spans="1:16" x14ac:dyDescent="0.25">
      <c r="A16" s="40">
        <v>38412</v>
      </c>
      <c r="B16">
        <f>COUNT(Samplings!$B16:$IF16)</f>
        <v>0</v>
      </c>
      <c r="C16" t="str">
        <f>IF($B16&gt;0,MIN(Samplings!$B16:$IF16),"")</f>
        <v/>
      </c>
      <c r="D16" t="str">
        <f>IF($B16&gt;0,MAX(Samplings!$B16:$IF16),"")</f>
        <v/>
      </c>
      <c r="E16" t="str">
        <f t="shared" si="0"/>
        <v/>
      </c>
      <c r="F16" t="str">
        <f>IFERROR(MEDIAN(Samplings!$B16:$IF16),"")</f>
        <v/>
      </c>
      <c r="G16" t="str">
        <f>IFERROR(AVERAGE(Samplings!$B16:$IF16),"")</f>
        <v/>
      </c>
      <c r="H16" t="str">
        <f>IFERROR(_xlfn.STDEV.S(Samplings!$B16:$IF16),"")</f>
        <v/>
      </c>
      <c r="I16" t="str">
        <f t="shared" si="1"/>
        <v/>
      </c>
      <c r="J16" t="str">
        <f t="shared" si="2"/>
        <v/>
      </c>
      <c r="K16" s="42" t="str">
        <f t="shared" si="3"/>
        <v/>
      </c>
      <c r="L16" t="str">
        <f t="shared" si="4"/>
        <v/>
      </c>
      <c r="M16" t="str">
        <f t="shared" si="5"/>
        <v/>
      </c>
      <c r="N16" t="str">
        <f t="shared" si="6"/>
        <v/>
      </c>
    </row>
    <row r="17" spans="1:14" x14ac:dyDescent="0.25">
      <c r="A17" s="40">
        <v>38443</v>
      </c>
      <c r="B17">
        <f>COUNT(Samplings!$B17:$IF17)</f>
        <v>0</v>
      </c>
      <c r="C17" t="str">
        <f>IF($B17&gt;0,MIN(Samplings!$B17:$IF17),"")</f>
        <v/>
      </c>
      <c r="D17" t="str">
        <f>IF($B17&gt;0,MAX(Samplings!$B17:$IF17),"")</f>
        <v/>
      </c>
      <c r="E17" t="str">
        <f t="shared" si="0"/>
        <v/>
      </c>
      <c r="F17" t="str">
        <f>IFERROR(MEDIAN(Samplings!$B17:$IF17),"")</f>
        <v/>
      </c>
      <c r="G17" t="str">
        <f>IFERROR(AVERAGE(Samplings!$B17:$IF17),"")</f>
        <v/>
      </c>
      <c r="H17" t="str">
        <f>IFERROR(_xlfn.STDEV.S(Samplings!$B17:$IF17),"")</f>
        <v/>
      </c>
      <c r="I17" t="str">
        <f t="shared" si="1"/>
        <v/>
      </c>
      <c r="J17" t="str">
        <f t="shared" si="2"/>
        <v/>
      </c>
      <c r="K17" s="42" t="str">
        <f t="shared" si="3"/>
        <v/>
      </c>
      <c r="L17" t="str">
        <f t="shared" si="4"/>
        <v/>
      </c>
      <c r="M17" t="str">
        <f t="shared" si="5"/>
        <v/>
      </c>
      <c r="N17" t="str">
        <f t="shared" si="6"/>
        <v/>
      </c>
    </row>
    <row r="18" spans="1:14" x14ac:dyDescent="0.25">
      <c r="A18" s="40">
        <v>38473</v>
      </c>
      <c r="B18">
        <f>COUNT(Samplings!$B18:$IF18)</f>
        <v>82</v>
      </c>
      <c r="C18">
        <f>IF($B18&gt;0,MIN(Samplings!$B18:$IF18),"")</f>
        <v>101.972709394069</v>
      </c>
      <c r="D18">
        <f>IF($B18&gt;0,MAX(Samplings!$B18:$IF18),"")</f>
        <v>310.829355904843</v>
      </c>
      <c r="E18">
        <f t="shared" si="0"/>
        <v>208.856646510774</v>
      </c>
      <c r="F18">
        <f>IFERROR(MEDIAN(Samplings!$B18:$IF18),"")</f>
        <v>103.62109498121799</v>
      </c>
      <c r="G18">
        <f>IFERROR(AVERAGE(Samplings!$B18:$IF18),"")</f>
        <v>148.47974219835177</v>
      </c>
      <c r="H18">
        <f>IFERROR(_xlfn.STDEV.S(Samplings!$B18:$IF18),"")</f>
        <v>66.974041837537399</v>
      </c>
      <c r="I18">
        <f t="shared" si="1"/>
        <v>0.45106518132330686</v>
      </c>
      <c r="J18">
        <f t="shared" si="2"/>
        <v>19.05095110926699</v>
      </c>
      <c r="K18" s="42">
        <f t="shared" si="3"/>
        <v>0.12830673617291927</v>
      </c>
      <c r="L18">
        <f t="shared" si="4"/>
        <v>129.42879108908477</v>
      </c>
      <c r="M18">
        <f t="shared" si="5"/>
        <v>167.53069330761878</v>
      </c>
      <c r="N18">
        <f t="shared" si="6"/>
        <v>13500</v>
      </c>
    </row>
    <row r="19" spans="1:14" x14ac:dyDescent="0.25">
      <c r="A19" s="40">
        <v>38504</v>
      </c>
      <c r="B19">
        <f>COUNT(Samplings!$B19:$IF19)</f>
        <v>44</v>
      </c>
      <c r="C19">
        <f>IF($B19&gt;0,MIN(Samplings!$B19:$IF19),"")</f>
        <v>101.63162497078601</v>
      </c>
      <c r="D19">
        <f>IF($B19&gt;0,MAX(Samplings!$B19:$IF19),"")</f>
        <v>104.779383877622</v>
      </c>
      <c r="E19">
        <f t="shared" si="0"/>
        <v>3.147758906835989</v>
      </c>
      <c r="F19">
        <f>IFERROR(MEDIAN(Samplings!$B19:$IF19),"")</f>
        <v>103.1237486784495</v>
      </c>
      <c r="G19">
        <f>IFERROR(AVERAGE(Samplings!$B19:$IF19),"")</f>
        <v>103.11302217046615</v>
      </c>
      <c r="H19">
        <f>IFERROR(_xlfn.STDEV.S(Samplings!$B19:$IF19),"")</f>
        <v>0.64193824128856569</v>
      </c>
      <c r="I19">
        <f t="shared" si="1"/>
        <v>6.2255787656705008E-3</v>
      </c>
      <c r="J19">
        <f t="shared" si="2"/>
        <v>0.24927802170871205</v>
      </c>
      <c r="K19" s="42">
        <f t="shared" si="3"/>
        <v>2.4175222145715633E-3</v>
      </c>
      <c r="L19">
        <f t="shared" si="4"/>
        <v>102.86374414875743</v>
      </c>
      <c r="M19">
        <f t="shared" si="5"/>
        <v>103.36230019217487</v>
      </c>
      <c r="N19">
        <f t="shared" si="6"/>
        <v>3</v>
      </c>
    </row>
    <row r="20" spans="1:14" x14ac:dyDescent="0.25">
      <c r="A20" s="40">
        <v>38534</v>
      </c>
      <c r="B20">
        <f>COUNT(Samplings!$B20:$IF20)</f>
        <v>72</v>
      </c>
      <c r="C20">
        <f>IF($B20&gt;0,MIN(Samplings!$B20:$IF20),"")</f>
        <v>107.789514907997</v>
      </c>
      <c r="D20">
        <f>IF($B20&gt;0,MAX(Samplings!$B20:$IF20),"")</f>
        <v>219.924194272421</v>
      </c>
      <c r="E20">
        <f t="shared" si="0"/>
        <v>112.134679364424</v>
      </c>
      <c r="F20">
        <f>IFERROR(MEDIAN(Samplings!$B20:$IF20),"")</f>
        <v>109.009991404301</v>
      </c>
      <c r="G20">
        <f>IFERROR(AVERAGE(Samplings!$B20:$IF20),"")</f>
        <v>130.0157241233922</v>
      </c>
      <c r="H20">
        <f>IFERROR(_xlfn.STDEV.S(Samplings!$B20:$IF20),"")</f>
        <v>43.375088340846723</v>
      </c>
      <c r="I20">
        <f t="shared" si="1"/>
        <v>0.33361417346475214</v>
      </c>
      <c r="J20">
        <f t="shared" si="2"/>
        <v>13.167132433766945</v>
      </c>
      <c r="K20" s="42">
        <f t="shared" si="3"/>
        <v>0.10127338460439292</v>
      </c>
      <c r="L20">
        <f t="shared" si="4"/>
        <v>116.84859168962527</v>
      </c>
      <c r="M20">
        <f t="shared" si="5"/>
        <v>143.18285655715914</v>
      </c>
      <c r="N20">
        <f t="shared" si="6"/>
        <v>7385</v>
      </c>
    </row>
    <row r="21" spans="1:14" x14ac:dyDescent="0.25">
      <c r="A21" s="40">
        <v>38565</v>
      </c>
      <c r="B21">
        <f>COUNT(Samplings!$B21:$IF21)</f>
        <v>89</v>
      </c>
      <c r="C21">
        <f>IF($B21&gt;0,MIN(Samplings!$B21:$IF21),"")</f>
        <v>97.638290045938803</v>
      </c>
      <c r="D21">
        <f>IF($B21&gt;0,MAX(Samplings!$B21:$IF21),"")</f>
        <v>297.581735938934</v>
      </c>
      <c r="E21">
        <f t="shared" si="0"/>
        <v>199.94344589299521</v>
      </c>
      <c r="F21">
        <f>IFERROR(MEDIAN(Samplings!$B21:$IF21),"")</f>
        <v>99.478892264250902</v>
      </c>
      <c r="G21">
        <f>IFERROR(AVERAGE(Samplings!$B21:$IF21),"")</f>
        <v>143.10131894232134</v>
      </c>
      <c r="H21">
        <f>IFERROR(_xlfn.STDEV.S(Samplings!$B21:$IF21),"")</f>
        <v>57.561741549357343</v>
      </c>
      <c r="I21">
        <f t="shared" si="1"/>
        <v>0.40224466115898116</v>
      </c>
      <c r="J21">
        <f t="shared" si="2"/>
        <v>15.716505955510671</v>
      </c>
      <c r="K21" s="42">
        <f t="shared" si="3"/>
        <v>0.10982782039797545</v>
      </c>
      <c r="L21">
        <f t="shared" si="4"/>
        <v>127.38481298681067</v>
      </c>
      <c r="M21">
        <f t="shared" si="5"/>
        <v>158.81782489783203</v>
      </c>
      <c r="N21">
        <f t="shared" si="6"/>
        <v>10736</v>
      </c>
    </row>
    <row r="22" spans="1:14" x14ac:dyDescent="0.25">
      <c r="A22" s="40">
        <v>38596</v>
      </c>
      <c r="B22">
        <f>COUNT(Samplings!$B22:$IF22)</f>
        <v>71</v>
      </c>
      <c r="C22">
        <f>IF($B22&gt;0,MIN(Samplings!$B22:$IF22),"")</f>
        <v>92.550179468697905</v>
      </c>
      <c r="D22">
        <f>IF($B22&gt;0,MAX(Samplings!$B22:$IF22),"")</f>
        <v>188.25366361145399</v>
      </c>
      <c r="E22">
        <f t="shared" si="0"/>
        <v>95.703484142756082</v>
      </c>
      <c r="F22">
        <f>IFERROR(MEDIAN(Samplings!$B22:$IF22),"")</f>
        <v>93.644307065346396</v>
      </c>
      <c r="G22">
        <f>IFERROR(AVERAGE(Samplings!$B22:$IF22),"")</f>
        <v>111.92804300267595</v>
      </c>
      <c r="H22">
        <f>IFERROR(_xlfn.STDEV.S(Samplings!$B22:$IF22),"")</f>
        <v>37.344593853090828</v>
      </c>
      <c r="I22">
        <f t="shared" si="1"/>
        <v>0.33364823373350683</v>
      </c>
      <c r="J22">
        <f t="shared" si="2"/>
        <v>11.416044310313989</v>
      </c>
      <c r="K22" s="42">
        <f t="shared" si="3"/>
        <v>0.10199449578548477</v>
      </c>
      <c r="L22">
        <f t="shared" si="4"/>
        <v>100.51199869236196</v>
      </c>
      <c r="M22">
        <f t="shared" si="5"/>
        <v>123.34408731298994</v>
      </c>
      <c r="N22">
        <f t="shared" si="6"/>
        <v>7387</v>
      </c>
    </row>
    <row r="23" spans="1:14" x14ac:dyDescent="0.25">
      <c r="A23" s="40">
        <v>38626</v>
      </c>
      <c r="B23">
        <f>COUNT(Samplings!$B23:$IF23)</f>
        <v>0</v>
      </c>
      <c r="C23" t="str">
        <f>IF($B23&gt;0,MIN(Samplings!$B23:$IF23),"")</f>
        <v/>
      </c>
      <c r="D23" t="str">
        <f>IF($B23&gt;0,MAX(Samplings!$B23:$IF23),"")</f>
        <v/>
      </c>
      <c r="E23" t="str">
        <f t="shared" si="0"/>
        <v/>
      </c>
      <c r="F23" t="str">
        <f>IFERROR(MEDIAN(Samplings!$B23:$IF23),"")</f>
        <v/>
      </c>
      <c r="G23" t="str">
        <f>IFERROR(AVERAGE(Samplings!$B23:$IF23),"")</f>
        <v/>
      </c>
      <c r="H23" t="str">
        <f>IFERROR(_xlfn.STDEV.S(Samplings!$B23:$IF23),"")</f>
        <v/>
      </c>
      <c r="I23" t="str">
        <f t="shared" si="1"/>
        <v/>
      </c>
      <c r="J23" t="str">
        <f t="shared" si="2"/>
        <v/>
      </c>
      <c r="K23" s="42" t="str">
        <f t="shared" si="3"/>
        <v/>
      </c>
      <c r="L23" t="str">
        <f t="shared" si="4"/>
        <v/>
      </c>
      <c r="M23" t="str">
        <f t="shared" si="5"/>
        <v/>
      </c>
      <c r="N23" t="str">
        <f t="shared" si="6"/>
        <v/>
      </c>
    </row>
    <row r="24" spans="1:14" x14ac:dyDescent="0.25">
      <c r="A24" s="40">
        <v>38657</v>
      </c>
      <c r="B24">
        <f>COUNT(Samplings!$B24:$IF24)</f>
        <v>73</v>
      </c>
      <c r="C24">
        <f>IF($B24&gt;0,MIN(Samplings!$B24:$IF24),"")</f>
        <v>86.866302148555704</v>
      </c>
      <c r="D24">
        <f>IF($B24&gt;0,MAX(Samplings!$B24:$IF24),"")</f>
        <v>178.05910351010999</v>
      </c>
      <c r="E24">
        <f t="shared" si="0"/>
        <v>91.192801361554288</v>
      </c>
      <c r="F24">
        <f>IFERROR(MEDIAN(Samplings!$B24:$IF24),"")</f>
        <v>88.212152577439497</v>
      </c>
      <c r="G24">
        <f>IFERROR(AVERAGE(Samplings!$B24:$IF24),"")</f>
        <v>106.09730594295962</v>
      </c>
      <c r="H24">
        <f>IFERROR(_xlfn.STDEV.S(Samplings!$B24:$IF24),"")</f>
        <v>35.922012828629597</v>
      </c>
      <c r="I24">
        <f t="shared" si="1"/>
        <v>0.33857610718166686</v>
      </c>
      <c r="J24">
        <f t="shared" si="2"/>
        <v>10.82969718232548</v>
      </c>
      <c r="K24" s="42">
        <f t="shared" si="3"/>
        <v>0.10207325328456292</v>
      </c>
      <c r="L24">
        <f t="shared" si="4"/>
        <v>95.267608760634147</v>
      </c>
      <c r="M24">
        <f t="shared" si="5"/>
        <v>116.9270031252851</v>
      </c>
      <c r="N24">
        <f t="shared" si="6"/>
        <v>7606</v>
      </c>
    </row>
    <row r="25" spans="1:14" x14ac:dyDescent="0.25">
      <c r="A25" s="40">
        <v>38687</v>
      </c>
      <c r="B25">
        <f>COUNT(Samplings!$B25:$IF25)</f>
        <v>37</v>
      </c>
      <c r="C25">
        <f>IF($B25&gt;0,MIN(Samplings!$B25:$IF25),"")</f>
        <v>86.941299200974299</v>
      </c>
      <c r="D25">
        <f>IF($B25&gt;0,MAX(Samplings!$B25:$IF25),"")</f>
        <v>89.475446515574902</v>
      </c>
      <c r="E25">
        <f t="shared" si="0"/>
        <v>2.5341473146006024</v>
      </c>
      <c r="F25">
        <f>IFERROR(MEDIAN(Samplings!$B25:$IF25),"")</f>
        <v>88.057442840250602</v>
      </c>
      <c r="G25">
        <f>IFERROR(AVERAGE(Samplings!$B25:$IF25),"")</f>
        <v>87.973919445019007</v>
      </c>
      <c r="H25">
        <f>IFERROR(_xlfn.STDEV.S(Samplings!$B25:$IF25),"")</f>
        <v>0.53494769329800773</v>
      </c>
      <c r="I25">
        <f t="shared" si="1"/>
        <v>6.080753212687467E-3</v>
      </c>
      <c r="J25">
        <f t="shared" si="2"/>
        <v>0.22653094501049703</v>
      </c>
      <c r="K25" s="42">
        <f t="shared" si="3"/>
        <v>2.5749784304207554E-3</v>
      </c>
      <c r="L25">
        <f t="shared" si="4"/>
        <v>87.747388500008512</v>
      </c>
      <c r="M25">
        <f t="shared" si="5"/>
        <v>88.200450390029502</v>
      </c>
      <c r="N25">
        <f t="shared" si="6"/>
        <v>3</v>
      </c>
    </row>
    <row r="26" spans="1:14" x14ac:dyDescent="0.25">
      <c r="A26" s="40">
        <v>38718</v>
      </c>
      <c r="B26">
        <f>COUNT(Samplings!$B26:$IF26)</f>
        <v>0</v>
      </c>
      <c r="C26" t="str">
        <f>IF($B26&gt;0,MIN(Samplings!$B26:$IF26),"")</f>
        <v/>
      </c>
      <c r="D26" t="str">
        <f>IF($B26&gt;0,MAX(Samplings!$B26:$IF26),"")</f>
        <v/>
      </c>
      <c r="E26" t="str">
        <f t="shared" si="0"/>
        <v/>
      </c>
      <c r="F26" t="str">
        <f>IFERROR(MEDIAN(Samplings!$B26:$IF26),"")</f>
        <v/>
      </c>
      <c r="G26" t="str">
        <f>IFERROR(AVERAGE(Samplings!$B26:$IF26),"")</f>
        <v/>
      </c>
      <c r="H26" t="str">
        <f>IFERROR(_xlfn.STDEV.S(Samplings!$B26:$IF26),"")</f>
        <v/>
      </c>
      <c r="I26" t="str">
        <f t="shared" si="1"/>
        <v/>
      </c>
      <c r="J26" t="str">
        <f t="shared" si="2"/>
        <v/>
      </c>
      <c r="K26" s="42" t="str">
        <f t="shared" si="3"/>
        <v/>
      </c>
      <c r="L26" t="str">
        <f t="shared" si="4"/>
        <v/>
      </c>
      <c r="M26" t="str">
        <f t="shared" si="5"/>
        <v/>
      </c>
      <c r="N26" t="str">
        <f t="shared" si="6"/>
        <v/>
      </c>
    </row>
    <row r="27" spans="1:14" x14ac:dyDescent="0.25">
      <c r="A27" s="40">
        <v>38749</v>
      </c>
      <c r="B27">
        <f>COUNT(Samplings!$B27:$IF27)</f>
        <v>43</v>
      </c>
      <c r="C27">
        <f>IF($B27&gt;0,MIN(Samplings!$B27:$IF27),"")</f>
        <v>78.819638654066495</v>
      </c>
      <c r="D27">
        <f>IF($B27&gt;0,MAX(Samplings!$B27:$IF27),"")</f>
        <v>80.538738107967006</v>
      </c>
      <c r="E27">
        <f t="shared" si="0"/>
        <v>1.7190994539005118</v>
      </c>
      <c r="F27">
        <f>IFERROR(MEDIAN(Samplings!$B27:$IF27),"")</f>
        <v>79.622294856965098</v>
      </c>
      <c r="G27">
        <f>IFERROR(AVERAGE(Samplings!$B27:$IF27),"")</f>
        <v>79.631397449834367</v>
      </c>
      <c r="H27">
        <f>IFERROR(_xlfn.STDEV.S(Samplings!$B27:$IF27),"")</f>
        <v>0.47492044483575285</v>
      </c>
      <c r="I27">
        <f t="shared" si="1"/>
        <v>5.9639848105760033E-3</v>
      </c>
      <c r="J27">
        <f t="shared" si="2"/>
        <v>0.18655363586387955</v>
      </c>
      <c r="K27" s="42">
        <f t="shared" si="3"/>
        <v>2.3427145804065953E-3</v>
      </c>
      <c r="L27">
        <f t="shared" si="4"/>
        <v>79.444843813970493</v>
      </c>
      <c r="M27">
        <f t="shared" si="5"/>
        <v>79.81795108569824</v>
      </c>
      <c r="N27">
        <f t="shared" si="6"/>
        <v>3</v>
      </c>
    </row>
    <row r="28" spans="1:14" x14ac:dyDescent="0.25">
      <c r="A28" s="40">
        <v>38777</v>
      </c>
      <c r="B28">
        <f>COUNT(Samplings!$B28:$IF28)</f>
        <v>0</v>
      </c>
      <c r="C28" t="str">
        <f>IF($B28&gt;0,MIN(Samplings!$B28:$IF28),"")</f>
        <v/>
      </c>
      <c r="D28" t="str">
        <f>IF($B28&gt;0,MAX(Samplings!$B28:$IF28),"")</f>
        <v/>
      </c>
      <c r="E28" t="str">
        <f t="shared" si="0"/>
        <v/>
      </c>
      <c r="F28" t="str">
        <f>IFERROR(MEDIAN(Samplings!$B28:$IF28),"")</f>
        <v/>
      </c>
      <c r="G28" t="str">
        <f>IFERROR(AVERAGE(Samplings!$B28:$IF28),"")</f>
        <v/>
      </c>
      <c r="H28" t="str">
        <f>IFERROR(_xlfn.STDEV.S(Samplings!$B28:$IF28),"")</f>
        <v/>
      </c>
      <c r="I28" t="str">
        <f t="shared" si="1"/>
        <v/>
      </c>
      <c r="J28" t="str">
        <f t="shared" si="2"/>
        <v/>
      </c>
      <c r="K28" s="42" t="str">
        <f t="shared" si="3"/>
        <v/>
      </c>
      <c r="L28" t="str">
        <f t="shared" si="4"/>
        <v/>
      </c>
      <c r="M28" t="str">
        <f t="shared" si="5"/>
        <v/>
      </c>
      <c r="N28" t="str">
        <f t="shared" si="6"/>
        <v/>
      </c>
    </row>
    <row r="29" spans="1:14" x14ac:dyDescent="0.25">
      <c r="A29" s="40">
        <v>38808</v>
      </c>
      <c r="B29">
        <f>COUNT(Samplings!$B29:$IF29)</f>
        <v>0</v>
      </c>
      <c r="C29" t="str">
        <f>IF($B29&gt;0,MIN(Samplings!$B29:$IF29),"")</f>
        <v/>
      </c>
      <c r="D29" t="str">
        <f>IF($B29&gt;0,MAX(Samplings!$B29:$IF29),"")</f>
        <v/>
      </c>
      <c r="E29" t="str">
        <f t="shared" si="0"/>
        <v/>
      </c>
      <c r="F29" t="str">
        <f>IFERROR(MEDIAN(Samplings!$B29:$IF29),"")</f>
        <v/>
      </c>
      <c r="G29" t="str">
        <f>IFERROR(AVERAGE(Samplings!$B29:$IF29),"")</f>
        <v/>
      </c>
      <c r="H29" t="str">
        <f>IFERROR(_xlfn.STDEV.S(Samplings!$B29:$IF29),"")</f>
        <v/>
      </c>
      <c r="I29" t="str">
        <f t="shared" si="1"/>
        <v/>
      </c>
      <c r="J29" t="str">
        <f t="shared" si="2"/>
        <v/>
      </c>
      <c r="K29" s="42" t="str">
        <f t="shared" si="3"/>
        <v/>
      </c>
      <c r="L29" t="str">
        <f t="shared" si="4"/>
        <v/>
      </c>
      <c r="M29" t="str">
        <f t="shared" si="5"/>
        <v/>
      </c>
      <c r="N29" t="str">
        <f t="shared" si="6"/>
        <v/>
      </c>
    </row>
    <row r="30" spans="1:14" x14ac:dyDescent="0.25">
      <c r="A30" s="40">
        <v>38838</v>
      </c>
      <c r="B30">
        <f>COUNT(Samplings!$B30:$IF30)</f>
        <v>115</v>
      </c>
      <c r="C30">
        <f>IF($B30&gt;0,MIN(Samplings!$B30:$IF30),"")</f>
        <v>66.679588453965195</v>
      </c>
      <c r="D30">
        <f>IF($B30&gt;0,MAX(Samplings!$B30:$IF30),"")</f>
        <v>402.45921001763401</v>
      </c>
      <c r="E30">
        <f t="shared" si="0"/>
        <v>335.7796215636688</v>
      </c>
      <c r="F30">
        <f>IFERROR(MEDIAN(Samplings!$B30:$IF30),"")</f>
        <v>202.22494801556201</v>
      </c>
      <c r="G30">
        <f>IFERROR(AVERAGE(Samplings!$B30:$IF30),"")</f>
        <v>186.96928206601922</v>
      </c>
      <c r="H30">
        <f>IFERROR(_xlfn.STDEV.S(Samplings!$B30:$IF30),"")</f>
        <v>79.188290403246498</v>
      </c>
      <c r="I30">
        <f t="shared" si="1"/>
        <v>0.42353636665987177</v>
      </c>
      <c r="J30">
        <f t="shared" si="2"/>
        <v>19.020815215492853</v>
      </c>
      <c r="K30" s="42">
        <f t="shared" si="3"/>
        <v>0.10173230065020288</v>
      </c>
      <c r="L30">
        <f t="shared" si="4"/>
        <v>167.94846685052636</v>
      </c>
      <c r="M30">
        <f t="shared" si="5"/>
        <v>205.99009728151208</v>
      </c>
      <c r="N30">
        <f t="shared" si="6"/>
        <v>11902</v>
      </c>
    </row>
    <row r="31" spans="1:14" x14ac:dyDescent="0.25">
      <c r="A31" s="40">
        <v>38869</v>
      </c>
      <c r="B31">
        <f>COUNT(Samplings!$B31:$IF31)</f>
        <v>109</v>
      </c>
      <c r="C31">
        <f>IF($B31&gt;0,MIN(Samplings!$B31:$IF31),"")</f>
        <v>72.571803000373706</v>
      </c>
      <c r="D31">
        <f>IF($B31&gt;0,MAX(Samplings!$B31:$IF31),"")</f>
        <v>297.16551510115102</v>
      </c>
      <c r="E31">
        <f t="shared" si="0"/>
        <v>224.59371210077731</v>
      </c>
      <c r="F31">
        <f>IFERROR(MEDIAN(Samplings!$B31:$IF31),"")</f>
        <v>147.27278165839499</v>
      </c>
      <c r="G31">
        <f>IFERROR(AVERAGE(Samplings!$B31:$IF31),"")</f>
        <v>150.53226772333997</v>
      </c>
      <c r="H31">
        <f>IFERROR(_xlfn.STDEV.S(Samplings!$B31:$IF31),"")</f>
        <v>63.61052698409231</v>
      </c>
      <c r="I31">
        <f t="shared" si="1"/>
        <v>0.42257070823513226</v>
      </c>
      <c r="J31">
        <f t="shared" si="2"/>
        <v>15.693970218208735</v>
      </c>
      <c r="K31" s="42">
        <f t="shared" si="3"/>
        <v>0.10425651892159325</v>
      </c>
      <c r="L31">
        <f t="shared" si="4"/>
        <v>134.83829750513124</v>
      </c>
      <c r="M31">
        <f t="shared" si="5"/>
        <v>166.2262379415487</v>
      </c>
      <c r="N31">
        <f t="shared" si="6"/>
        <v>11848</v>
      </c>
    </row>
    <row r="32" spans="1:14" x14ac:dyDescent="0.25">
      <c r="A32" s="40">
        <v>38899</v>
      </c>
      <c r="B32">
        <f>COUNT(Samplings!$B32:$IF32)</f>
        <v>102</v>
      </c>
      <c r="C32">
        <f>IF($B32&gt;0,MIN(Samplings!$B32:$IF32),"")</f>
        <v>76.889306595243994</v>
      </c>
      <c r="D32">
        <f>IF($B32&gt;0,MAX(Samplings!$B32:$IF32),"")</f>
        <v>312.29791829483702</v>
      </c>
      <c r="E32">
        <f t="shared" si="0"/>
        <v>235.40861169959302</v>
      </c>
      <c r="F32">
        <f>IFERROR(MEDIAN(Samplings!$B32:$IF32),"")</f>
        <v>154.5367968973035</v>
      </c>
      <c r="G32">
        <f>IFERROR(AVERAGE(Samplings!$B32:$IF32),"")</f>
        <v>135.76715217588853</v>
      </c>
      <c r="H32">
        <f>IFERROR(_xlfn.STDEV.S(Samplings!$B32:$IF32),"")</f>
        <v>61.745808903675936</v>
      </c>
      <c r="I32">
        <f t="shared" si="1"/>
        <v>0.45479195751033541</v>
      </c>
      <c r="J32">
        <f t="shared" si="2"/>
        <v>15.747966352419349</v>
      </c>
      <c r="K32" s="42">
        <f t="shared" si="3"/>
        <v>0.11599246283090335</v>
      </c>
      <c r="L32">
        <f t="shared" si="4"/>
        <v>120.01918582346917</v>
      </c>
      <c r="M32">
        <f t="shared" si="5"/>
        <v>151.51511852830788</v>
      </c>
      <c r="N32">
        <f t="shared" si="6"/>
        <v>13724</v>
      </c>
    </row>
    <row r="33" spans="1:14" x14ac:dyDescent="0.25">
      <c r="A33" s="40">
        <v>38930</v>
      </c>
      <c r="B33">
        <f>COUNT(Samplings!$B33:$IF33)</f>
        <v>104</v>
      </c>
      <c r="C33">
        <f>IF($B33&gt;0,MIN(Samplings!$B33:$IF33),"")</f>
        <v>64.117256800141007</v>
      </c>
      <c r="D33">
        <f>IF($B33&gt;0,MAX(Samplings!$B33:$IF33),"")</f>
        <v>328.007343725358</v>
      </c>
      <c r="E33">
        <f t="shared" si="0"/>
        <v>263.89008692521702</v>
      </c>
      <c r="F33">
        <f>IFERROR(MEDIAN(Samplings!$B33:$IF33),"")</f>
        <v>129.45942134669298</v>
      </c>
      <c r="G33">
        <f>IFERROR(AVERAGE(Samplings!$B33:$IF33),"")</f>
        <v>126.63580739501936</v>
      </c>
      <c r="H33">
        <f>IFERROR(_xlfn.STDEV.S(Samplings!$B33:$IF33),"")</f>
        <v>61.643869736339305</v>
      </c>
      <c r="I33">
        <f t="shared" si="1"/>
        <v>0.4867807218542185</v>
      </c>
      <c r="J33">
        <f t="shared" si="2"/>
        <v>15.570060638886851</v>
      </c>
      <c r="K33" s="42">
        <f t="shared" si="3"/>
        <v>0.12295148551719368</v>
      </c>
      <c r="L33">
        <f t="shared" si="4"/>
        <v>111.06574675613251</v>
      </c>
      <c r="M33">
        <f t="shared" si="5"/>
        <v>142.2058680339062</v>
      </c>
      <c r="N33">
        <f t="shared" si="6"/>
        <v>15722</v>
      </c>
    </row>
    <row r="34" spans="1:14" x14ac:dyDescent="0.25">
      <c r="A34" s="40">
        <v>38961</v>
      </c>
      <c r="B34">
        <f>COUNT(Samplings!$B34:$IF34)</f>
        <v>69</v>
      </c>
      <c r="C34">
        <f>IF($B34&gt;0,MIN(Samplings!$B34:$IF34),"")</f>
        <v>64.163218331554404</v>
      </c>
      <c r="D34">
        <f>IF($B34&gt;0,MAX(Samplings!$B34:$IF34),"")</f>
        <v>131.30162199504801</v>
      </c>
      <c r="E34">
        <f t="shared" ref="E34:E65" si="7">IFERROR(D34-C34,"")</f>
        <v>67.138403663493605</v>
      </c>
      <c r="F34">
        <f>IFERROR(MEDIAN(Samplings!$B34:$IF34),"")</f>
        <v>64.959944366600496</v>
      </c>
      <c r="G34">
        <f>IFERROR(AVERAGE(Samplings!$B34:$IF34),"")</f>
        <v>79.965576332257157</v>
      </c>
      <c r="H34">
        <f>IFERROR(_xlfn.STDEV.S(Samplings!$B34:$IF34),"")</f>
        <v>27.760955868918128</v>
      </c>
      <c r="I34">
        <f t="shared" ref="I34:I65" si="8">IFERROR($H34/$G34,"")</f>
        <v>0.34716133044012953</v>
      </c>
      <c r="J34">
        <f t="shared" ref="J34:J65" si="9">IFERROR(_xlfn.CONFIDENCE.NORM(0.01,$H34,$B34),"")</f>
        <v>8.6084894178134732</v>
      </c>
      <c r="K34" s="42">
        <f t="shared" ref="K34:K65" si="10">IFERROR($J34/$G34,"")</f>
        <v>0.10765244012054861</v>
      </c>
      <c r="L34">
        <f t="shared" ref="L34:L65" si="11">IFERROR($G34-$J34,"")</f>
        <v>71.357086914443684</v>
      </c>
      <c r="M34">
        <f t="shared" ref="M34:M65" si="12">IFERROR($G34+$J34,"")</f>
        <v>88.574065750070631</v>
      </c>
      <c r="N34">
        <f t="shared" ref="N34:N65" si="13">IFERROR(ROUNDUP(((_xlfn.NORM.INV(1-0.01/2,0,1)*$H34)/(0.01*$G34))^2,0),"")</f>
        <v>7997</v>
      </c>
    </row>
    <row r="35" spans="1:14" x14ac:dyDescent="0.25">
      <c r="A35" s="40">
        <v>38991</v>
      </c>
      <c r="B35">
        <f>COUNT(Samplings!$B35:$IF35)</f>
        <v>64</v>
      </c>
      <c r="C35">
        <f>IF($B35&gt;0,MIN(Samplings!$B35:$IF35),"")</f>
        <v>59.581798234132101</v>
      </c>
      <c r="D35">
        <f>IF($B35&gt;0,MAX(Samplings!$B35:$IF35),"")</f>
        <v>121.686980894431</v>
      </c>
      <c r="E35">
        <f t="shared" si="7"/>
        <v>62.105182660298901</v>
      </c>
      <c r="F35">
        <f>IFERROR(MEDIAN(Samplings!$B35:$IF35),"")</f>
        <v>60.441639708557005</v>
      </c>
      <c r="G35">
        <f>IFERROR(AVERAGE(Samplings!$B35:$IF35),"")</f>
        <v>72.584294018914733</v>
      </c>
      <c r="H35">
        <f>IFERROR(_xlfn.STDEV.S(Samplings!$B35:$IF35),"")</f>
        <v>24.430998416902639</v>
      </c>
      <c r="I35">
        <f t="shared" si="8"/>
        <v>0.33658794574121187</v>
      </c>
      <c r="J35">
        <f t="shared" si="9"/>
        <v>7.8662602046518248</v>
      </c>
      <c r="K35" s="42">
        <f t="shared" si="10"/>
        <v>0.10837413673269257</v>
      </c>
      <c r="L35">
        <f t="shared" si="11"/>
        <v>64.71803381426291</v>
      </c>
      <c r="M35">
        <f t="shared" si="12"/>
        <v>80.450554223566556</v>
      </c>
      <c r="N35">
        <f t="shared" si="13"/>
        <v>7517</v>
      </c>
    </row>
    <row r="36" spans="1:14" x14ac:dyDescent="0.25">
      <c r="A36" s="40">
        <v>39022</v>
      </c>
      <c r="B36">
        <f>COUNT(Samplings!$B36:$IF36)</f>
        <v>120</v>
      </c>
      <c r="C36">
        <f>IF($B36&gt;0,MIN(Samplings!$B36:$IF36),"")</f>
        <v>56.657465791177998</v>
      </c>
      <c r="D36">
        <f>IF($B36&gt;0,MAX(Samplings!$B36:$IF36),"")</f>
        <v>402.62049831284298</v>
      </c>
      <c r="E36">
        <f t="shared" si="7"/>
        <v>345.96303252166501</v>
      </c>
      <c r="F36">
        <f>IFERROR(MEDIAN(Samplings!$B36:$IF36),"")</f>
        <v>227.92704633847399</v>
      </c>
      <c r="G36">
        <f>IFERROR(AVERAGE(Samplings!$B36:$IF36),"")</f>
        <v>224.97217348120247</v>
      </c>
      <c r="H36">
        <f>IFERROR(_xlfn.STDEV.S(Samplings!$B36:$IF36),"")</f>
        <v>88.529098699397352</v>
      </c>
      <c r="I36">
        <f t="shared" si="8"/>
        <v>0.39351132777669673</v>
      </c>
      <c r="J36">
        <f t="shared" si="9"/>
        <v>20.816729521362621</v>
      </c>
      <c r="K36" s="42">
        <f t="shared" si="10"/>
        <v>9.2530241403841709E-2</v>
      </c>
      <c r="L36">
        <f t="shared" si="11"/>
        <v>204.15544395983986</v>
      </c>
      <c r="M36">
        <f t="shared" si="12"/>
        <v>245.78890300256509</v>
      </c>
      <c r="N36">
        <f t="shared" si="13"/>
        <v>10275</v>
      </c>
    </row>
    <row r="37" spans="1:14" x14ac:dyDescent="0.25">
      <c r="A37" s="40">
        <v>39052</v>
      </c>
      <c r="B37">
        <f>COUNT(Samplings!$B37:$IF37)</f>
        <v>91</v>
      </c>
      <c r="C37">
        <f>IF($B37&gt;0,MIN(Samplings!$B37:$IF37),"")</f>
        <v>61.015693754524698</v>
      </c>
      <c r="D37">
        <f>IF($B37&gt;0,MAX(Samplings!$B37:$IF37),"")</f>
        <v>246.714562309738</v>
      </c>
      <c r="E37">
        <f t="shared" si="7"/>
        <v>185.69886855521329</v>
      </c>
      <c r="F37">
        <f>IFERROR(MEDIAN(Samplings!$B37:$IF37),"")</f>
        <v>122.241369989023</v>
      </c>
      <c r="G37">
        <f>IFERROR(AVERAGE(Samplings!$B37:$IF37),"")</f>
        <v>108.82463773927145</v>
      </c>
      <c r="H37">
        <f>IFERROR(_xlfn.STDEV.S(Samplings!$B37:$IF37),"")</f>
        <v>52.690128803747214</v>
      </c>
      <c r="I37">
        <f t="shared" si="8"/>
        <v>0.48417463084035589</v>
      </c>
      <c r="J37">
        <f t="shared" si="9"/>
        <v>14.22740333753592</v>
      </c>
      <c r="K37" s="42">
        <f t="shared" si="10"/>
        <v>0.13073696943170884</v>
      </c>
      <c r="L37">
        <f t="shared" si="11"/>
        <v>94.597234401735534</v>
      </c>
      <c r="M37">
        <f t="shared" si="12"/>
        <v>123.05204107680737</v>
      </c>
      <c r="N37">
        <f t="shared" si="13"/>
        <v>15554</v>
      </c>
    </row>
    <row r="38" spans="1:14" x14ac:dyDescent="0.25">
      <c r="A38" s="40">
        <v>39083</v>
      </c>
      <c r="B38">
        <f>COUNT(Samplings!$B38:$IF38)</f>
        <v>92</v>
      </c>
      <c r="C38">
        <f>IF($B38&gt;0,MIN(Samplings!$B38:$IF38),"")</f>
        <v>50.042272580504203</v>
      </c>
      <c r="D38">
        <f>IF($B38&gt;0,MAX(Samplings!$B38:$IF38),"")</f>
        <v>154.46984958281701</v>
      </c>
      <c r="E38">
        <f t="shared" si="7"/>
        <v>104.4275770023128</v>
      </c>
      <c r="F38">
        <f>IFERROR(MEDIAN(Samplings!$B38:$IF38),"")</f>
        <v>50.746753764458802</v>
      </c>
      <c r="G38">
        <f>IFERROR(AVERAGE(Samplings!$B38:$IF38),"")</f>
        <v>68.883374911309687</v>
      </c>
      <c r="H38">
        <f>IFERROR(_xlfn.STDEV.S(Samplings!$B38:$IF38),"")</f>
        <v>30.816457655359407</v>
      </c>
      <c r="I38">
        <f t="shared" si="8"/>
        <v>0.44737148397616877</v>
      </c>
      <c r="J38">
        <f t="shared" si="9"/>
        <v>8.2757217673712518</v>
      </c>
      <c r="K38" s="42">
        <f t="shared" si="10"/>
        <v>0.12014106129420343</v>
      </c>
      <c r="L38">
        <f t="shared" si="11"/>
        <v>60.607653143938435</v>
      </c>
      <c r="M38">
        <f t="shared" si="12"/>
        <v>77.159096678680939</v>
      </c>
      <c r="N38">
        <f t="shared" si="13"/>
        <v>13280</v>
      </c>
    </row>
    <row r="39" spans="1:14" x14ac:dyDescent="0.25">
      <c r="A39" s="40">
        <v>39114</v>
      </c>
      <c r="B39">
        <f>COUNT(Samplings!$B39:$IF39)</f>
        <v>30</v>
      </c>
      <c r="C39">
        <f>IF($B39&gt;0,MIN(Samplings!$B39:$IF39),"")</f>
        <v>54.2201388272698</v>
      </c>
      <c r="D39">
        <f>IF($B39&gt;0,MAX(Samplings!$B39:$IF39),"")</f>
        <v>55.866186643119903</v>
      </c>
      <c r="E39">
        <f t="shared" si="7"/>
        <v>1.6460478158501033</v>
      </c>
      <c r="F39">
        <f>IFERROR(MEDIAN(Samplings!$B39:$IF39),"")</f>
        <v>55.219538802671501</v>
      </c>
      <c r="G39">
        <f>IFERROR(AVERAGE(Samplings!$B39:$IF39),"")</f>
        <v>55.211484693765946</v>
      </c>
      <c r="H39">
        <f>IFERROR(_xlfn.STDEV.S(Samplings!$B39:$IF39),"")</f>
        <v>0.34812312406201357</v>
      </c>
      <c r="I39">
        <f t="shared" si="8"/>
        <v>6.3052664856397336E-3</v>
      </c>
      <c r="J39">
        <f t="shared" si="9"/>
        <v>0.16371532118128365</v>
      </c>
      <c r="K39" s="42">
        <f t="shared" si="10"/>
        <v>2.9652403315966092E-3</v>
      </c>
      <c r="L39">
        <f t="shared" si="11"/>
        <v>55.047769372584661</v>
      </c>
      <c r="M39">
        <f t="shared" si="12"/>
        <v>55.375200014947232</v>
      </c>
      <c r="N39">
        <f t="shared" si="13"/>
        <v>3</v>
      </c>
    </row>
    <row r="40" spans="1:14" x14ac:dyDescent="0.25">
      <c r="A40" s="40">
        <v>39142</v>
      </c>
      <c r="B40">
        <f>COUNT(Samplings!$B40:$IF40)</f>
        <v>110</v>
      </c>
      <c r="C40">
        <f>IF($B40&gt;0,MIN(Samplings!$B40:$IF40),"")</f>
        <v>48.347180594122101</v>
      </c>
      <c r="D40">
        <f>IF($B40&gt;0,MAX(Samplings!$B40:$IF40),"")</f>
        <v>245.72354015790799</v>
      </c>
      <c r="E40">
        <f t="shared" si="7"/>
        <v>197.37635956378588</v>
      </c>
      <c r="F40">
        <f>IFERROR(MEDIAN(Samplings!$B40:$IF40),"")</f>
        <v>97.489469299925304</v>
      </c>
      <c r="G40">
        <f>IFERROR(AVERAGE(Samplings!$B40:$IF40),"")</f>
        <v>106.93528443562393</v>
      </c>
      <c r="H40">
        <f>IFERROR(_xlfn.STDEV.S(Samplings!$B40:$IF40),"")</f>
        <v>55.036882330283468</v>
      </c>
      <c r="I40">
        <f t="shared" si="8"/>
        <v>0.51467467095405917</v>
      </c>
      <c r="J40">
        <f t="shared" si="9"/>
        <v>13.516820965960971</v>
      </c>
      <c r="K40" s="42">
        <f t="shared" si="10"/>
        <v>0.12640187976587117</v>
      </c>
      <c r="L40">
        <f t="shared" si="11"/>
        <v>93.418463469662953</v>
      </c>
      <c r="M40">
        <f t="shared" si="12"/>
        <v>120.4521054015849</v>
      </c>
      <c r="N40">
        <f t="shared" si="13"/>
        <v>17576</v>
      </c>
    </row>
    <row r="41" spans="1:14" x14ac:dyDescent="0.25">
      <c r="A41" s="40">
        <v>39173</v>
      </c>
      <c r="B41">
        <f>COUNT(Samplings!$B41:$IF41)</f>
        <v>95</v>
      </c>
      <c r="C41">
        <f>IF($B41&gt;0,MIN(Samplings!$B41:$IF41),"")</f>
        <v>53.702353365444502</v>
      </c>
      <c r="D41">
        <f>IF($B41&gt;0,MAX(Samplings!$B41:$IF41),"")</f>
        <v>217.310159697957</v>
      </c>
      <c r="E41">
        <f t="shared" si="7"/>
        <v>163.6078063325125</v>
      </c>
      <c r="F41">
        <f>IFERROR(MEDIAN(Samplings!$B41:$IF41),"")</f>
        <v>107.677992871952</v>
      </c>
      <c r="G41">
        <f>IFERROR(AVERAGE(Samplings!$B41:$IF41),"")</f>
        <v>91.07831662856465</v>
      </c>
      <c r="H41">
        <f>IFERROR(_xlfn.STDEV.S(Samplings!$B41:$IF41),"")</f>
        <v>40.038092453188213</v>
      </c>
      <c r="I41">
        <f t="shared" si="8"/>
        <v>0.4396007077784656</v>
      </c>
      <c r="J41">
        <f t="shared" si="9"/>
        <v>10.581047280847663</v>
      </c>
      <c r="K41" s="42">
        <f t="shared" si="10"/>
        <v>0.1161752618243842</v>
      </c>
      <c r="L41">
        <f t="shared" si="11"/>
        <v>80.49726934771698</v>
      </c>
      <c r="M41">
        <f t="shared" si="12"/>
        <v>101.65936390941232</v>
      </c>
      <c r="N41">
        <f t="shared" si="13"/>
        <v>12822</v>
      </c>
    </row>
    <row r="42" spans="1:14" x14ac:dyDescent="0.25">
      <c r="A42" s="40">
        <v>39203</v>
      </c>
      <c r="B42">
        <f>COUNT(Samplings!$B42:$IF42)</f>
        <v>81</v>
      </c>
      <c r="C42">
        <f>IF($B42&gt;0,MIN(Samplings!$B42:$IF42),"")</f>
        <v>45.649521863050197</v>
      </c>
      <c r="D42">
        <f>IF($B42&gt;0,MAX(Samplings!$B42:$IF42),"")</f>
        <v>92.963863625791305</v>
      </c>
      <c r="E42">
        <f t="shared" si="7"/>
        <v>47.314341762741108</v>
      </c>
      <c r="F42">
        <f>IFERROR(MEDIAN(Samplings!$B42:$IF42),"")</f>
        <v>46.323596466182899</v>
      </c>
      <c r="G42">
        <f>IFERROR(AVERAGE(Samplings!$B42:$IF42),"")</f>
        <v>63.724336292932655</v>
      </c>
      <c r="H42">
        <f>IFERROR(_xlfn.STDEV.S(Samplings!$B42:$IF42),"")</f>
        <v>22.516470318605371</v>
      </c>
      <c r="I42">
        <f t="shared" si="8"/>
        <v>0.35334177848632314</v>
      </c>
      <c r="J42">
        <f t="shared" si="9"/>
        <v>6.4442871176836389</v>
      </c>
      <c r="K42" s="42">
        <f t="shared" si="10"/>
        <v>0.10112756746590615</v>
      </c>
      <c r="L42">
        <f t="shared" si="11"/>
        <v>57.280049175249019</v>
      </c>
      <c r="M42">
        <f t="shared" si="12"/>
        <v>70.168623410616291</v>
      </c>
      <c r="N42">
        <f t="shared" si="13"/>
        <v>8284</v>
      </c>
    </row>
    <row r="43" spans="1:14" x14ac:dyDescent="0.25">
      <c r="A43" s="40">
        <v>39234</v>
      </c>
      <c r="B43">
        <f>COUNT(Samplings!$B43:$IF43)</f>
        <v>115</v>
      </c>
      <c r="C43">
        <f>IF($B43&gt;0,MIN(Samplings!$B43:$IF43),"")</f>
        <v>46.5157088818098</v>
      </c>
      <c r="D43">
        <f>IF($B43&gt;0,MAX(Samplings!$B43:$IF43),"")</f>
        <v>236.16998190372499</v>
      </c>
      <c r="E43">
        <f t="shared" si="7"/>
        <v>189.65427302191517</v>
      </c>
      <c r="F43">
        <f>IFERROR(MEDIAN(Samplings!$B43:$IF43),"")</f>
        <v>94.224329549093497</v>
      </c>
      <c r="G43">
        <f>IFERROR(AVERAGE(Samplings!$B43:$IF43),"")</f>
        <v>114.21286805783859</v>
      </c>
      <c r="H43">
        <f>IFERROR(_xlfn.STDEV.S(Samplings!$B43:$IF43),"")</f>
        <v>52.078431569880692</v>
      </c>
      <c r="I43">
        <f t="shared" si="8"/>
        <v>0.45597691797309242</v>
      </c>
      <c r="J43">
        <f t="shared" si="9"/>
        <v>12.509099748954542</v>
      </c>
      <c r="K43" s="42">
        <f t="shared" si="10"/>
        <v>0.10952443416988533</v>
      </c>
      <c r="L43">
        <f t="shared" si="11"/>
        <v>101.70376830888405</v>
      </c>
      <c r="M43">
        <f t="shared" si="12"/>
        <v>126.72196780679313</v>
      </c>
      <c r="N43">
        <f t="shared" si="13"/>
        <v>13795</v>
      </c>
    </row>
    <row r="44" spans="1:14" x14ac:dyDescent="0.25">
      <c r="A44" s="40">
        <v>39264</v>
      </c>
      <c r="B44">
        <f>COUNT(Samplings!$B44:$IF44)</f>
        <v>109</v>
      </c>
      <c r="C44">
        <f>IF($B44&gt;0,MIN(Samplings!$B44:$IF44),"")</f>
        <v>49.545053045639499</v>
      </c>
      <c r="D44">
        <f>IF($B44&gt;0,MAX(Samplings!$B44:$IF44),"")</f>
        <v>201.88362787920499</v>
      </c>
      <c r="E44">
        <f t="shared" si="7"/>
        <v>152.3385748335655</v>
      </c>
      <c r="F44">
        <f>IFERROR(MEDIAN(Samplings!$B44:$IF44),"")</f>
        <v>100.37460255900901</v>
      </c>
      <c r="G44">
        <f>IFERROR(AVERAGE(Samplings!$B44:$IF44),"")</f>
        <v>109.83057379617905</v>
      </c>
      <c r="H44">
        <f>IFERROR(_xlfn.STDEV.S(Samplings!$B44:$IF44),"")</f>
        <v>48.937821517758323</v>
      </c>
      <c r="I44">
        <f t="shared" si="8"/>
        <v>0.44557557906030754</v>
      </c>
      <c r="J44">
        <f t="shared" si="9"/>
        <v>12.073924708024853</v>
      </c>
      <c r="K44" s="42">
        <f t="shared" si="10"/>
        <v>0.10993227378044435</v>
      </c>
      <c r="L44">
        <f t="shared" si="11"/>
        <v>97.756649088154205</v>
      </c>
      <c r="M44">
        <f t="shared" si="12"/>
        <v>121.9044985042039</v>
      </c>
      <c r="N44">
        <f t="shared" si="13"/>
        <v>13173</v>
      </c>
    </row>
    <row r="45" spans="1:14" x14ac:dyDescent="0.25">
      <c r="A45" s="40">
        <v>39295</v>
      </c>
      <c r="B45">
        <f>COUNT(Samplings!$B45:$IF45)</f>
        <v>67</v>
      </c>
      <c r="C45">
        <f>IF($B45&gt;0,MIN(Samplings!$B45:$IF45),"")</f>
        <v>44.744109327166299</v>
      </c>
      <c r="D45">
        <f>IF($B45&gt;0,MAX(Samplings!$B45:$IF45),"")</f>
        <v>91.363005955241107</v>
      </c>
      <c r="E45">
        <f t="shared" si="7"/>
        <v>46.618896628074808</v>
      </c>
      <c r="F45">
        <f>IFERROR(MEDIAN(Samplings!$B45:$IF45),"")</f>
        <v>45.262115017097699</v>
      </c>
      <c r="G45">
        <f>IFERROR(AVERAGE(Samplings!$B45:$IF45),"")</f>
        <v>53.899959887140831</v>
      </c>
      <c r="H45">
        <f>IFERROR(_xlfn.STDEV.S(Samplings!$B45:$IF45),"")</f>
        <v>17.925302340328223</v>
      </c>
      <c r="I45">
        <f t="shared" si="8"/>
        <v>0.33256615362722647</v>
      </c>
      <c r="J45">
        <f t="shared" si="9"/>
        <v>5.64087099603758</v>
      </c>
      <c r="K45" s="42">
        <f t="shared" si="10"/>
        <v>0.10465445628992666</v>
      </c>
      <c r="L45">
        <f t="shared" si="11"/>
        <v>48.259088891103254</v>
      </c>
      <c r="M45">
        <f t="shared" si="12"/>
        <v>59.540830883178408</v>
      </c>
      <c r="N45">
        <f t="shared" si="13"/>
        <v>7339</v>
      </c>
    </row>
    <row r="46" spans="1:14" x14ac:dyDescent="0.25">
      <c r="A46" s="40">
        <v>39326</v>
      </c>
      <c r="B46">
        <f>COUNT(Samplings!$B46:$IF46)</f>
        <v>93</v>
      </c>
      <c r="C46">
        <f>IF($B46&gt;0,MIN(Samplings!$B46:$IF46),"")</f>
        <v>44.180612690620599</v>
      </c>
      <c r="D46">
        <f>IF($B46&gt;0,MAX(Samplings!$B46:$IF46),"")</f>
        <v>178.244041105023</v>
      </c>
      <c r="E46">
        <f t="shared" si="7"/>
        <v>134.06342841440241</v>
      </c>
      <c r="F46">
        <f>IFERROR(MEDIAN(Samplings!$B46:$IF46),"")</f>
        <v>89.139101452206305</v>
      </c>
      <c r="G46">
        <f>IFERROR(AVERAGE(Samplings!$B46:$IF46),"")</f>
        <v>78.456118330832268</v>
      </c>
      <c r="H46">
        <f>IFERROR(_xlfn.STDEV.S(Samplings!$B46:$IF46),"")</f>
        <v>34.680745435207335</v>
      </c>
      <c r="I46">
        <f t="shared" si="8"/>
        <v>0.44204003681352455</v>
      </c>
      <c r="J46">
        <f t="shared" si="9"/>
        <v>9.2632637343379702</v>
      </c>
      <c r="K46" s="42">
        <f t="shared" si="10"/>
        <v>0.11806936070016638</v>
      </c>
      <c r="L46">
        <f t="shared" si="11"/>
        <v>69.1928545964943</v>
      </c>
      <c r="M46">
        <f t="shared" si="12"/>
        <v>87.719382065170237</v>
      </c>
      <c r="N46">
        <f t="shared" si="13"/>
        <v>12965</v>
      </c>
    </row>
    <row r="47" spans="1:14" x14ac:dyDescent="0.25">
      <c r="A47" s="40">
        <v>39356</v>
      </c>
      <c r="B47">
        <f>COUNT(Samplings!$B47:$IF47)</f>
        <v>119</v>
      </c>
      <c r="C47">
        <f>IF($B47&gt;0,MIN(Samplings!$B47:$IF47),"")</f>
        <v>39.691088156708297</v>
      </c>
      <c r="D47">
        <f>IF($B47&gt;0,MAX(Samplings!$B47:$IF47),"")</f>
        <v>323.85315928776703</v>
      </c>
      <c r="E47">
        <f t="shared" si="7"/>
        <v>284.16207113105872</v>
      </c>
      <c r="F47">
        <f>IFERROR(MEDIAN(Samplings!$B47:$IF47),"")</f>
        <v>160.37169542202</v>
      </c>
      <c r="G47">
        <f>IFERROR(AVERAGE(Samplings!$B47:$IF47),"")</f>
        <v>151.28964218799078</v>
      </c>
      <c r="H47">
        <f>IFERROR(_xlfn.STDEV.S(Samplings!$B47:$IF47),"")</f>
        <v>66.689585407972544</v>
      </c>
      <c r="I47">
        <f t="shared" si="8"/>
        <v>0.44080734439906222</v>
      </c>
      <c r="J47">
        <f t="shared" si="9"/>
        <v>15.747137382506612</v>
      </c>
      <c r="K47" s="42">
        <f t="shared" si="10"/>
        <v>0.10408602436206042</v>
      </c>
      <c r="L47">
        <f t="shared" si="11"/>
        <v>135.54250480548416</v>
      </c>
      <c r="M47">
        <f t="shared" si="12"/>
        <v>167.0367795704974</v>
      </c>
      <c r="N47">
        <f t="shared" si="13"/>
        <v>12893</v>
      </c>
    </row>
    <row r="48" spans="1:14" x14ac:dyDescent="0.25">
      <c r="A48" s="40">
        <v>39387</v>
      </c>
      <c r="B48">
        <f>COUNT(Samplings!$B48:$IF48)</f>
        <v>105</v>
      </c>
      <c r="C48">
        <f>IF($B48&gt;0,MIN(Samplings!$B48:$IF48),"")</f>
        <v>38.197103480880799</v>
      </c>
      <c r="D48">
        <f>IF($B48&gt;0,MAX(Samplings!$B48:$IF48),"")</f>
        <v>193.66412405380501</v>
      </c>
      <c r="E48">
        <f t="shared" si="7"/>
        <v>155.46702057292421</v>
      </c>
      <c r="F48">
        <f>IFERROR(MEDIAN(Samplings!$B48:$IF48),"")</f>
        <v>77.521194921209499</v>
      </c>
      <c r="G48">
        <f>IFERROR(AVERAGE(Samplings!$B48:$IF48),"")</f>
        <v>88.1847027398954</v>
      </c>
      <c r="H48">
        <f>IFERROR(_xlfn.STDEV.S(Samplings!$B48:$IF48),"")</f>
        <v>43.022546833008541</v>
      </c>
      <c r="I48">
        <f t="shared" si="8"/>
        <v>0.48786859280917921</v>
      </c>
      <c r="J48">
        <f t="shared" si="9"/>
        <v>10.81480133718496</v>
      </c>
      <c r="K48" s="42">
        <f t="shared" si="10"/>
        <v>0.12263806534659061</v>
      </c>
      <c r="L48">
        <f t="shared" si="11"/>
        <v>77.36990140271044</v>
      </c>
      <c r="M48">
        <f t="shared" si="12"/>
        <v>98.99950407708036</v>
      </c>
      <c r="N48">
        <f t="shared" si="13"/>
        <v>15793</v>
      </c>
    </row>
    <row r="49" spans="1:14" x14ac:dyDescent="0.25">
      <c r="A49" s="40">
        <v>39417</v>
      </c>
      <c r="B49">
        <f>COUNT(Samplings!$B49:$IF49)</f>
        <v>113</v>
      </c>
      <c r="C49">
        <f>IF($B49&gt;0,MIN(Samplings!$B49:$IF49),"")</f>
        <v>42.488709874307602</v>
      </c>
      <c r="D49">
        <f>IF($B49&gt;0,MAX(Samplings!$B49:$IF49),"")</f>
        <v>304.18338389708202</v>
      </c>
      <c r="E49">
        <f t="shared" si="7"/>
        <v>261.69467402277439</v>
      </c>
      <c r="F49">
        <f>IFERROR(MEDIAN(Samplings!$B49:$IF49),"")</f>
        <v>129.23565354086699</v>
      </c>
      <c r="G49">
        <f>IFERROR(AVERAGE(Samplings!$B49:$IF49),"")</f>
        <v>125.97979509630164</v>
      </c>
      <c r="H49">
        <f>IFERROR(_xlfn.STDEV.S(Samplings!$B49:$IF49),"")</f>
        <v>56.936006581850059</v>
      </c>
      <c r="I49">
        <f t="shared" si="8"/>
        <v>0.45194554046009489</v>
      </c>
      <c r="J49">
        <f t="shared" si="9"/>
        <v>13.796370883726775</v>
      </c>
      <c r="K49" s="42">
        <f t="shared" si="10"/>
        <v>0.1095125680525241</v>
      </c>
      <c r="L49">
        <f t="shared" si="11"/>
        <v>112.18342421257486</v>
      </c>
      <c r="M49">
        <f t="shared" si="12"/>
        <v>139.77616598002842</v>
      </c>
      <c r="N49">
        <f t="shared" si="13"/>
        <v>13553</v>
      </c>
    </row>
    <row r="50" spans="1:14" x14ac:dyDescent="0.25">
      <c r="A50" s="40">
        <v>39448</v>
      </c>
      <c r="B50">
        <f>COUNT(Samplings!$B50:$IF50)</f>
        <v>110</v>
      </c>
      <c r="C50">
        <f>IF($B50&gt;0,MIN(Samplings!$B50:$IF50),"")</f>
        <v>36.463498834255098</v>
      </c>
      <c r="D50">
        <f>IF($B50&gt;0,MAX(Samplings!$B50:$IF50),"")</f>
        <v>185.03864535553299</v>
      </c>
      <c r="E50">
        <f t="shared" si="7"/>
        <v>148.5751465212779</v>
      </c>
      <c r="F50">
        <f>IFERROR(MEDIAN(Samplings!$B50:$IF50),"")</f>
        <v>74.020649089970306</v>
      </c>
      <c r="G50">
        <f>IFERROR(AVERAGE(Samplings!$B50:$IF50),"")</f>
        <v>74.184829091226547</v>
      </c>
      <c r="H50">
        <f>IFERROR(_xlfn.STDEV.S(Samplings!$B50:$IF50),"")</f>
        <v>35.216562035087151</v>
      </c>
      <c r="I50">
        <f t="shared" si="8"/>
        <v>0.47471379885206244</v>
      </c>
      <c r="J50">
        <f t="shared" si="9"/>
        <v>8.6490357721990438</v>
      </c>
      <c r="K50" s="42">
        <f t="shared" si="10"/>
        <v>0.11658766190002479</v>
      </c>
      <c r="L50">
        <f t="shared" si="11"/>
        <v>65.535793319027505</v>
      </c>
      <c r="M50">
        <f t="shared" si="12"/>
        <v>82.833864863425589</v>
      </c>
      <c r="N50">
        <f t="shared" si="13"/>
        <v>14952</v>
      </c>
    </row>
    <row r="51" spans="1:14" x14ac:dyDescent="0.25">
      <c r="A51" s="40">
        <v>39479</v>
      </c>
      <c r="B51">
        <f>COUNT(Samplings!$B51:$IF51)</f>
        <v>119</v>
      </c>
      <c r="C51">
        <f>IF($B51&gt;0,MIN(Samplings!$B51:$IF51),"")</f>
        <v>38.945545806143897</v>
      </c>
      <c r="D51">
        <f>IF($B51&gt;0,MAX(Samplings!$B51:$IF51),"")</f>
        <v>357.678112841418</v>
      </c>
      <c r="E51">
        <f t="shared" si="7"/>
        <v>318.73256703527409</v>
      </c>
      <c r="F51">
        <f>IFERROR(MEDIAN(Samplings!$B51:$IF51),"")</f>
        <v>156.559820133188</v>
      </c>
      <c r="G51">
        <f>IFERROR(AVERAGE(Samplings!$B51:$IF51),"")</f>
        <v>151.23864283319767</v>
      </c>
      <c r="H51">
        <f>IFERROR(_xlfn.STDEV.S(Samplings!$B51:$IF51),"")</f>
        <v>60.742724717052688</v>
      </c>
      <c r="I51">
        <f t="shared" si="8"/>
        <v>0.40163494976641873</v>
      </c>
      <c r="J51">
        <f t="shared" si="9"/>
        <v>14.342929638198937</v>
      </c>
      <c r="K51" s="42">
        <f t="shared" si="10"/>
        <v>9.4836408007296591E-2</v>
      </c>
      <c r="L51">
        <f t="shared" si="11"/>
        <v>136.89571319499873</v>
      </c>
      <c r="M51">
        <f t="shared" si="12"/>
        <v>165.58157247139661</v>
      </c>
      <c r="N51">
        <f t="shared" si="13"/>
        <v>10703</v>
      </c>
    </row>
    <row r="52" spans="1:14" x14ac:dyDescent="0.25">
      <c r="A52" s="40">
        <v>39508</v>
      </c>
      <c r="B52">
        <f>COUNT(Samplings!$B52:$IF52)</f>
        <v>107</v>
      </c>
      <c r="C52">
        <f>IF($B52&gt;0,MIN(Samplings!$B52:$IF52),"")</f>
        <v>36.283281919323102</v>
      </c>
      <c r="D52">
        <f>IF($B52&gt;0,MAX(Samplings!$B52:$IF52),"")</f>
        <v>183.90105304690101</v>
      </c>
      <c r="E52">
        <f t="shared" si="7"/>
        <v>147.6177711275779</v>
      </c>
      <c r="F52">
        <f>IFERROR(MEDIAN(Samplings!$B52:$IF52),"")</f>
        <v>73.187717805320304</v>
      </c>
      <c r="G52">
        <f>IFERROR(AVERAGE(Samplings!$B52:$IF52),"")</f>
        <v>81.720861602319559</v>
      </c>
      <c r="H52">
        <f>IFERROR(_xlfn.STDEV.S(Samplings!$B52:$IF52),"")</f>
        <v>38.489347917148265</v>
      </c>
      <c r="I52">
        <f t="shared" si="8"/>
        <v>0.470985586329841</v>
      </c>
      <c r="J52">
        <f t="shared" si="9"/>
        <v>9.584417956111368</v>
      </c>
      <c r="K52" s="42">
        <f t="shared" si="10"/>
        <v>0.11728238993309054</v>
      </c>
      <c r="L52">
        <f t="shared" si="11"/>
        <v>72.136443646208193</v>
      </c>
      <c r="M52">
        <f t="shared" si="12"/>
        <v>91.305279558430925</v>
      </c>
      <c r="N52">
        <f t="shared" si="13"/>
        <v>14719</v>
      </c>
    </row>
    <row r="53" spans="1:14" x14ac:dyDescent="0.25">
      <c r="A53" s="40">
        <v>39539</v>
      </c>
      <c r="B53">
        <f>COUNT(Samplings!$B53:$IF53)</f>
        <v>120</v>
      </c>
      <c r="C53">
        <f>IF($B53&gt;0,MIN(Samplings!$B53:$IF53),"")</f>
        <v>35.697365553549702</v>
      </c>
      <c r="D53">
        <f>IF($B53&gt;0,MAX(Samplings!$B53:$IF53),"")</f>
        <v>322.66747472432502</v>
      </c>
      <c r="E53">
        <f t="shared" si="7"/>
        <v>286.97010917077534</v>
      </c>
      <c r="F53">
        <f>IFERROR(MEDIAN(Samplings!$B53:$IF53),"")</f>
        <v>144.99732509957198</v>
      </c>
      <c r="G53">
        <f>IFERROR(AVERAGE(Samplings!$B53:$IF53),"")</f>
        <v>167.26265101024759</v>
      </c>
      <c r="H53">
        <f>IFERROR(_xlfn.STDEV.S(Samplings!$B53:$IF53),"")</f>
        <v>64.073644366260908</v>
      </c>
      <c r="I53">
        <f t="shared" si="8"/>
        <v>0.38307203657997352</v>
      </c>
      <c r="J53">
        <f t="shared" si="9"/>
        <v>15.066274748254187</v>
      </c>
      <c r="K53" s="42">
        <f t="shared" si="10"/>
        <v>9.0075546795746586E-2</v>
      </c>
      <c r="L53">
        <f t="shared" si="11"/>
        <v>152.19637626199341</v>
      </c>
      <c r="M53">
        <f t="shared" si="12"/>
        <v>182.32892575850178</v>
      </c>
      <c r="N53">
        <f t="shared" si="13"/>
        <v>9737</v>
      </c>
    </row>
    <row r="54" spans="1:14" x14ac:dyDescent="0.25">
      <c r="A54" s="40">
        <v>39569</v>
      </c>
      <c r="B54">
        <f>COUNT(Samplings!$B54:$IF54)</f>
        <v>117</v>
      </c>
      <c r="C54">
        <f>IF($B54&gt;0,MIN(Samplings!$B54:$IF54),"")</f>
        <v>37.039219626760399</v>
      </c>
      <c r="D54">
        <f>IF($B54&gt;0,MAX(Samplings!$B54:$IF54),"")</f>
        <v>261.13677098780101</v>
      </c>
      <c r="E54">
        <f t="shared" si="7"/>
        <v>224.09755136104062</v>
      </c>
      <c r="F54">
        <f>IFERROR(MEDIAN(Samplings!$B54:$IF54),"")</f>
        <v>112.116966037433</v>
      </c>
      <c r="G54">
        <f>IFERROR(AVERAGE(Samplings!$B54:$IF54),"")</f>
        <v>120.72190403932227</v>
      </c>
      <c r="H54">
        <f>IFERROR(_xlfn.STDEV.S(Samplings!$B54:$IF54),"")</f>
        <v>43.60894434275567</v>
      </c>
      <c r="I54">
        <f t="shared" si="8"/>
        <v>0.36123472943693052</v>
      </c>
      <c r="J54">
        <f t="shared" si="9"/>
        <v>10.384837911778851</v>
      </c>
      <c r="K54" s="42">
        <f t="shared" si="10"/>
        <v>8.6022814123245098E-2</v>
      </c>
      <c r="L54">
        <f t="shared" si="11"/>
        <v>110.33706612754342</v>
      </c>
      <c r="M54">
        <f t="shared" si="12"/>
        <v>131.10674195110113</v>
      </c>
      <c r="N54">
        <f t="shared" si="13"/>
        <v>8658</v>
      </c>
    </row>
    <row r="55" spans="1:14" x14ac:dyDescent="0.25">
      <c r="A55" s="40">
        <v>39600</v>
      </c>
      <c r="B55">
        <f>COUNT(Samplings!$B55:$IF55)</f>
        <v>117</v>
      </c>
      <c r="C55">
        <f>IF($B55&gt;0,MIN(Samplings!$B55:$IF55),"")</f>
        <v>38.921880930629598</v>
      </c>
      <c r="D55">
        <f>IF($B55&gt;0,MAX(Samplings!$B55:$IF55),"")</f>
        <v>197.741098075108</v>
      </c>
      <c r="E55">
        <f t="shared" si="7"/>
        <v>158.81921714447839</v>
      </c>
      <c r="F55">
        <f>IFERROR(MEDIAN(Samplings!$B55:$IF55),"")</f>
        <v>78.776636554227593</v>
      </c>
      <c r="G55">
        <f>IFERROR(AVERAGE(Samplings!$B55:$IF55),"")</f>
        <v>96.472434412386448</v>
      </c>
      <c r="H55">
        <f>IFERROR(_xlfn.STDEV.S(Samplings!$B55:$IF55),"")</f>
        <v>44.121110577704869</v>
      </c>
      <c r="I55">
        <f t="shared" si="8"/>
        <v>0.45734422321201423</v>
      </c>
      <c r="J55">
        <f t="shared" si="9"/>
        <v>10.506802875939167</v>
      </c>
      <c r="K55" s="42">
        <f t="shared" si="10"/>
        <v>0.10890989680042903</v>
      </c>
      <c r="L55">
        <f t="shared" si="11"/>
        <v>85.965631536447276</v>
      </c>
      <c r="M55">
        <f t="shared" si="12"/>
        <v>106.97923728832562</v>
      </c>
      <c r="N55">
        <f t="shared" si="13"/>
        <v>13878</v>
      </c>
    </row>
    <row r="56" spans="1:14" x14ac:dyDescent="0.25">
      <c r="A56" s="40">
        <v>39630</v>
      </c>
      <c r="B56">
        <f>COUNT(Samplings!$B56:$IF56)</f>
        <v>113</v>
      </c>
      <c r="C56">
        <f>IF($B56&gt;0,MIN(Samplings!$B56:$IF56),"")</f>
        <v>40.102402558285704</v>
      </c>
      <c r="D56">
        <f>IF($B56&gt;0,MAX(Samplings!$B56:$IF56),"")</f>
        <v>241.904666353952</v>
      </c>
      <c r="E56">
        <f t="shared" si="7"/>
        <v>201.80226379566631</v>
      </c>
      <c r="F56">
        <f>IFERROR(MEDIAN(Samplings!$B56:$IF56),"")</f>
        <v>120.97855790135</v>
      </c>
      <c r="G56">
        <f>IFERROR(AVERAGE(Samplings!$B56:$IF56),"")</f>
        <v>113.09792790215869</v>
      </c>
      <c r="H56">
        <f>IFERROR(_xlfn.STDEV.S(Samplings!$B56:$IF56),"")</f>
        <v>48.741755982134414</v>
      </c>
      <c r="I56">
        <f t="shared" si="8"/>
        <v>0.43096948711828775</v>
      </c>
      <c r="J56">
        <f t="shared" si="9"/>
        <v>11.81079221084676</v>
      </c>
      <c r="K56" s="42">
        <f t="shared" si="10"/>
        <v>0.1044297842579778</v>
      </c>
      <c r="L56">
        <f t="shared" si="11"/>
        <v>101.28713569131193</v>
      </c>
      <c r="M56">
        <f t="shared" si="12"/>
        <v>124.90872011300544</v>
      </c>
      <c r="N56">
        <f t="shared" si="13"/>
        <v>12324</v>
      </c>
    </row>
    <row r="57" spans="1:14" x14ac:dyDescent="0.25">
      <c r="A57" s="40">
        <v>39661</v>
      </c>
      <c r="B57">
        <f>COUNT(Samplings!$B57:$IF57)</f>
        <v>120</v>
      </c>
      <c r="C57">
        <f>IF($B57&gt;0,MIN(Samplings!$B57:$IF57),"")</f>
        <v>38.980033535923397</v>
      </c>
      <c r="D57">
        <f>IF($B57&gt;0,MAX(Samplings!$B57:$IF57),"")</f>
        <v>391.883917412551</v>
      </c>
      <c r="E57">
        <f t="shared" si="7"/>
        <v>352.90388387662762</v>
      </c>
      <c r="F57">
        <f>IFERROR(MEDIAN(Samplings!$B57:$IF57),"")</f>
        <v>232.26230013864699</v>
      </c>
      <c r="G57">
        <f>IFERROR(AVERAGE(Samplings!$B57:$IF57),"")</f>
        <v>227.50268912439213</v>
      </c>
      <c r="H57">
        <f>IFERROR(_xlfn.STDEV.S(Samplings!$B57:$IF57),"")</f>
        <v>75.798546518422967</v>
      </c>
      <c r="I57">
        <f t="shared" si="8"/>
        <v>0.33317648600179156</v>
      </c>
      <c r="J57">
        <f t="shared" si="9"/>
        <v>17.823267876522209</v>
      </c>
      <c r="K57" s="42">
        <f t="shared" si="10"/>
        <v>7.8343108580914145E-2</v>
      </c>
      <c r="L57">
        <f t="shared" si="11"/>
        <v>209.67942124786993</v>
      </c>
      <c r="M57">
        <f t="shared" si="12"/>
        <v>245.32595700091434</v>
      </c>
      <c r="N57">
        <f t="shared" si="13"/>
        <v>7366</v>
      </c>
    </row>
    <row r="58" spans="1:14" x14ac:dyDescent="0.25">
      <c r="A58" s="40">
        <v>39692</v>
      </c>
      <c r="B58">
        <f>COUNT(Samplings!$B58:$IF58)</f>
        <v>119</v>
      </c>
      <c r="C58">
        <f>IF($B58&gt;0,MIN(Samplings!$B58:$IF58),"")</f>
        <v>35.299568248203897</v>
      </c>
      <c r="D58">
        <f>IF($B58&gt;0,MAX(Samplings!$B58:$IF58),"")</f>
        <v>320.39867592061898</v>
      </c>
      <c r="E58">
        <f t="shared" si="7"/>
        <v>285.09910767241507</v>
      </c>
      <c r="F58">
        <f>IFERROR(MEDIAN(Samplings!$B58:$IF58),"")</f>
        <v>142.23783538856401</v>
      </c>
      <c r="G58">
        <f>IFERROR(AVERAGE(Samplings!$B58:$IF58),"")</f>
        <v>139.79234621012546</v>
      </c>
      <c r="H58">
        <f>IFERROR(_xlfn.STDEV.S(Samplings!$B58:$IF58),"")</f>
        <v>59.640207944139043</v>
      </c>
      <c r="I58">
        <f t="shared" si="8"/>
        <v>0.42663428693365169</v>
      </c>
      <c r="J58">
        <f t="shared" si="9"/>
        <v>14.082596889338969</v>
      </c>
      <c r="K58" s="42">
        <f t="shared" si="10"/>
        <v>0.10073939862323404</v>
      </c>
      <c r="L58">
        <f t="shared" si="11"/>
        <v>125.70974932078649</v>
      </c>
      <c r="M58">
        <f t="shared" si="12"/>
        <v>153.87494309946442</v>
      </c>
      <c r="N58">
        <f t="shared" si="13"/>
        <v>12077</v>
      </c>
    </row>
    <row r="59" spans="1:14" x14ac:dyDescent="0.25">
      <c r="A59" s="40">
        <v>39722</v>
      </c>
      <c r="B59">
        <f>COUNT(Samplings!$B59:$IF59)</f>
        <v>111</v>
      </c>
      <c r="C59">
        <f>IF($B59&gt;0,MIN(Samplings!$B59:$IF59),"")</f>
        <v>32.849751368729898</v>
      </c>
      <c r="D59">
        <f>IF($B59&gt;0,MAX(Samplings!$B59:$IF59),"")</f>
        <v>198.44848408946299</v>
      </c>
      <c r="E59">
        <f t="shared" si="7"/>
        <v>165.5987327207331</v>
      </c>
      <c r="F59">
        <f>IFERROR(MEDIAN(Samplings!$B59:$IF59),"")</f>
        <v>66.705214050680297</v>
      </c>
      <c r="G59">
        <f>IFERROR(AVERAGE(Samplings!$B59:$IF59),"")</f>
        <v>78.666470786756577</v>
      </c>
      <c r="H59">
        <f>IFERROR(_xlfn.STDEV.S(Samplings!$B59:$IF59),"")</f>
        <v>35.21093618983641</v>
      </c>
      <c r="I59">
        <f t="shared" si="8"/>
        <v>0.44759776099888465</v>
      </c>
      <c r="J59">
        <f t="shared" si="9"/>
        <v>8.6086125617608644</v>
      </c>
      <c r="K59" s="42">
        <f t="shared" si="10"/>
        <v>0.10943178810063151</v>
      </c>
      <c r="L59">
        <f t="shared" si="11"/>
        <v>70.057858224995712</v>
      </c>
      <c r="M59">
        <f t="shared" si="12"/>
        <v>87.275083348517441</v>
      </c>
      <c r="N59">
        <f t="shared" si="13"/>
        <v>13293</v>
      </c>
    </row>
    <row r="60" spans="1:14" x14ac:dyDescent="0.25">
      <c r="A60" s="40">
        <v>39753</v>
      </c>
      <c r="B60">
        <f>COUNT(Samplings!$B60:$IF60)</f>
        <v>118</v>
      </c>
      <c r="C60">
        <f>IF($B60&gt;0,MIN(Samplings!$B60:$IF60),"")</f>
        <v>34.262041716835903</v>
      </c>
      <c r="D60">
        <f>IF($B60&gt;0,MAX(Samplings!$B60:$IF60),"")</f>
        <v>243.517993153606</v>
      </c>
      <c r="E60">
        <f t="shared" si="7"/>
        <v>209.25595143677009</v>
      </c>
      <c r="F60">
        <f>IFERROR(MEDIAN(Samplings!$B60:$IF60),"")</f>
        <v>103.76178350027899</v>
      </c>
      <c r="G60">
        <f>IFERROR(AVERAGE(Samplings!$B60:$IF60),"")</f>
        <v>109.13500911365095</v>
      </c>
      <c r="H60">
        <f>IFERROR(_xlfn.STDEV.S(Samplings!$B60:$IF60),"")</f>
        <v>49.962646180299998</v>
      </c>
      <c r="I60">
        <f t="shared" si="8"/>
        <v>0.45780585520701178</v>
      </c>
      <c r="J60">
        <f t="shared" si="9"/>
        <v>11.847357885793278</v>
      </c>
      <c r="K60" s="42">
        <f t="shared" si="10"/>
        <v>0.10855689647174248</v>
      </c>
      <c r="L60">
        <f t="shared" si="11"/>
        <v>97.28765122785768</v>
      </c>
      <c r="M60">
        <f t="shared" si="12"/>
        <v>120.98236699944422</v>
      </c>
      <c r="N60">
        <f t="shared" si="13"/>
        <v>13906</v>
      </c>
    </row>
    <row r="61" spans="1:14" x14ac:dyDescent="0.25">
      <c r="A61" s="40">
        <v>39783</v>
      </c>
      <c r="B61">
        <f>COUNT(Samplings!$B61:$IF61)</f>
        <v>119</v>
      </c>
      <c r="C61">
        <f>IF($B61&gt;0,MIN(Samplings!$B61:$IF61),"")</f>
        <v>36.107477301255798</v>
      </c>
      <c r="D61">
        <f>IF($B61&gt;0,MAX(Samplings!$B61:$IF61),"")</f>
        <v>291.045659050175</v>
      </c>
      <c r="E61">
        <f t="shared" si="7"/>
        <v>254.93818174891919</v>
      </c>
      <c r="F61">
        <f>IFERROR(MEDIAN(Samplings!$B61:$IF61),"")</f>
        <v>144.777443987157</v>
      </c>
      <c r="G61">
        <f>IFERROR(AVERAGE(Samplings!$B61:$IF61),"")</f>
        <v>139.64627859916877</v>
      </c>
      <c r="H61">
        <f>IFERROR(_xlfn.STDEV.S(Samplings!$B61:$IF61),"")</f>
        <v>56.377518875179767</v>
      </c>
      <c r="I61">
        <f t="shared" si="8"/>
        <v>0.40371658622570233</v>
      </c>
      <c r="J61">
        <f t="shared" si="9"/>
        <v>13.312191545071194</v>
      </c>
      <c r="K61" s="42">
        <f t="shared" si="10"/>
        <v>9.5327936258735604E-2</v>
      </c>
      <c r="L61">
        <f t="shared" si="11"/>
        <v>126.33408705409758</v>
      </c>
      <c r="M61">
        <f t="shared" si="12"/>
        <v>152.95847014423995</v>
      </c>
      <c r="N61">
        <f t="shared" si="13"/>
        <v>10815</v>
      </c>
    </row>
    <row r="62" spans="1:14" x14ac:dyDescent="0.25">
      <c r="A62" s="40">
        <v>39814</v>
      </c>
      <c r="B62">
        <f>COUNT(Samplings!$B62:$IF62)</f>
        <v>118</v>
      </c>
      <c r="C62">
        <f>IF($B62&gt;0,MIN(Samplings!$B62:$IF62),"")</f>
        <v>31.515975378584699</v>
      </c>
      <c r="D62">
        <f>IF($B62&gt;0,MAX(Samplings!$B62:$IF62),"")</f>
        <v>225.494129395854</v>
      </c>
      <c r="E62">
        <f t="shared" si="7"/>
        <v>193.9781540172693</v>
      </c>
      <c r="F62">
        <f>IFERROR(MEDIAN(Samplings!$B62:$IF62),"")</f>
        <v>126.4455077943975</v>
      </c>
      <c r="G62">
        <f>IFERROR(AVERAGE(Samplings!$B62:$IF62),"")</f>
        <v>115.8483381146836</v>
      </c>
      <c r="H62">
        <f>IFERROR(_xlfn.STDEV.S(Samplings!$B62:$IF62),"")</f>
        <v>44.235131563110713</v>
      </c>
      <c r="I62">
        <f t="shared" si="8"/>
        <v>0.38183656565983987</v>
      </c>
      <c r="J62">
        <f t="shared" si="9"/>
        <v>10.489224947416028</v>
      </c>
      <c r="K62" s="42">
        <f t="shared" si="10"/>
        <v>9.0542731282275815E-2</v>
      </c>
      <c r="L62">
        <f t="shared" si="11"/>
        <v>105.35911316726757</v>
      </c>
      <c r="M62">
        <f t="shared" si="12"/>
        <v>126.33756306209963</v>
      </c>
      <c r="N62">
        <f t="shared" si="13"/>
        <v>9674</v>
      </c>
    </row>
    <row r="63" spans="1:14" x14ac:dyDescent="0.25">
      <c r="A63" s="40">
        <v>39845</v>
      </c>
      <c r="B63">
        <f>COUNT(Samplings!$B63:$IF63)</f>
        <v>107</v>
      </c>
      <c r="C63">
        <f>IF($B63&gt;0,MIN(Samplings!$B63:$IF63),"")</f>
        <v>34.126319502983598</v>
      </c>
      <c r="D63">
        <f>IF($B63&gt;0,MAX(Samplings!$B63:$IF63),"")</f>
        <v>207.140029785021</v>
      </c>
      <c r="E63">
        <f t="shared" si="7"/>
        <v>173.01371028203741</v>
      </c>
      <c r="F63">
        <f>IFERROR(MEDIAN(Samplings!$B63:$IF63),"")</f>
        <v>68.936062641775806</v>
      </c>
      <c r="G63">
        <f>IFERROR(AVERAGE(Samplings!$B63:$IF63),"")</f>
        <v>74.103719399095482</v>
      </c>
      <c r="H63">
        <f>IFERROR(_xlfn.STDEV.S(Samplings!$B63:$IF63),"")</f>
        <v>32.387858446672915</v>
      </c>
      <c r="I63">
        <f t="shared" si="8"/>
        <v>0.43706117195337763</v>
      </c>
      <c r="J63">
        <f t="shared" si="9"/>
        <v>8.0650566677432174</v>
      </c>
      <c r="K63" s="42">
        <f t="shared" si="10"/>
        <v>0.10883470807055955</v>
      </c>
      <c r="L63">
        <f t="shared" si="11"/>
        <v>66.038662731352261</v>
      </c>
      <c r="M63">
        <f t="shared" si="12"/>
        <v>82.168776066838703</v>
      </c>
      <c r="N63">
        <f t="shared" si="13"/>
        <v>12675</v>
      </c>
    </row>
    <row r="64" spans="1:14" x14ac:dyDescent="0.25">
      <c r="A64" s="40">
        <v>39873</v>
      </c>
      <c r="B64">
        <f>COUNT(Samplings!$B64:$IF64)</f>
        <v>118</v>
      </c>
      <c r="C64">
        <f>IF($B64&gt;0,MIN(Samplings!$B64:$IF64),"")</f>
        <v>30.1591328658028</v>
      </c>
      <c r="D64">
        <f>IF($B64&gt;0,MAX(Samplings!$B64:$IF64),"")</f>
        <v>182.74050050374899</v>
      </c>
      <c r="E64">
        <f t="shared" si="7"/>
        <v>152.58136763794619</v>
      </c>
      <c r="F64">
        <f>IFERROR(MEDIAN(Samplings!$B64:$IF64),"")</f>
        <v>90.946046579342493</v>
      </c>
      <c r="G64">
        <f>IFERROR(AVERAGE(Samplings!$B64:$IF64),"")</f>
        <v>92.494398093182639</v>
      </c>
      <c r="H64">
        <f>IFERROR(_xlfn.STDEV.S(Samplings!$B64:$IF64),"")</f>
        <v>42.002498620622383</v>
      </c>
      <c r="I64">
        <f t="shared" si="8"/>
        <v>0.45410856750813544</v>
      </c>
      <c r="J64">
        <f t="shared" si="9"/>
        <v>9.9598134066057575</v>
      </c>
      <c r="K64" s="42">
        <f t="shared" si="10"/>
        <v>0.10768017968582091</v>
      </c>
      <c r="L64">
        <f t="shared" si="11"/>
        <v>82.534584686576878</v>
      </c>
      <c r="M64">
        <f t="shared" si="12"/>
        <v>102.4542114997884</v>
      </c>
      <c r="N64">
        <f t="shared" si="13"/>
        <v>13683</v>
      </c>
    </row>
    <row r="65" spans="1:14" x14ac:dyDescent="0.25">
      <c r="A65" s="40">
        <v>39904</v>
      </c>
      <c r="B65">
        <f>COUNT(Samplings!$B65:$IF65)</f>
        <v>109</v>
      </c>
      <c r="C65">
        <f>IF($B65&gt;0,MIN(Samplings!$B65:$IF65),"")</f>
        <v>33.333384790130602</v>
      </c>
      <c r="D65">
        <f>IF($B65&gt;0,MAX(Samplings!$B65:$IF65),"")</f>
        <v>169.955071157666</v>
      </c>
      <c r="E65">
        <f t="shared" si="7"/>
        <v>136.6216863675354</v>
      </c>
      <c r="F65">
        <f>IFERROR(MEDIAN(Samplings!$B65:$IF65),"")</f>
        <v>67.222637534408605</v>
      </c>
      <c r="G65">
        <f>IFERROR(AVERAGE(Samplings!$B65:$IF65),"")</f>
        <v>67.100397842991185</v>
      </c>
      <c r="H65">
        <f>IFERROR(_xlfn.STDEV.S(Samplings!$B65:$IF65),"")</f>
        <v>33.23384251203241</v>
      </c>
      <c r="I65">
        <f t="shared" si="8"/>
        <v>0.49528532736566738</v>
      </c>
      <c r="J65">
        <f t="shared" si="9"/>
        <v>8.1994436982248278</v>
      </c>
      <c r="K65" s="42">
        <f t="shared" si="10"/>
        <v>0.12219664803494576</v>
      </c>
      <c r="L65">
        <f t="shared" si="11"/>
        <v>58.900954144766359</v>
      </c>
      <c r="M65">
        <f t="shared" si="12"/>
        <v>75.299841541216011</v>
      </c>
      <c r="N65">
        <f t="shared" si="13"/>
        <v>16276</v>
      </c>
    </row>
    <row r="66" spans="1:14" x14ac:dyDescent="0.25">
      <c r="A66" s="40">
        <v>39934</v>
      </c>
      <c r="B66">
        <f>COUNT(Samplings!$B66:$IF66)</f>
        <v>109</v>
      </c>
      <c r="C66">
        <f>IF($B66&gt;0,MIN(Samplings!$B66:$IF66),"")</f>
        <v>32.042490923875398</v>
      </c>
      <c r="D66">
        <f>IF($B66&gt;0,MAX(Samplings!$B66:$IF66),"")</f>
        <v>162.07530943553101</v>
      </c>
      <c r="E66">
        <f t="shared" ref="E66:E97" si="14">IFERROR(D66-C66,"")</f>
        <v>130.03281851165562</v>
      </c>
      <c r="F66">
        <f>IFERROR(MEDIAN(Samplings!$B66:$IF66),"")</f>
        <v>95.914697766481694</v>
      </c>
      <c r="G66">
        <f>IFERROR(AVERAGE(Samplings!$B66:$IF66),"")</f>
        <v>81.332925824017536</v>
      </c>
      <c r="H66">
        <f>IFERROR(_xlfn.STDEV.S(Samplings!$B66:$IF66),"")</f>
        <v>35.494002651163967</v>
      </c>
      <c r="I66">
        <f t="shared" ref="I66:I97" si="15">IFERROR($H66/$G66,"")</f>
        <v>0.43640385848116903</v>
      </c>
      <c r="J66">
        <f t="shared" ref="J66:J97" si="16">IFERROR(_xlfn.CONFIDENCE.NORM(0.01,$H66,$B66),"")</f>
        <v>8.7570697326826732</v>
      </c>
      <c r="K66" s="42">
        <f t="shared" ref="K66:K97" si="17">IFERROR($J66/$G66,"")</f>
        <v>0.10766942961858528</v>
      </c>
      <c r="L66">
        <f t="shared" ref="L66:L97" si="18">IFERROR($G66-$J66,"")</f>
        <v>72.575856091334856</v>
      </c>
      <c r="M66">
        <f t="shared" ref="M66:M97" si="19">IFERROR($G66+$J66,"")</f>
        <v>90.089995556700217</v>
      </c>
      <c r="N66">
        <f t="shared" ref="N66:N97" si="20">IFERROR(ROUNDUP(((_xlfn.NORM.INV(1-0.01/2,0,1)*$H66)/(0.01*$G66))^2,0),"")</f>
        <v>12637</v>
      </c>
    </row>
    <row r="67" spans="1:14" x14ac:dyDescent="0.25">
      <c r="A67" s="40">
        <v>39965</v>
      </c>
      <c r="B67">
        <f>COUNT(Samplings!$B67:$IF67)</f>
        <v>115</v>
      </c>
      <c r="C67">
        <f>IF($B67&gt;0,MIN(Samplings!$B67:$IF67),"")</f>
        <v>31.429754753628</v>
      </c>
      <c r="D67">
        <f>IF($B67&gt;0,MAX(Samplings!$B67:$IF67),"")</f>
        <v>159.79363164870301</v>
      </c>
      <c r="E67">
        <f t="shared" si="14"/>
        <v>128.36387689507501</v>
      </c>
      <c r="F67">
        <f>IFERROR(MEDIAN(Samplings!$B67:$IF67),"")</f>
        <v>64.761793266916499</v>
      </c>
      <c r="G67">
        <f>IFERROR(AVERAGE(Samplings!$B67:$IF67),"")</f>
        <v>83.611636696985215</v>
      </c>
      <c r="H67">
        <f>IFERROR(_xlfn.STDEV.S(Samplings!$B67:$IF67),"")</f>
        <v>33.13708731347355</v>
      </c>
      <c r="I67">
        <f t="shared" si="15"/>
        <v>0.39632147656150801</v>
      </c>
      <c r="J67">
        <f t="shared" si="16"/>
        <v>7.9594396009765687</v>
      </c>
      <c r="K67" s="42">
        <f t="shared" si="17"/>
        <v>9.5195356955182803E-2</v>
      </c>
      <c r="L67">
        <f t="shared" si="18"/>
        <v>75.652197096008649</v>
      </c>
      <c r="M67">
        <f t="shared" si="19"/>
        <v>91.571076297961781</v>
      </c>
      <c r="N67">
        <f t="shared" si="20"/>
        <v>10422</v>
      </c>
    </row>
    <row r="68" spans="1:14" x14ac:dyDescent="0.25">
      <c r="A68" s="40">
        <v>39995</v>
      </c>
      <c r="B68">
        <f>COUNT(Samplings!$B68:$IF68)</f>
        <v>105</v>
      </c>
      <c r="C68">
        <f>IF($B68&gt;0,MIN(Samplings!$B68:$IF68),"")</f>
        <v>33.756450100693002</v>
      </c>
      <c r="D68">
        <f>IF($B68&gt;0,MAX(Samplings!$B68:$IF68),"")</f>
        <v>103.301887854554</v>
      </c>
      <c r="E68">
        <f t="shared" si="14"/>
        <v>69.545437753860995</v>
      </c>
      <c r="F68">
        <f>IFERROR(MEDIAN(Samplings!$B68:$IF68),"")</f>
        <v>67.682843516275895</v>
      </c>
      <c r="G68">
        <f>IFERROR(AVERAGE(Samplings!$B68:$IF68),"")</f>
        <v>58.461891872934586</v>
      </c>
      <c r="H68">
        <f>IFERROR(_xlfn.STDEV.S(Samplings!$B68:$IF68),"")</f>
        <v>25.791112300727661</v>
      </c>
      <c r="I68">
        <f t="shared" si="15"/>
        <v>0.44116109613393933</v>
      </c>
      <c r="J68">
        <f t="shared" si="16"/>
        <v>6.4832460263229814</v>
      </c>
      <c r="K68" s="42">
        <f t="shared" si="17"/>
        <v>0.11089695900389521</v>
      </c>
      <c r="L68">
        <f t="shared" si="18"/>
        <v>51.978645846611606</v>
      </c>
      <c r="M68">
        <f t="shared" si="19"/>
        <v>64.945137899257574</v>
      </c>
      <c r="N68">
        <f t="shared" si="20"/>
        <v>12914</v>
      </c>
    </row>
    <row r="69" spans="1:14" x14ac:dyDescent="0.25">
      <c r="A69" s="40">
        <v>40026</v>
      </c>
      <c r="B69">
        <f>COUNT(Samplings!$B69:$IF69)</f>
        <v>120</v>
      </c>
      <c r="C69">
        <f>IF($B69&gt;0,MIN(Samplings!$B69:$IF69),"")</f>
        <v>130.18353802823799</v>
      </c>
      <c r="D69">
        <f>IF($B69&gt;0,MAX(Samplings!$B69:$IF69),"")</f>
        <v>427.52140188112998</v>
      </c>
      <c r="E69">
        <f t="shared" si="14"/>
        <v>297.33786385289199</v>
      </c>
      <c r="F69">
        <f>IFERROR(MEDIAN(Samplings!$B69:$IF69),"")</f>
        <v>261.46164017424599</v>
      </c>
      <c r="G69">
        <f>IFERROR(AVERAGE(Samplings!$B69:$IF69),"")</f>
        <v>260.51027747882023</v>
      </c>
      <c r="H69">
        <f>IFERROR(_xlfn.STDEV.S(Samplings!$B69:$IF69),"")</f>
        <v>66.445677433169934</v>
      </c>
      <c r="I69">
        <f t="shared" si="15"/>
        <v>0.25505971617020767</v>
      </c>
      <c r="J69">
        <f t="shared" si="16"/>
        <v>15.624034530009535</v>
      </c>
      <c r="K69" s="42">
        <f t="shared" si="17"/>
        <v>5.9974733746463366E-2</v>
      </c>
      <c r="L69">
        <f t="shared" si="18"/>
        <v>244.88624294881069</v>
      </c>
      <c r="M69">
        <f t="shared" si="19"/>
        <v>276.13431200882974</v>
      </c>
      <c r="N69">
        <f t="shared" si="20"/>
        <v>4317</v>
      </c>
    </row>
    <row r="70" spans="1:14" x14ac:dyDescent="0.25">
      <c r="A70" s="40">
        <v>40057</v>
      </c>
      <c r="B70">
        <f>COUNT(Samplings!$B70:$IF70)</f>
        <v>115</v>
      </c>
      <c r="C70">
        <f>IF($B70&gt;0,MIN(Samplings!$B70:$IF70),"")</f>
        <v>30.6961201803277</v>
      </c>
      <c r="D70">
        <f>IF($B70&gt;0,MAX(Samplings!$B70:$IF70),"")</f>
        <v>217.91129501027601</v>
      </c>
      <c r="E70">
        <f t="shared" si="14"/>
        <v>187.2151748299483</v>
      </c>
      <c r="F70">
        <f>IFERROR(MEDIAN(Samplings!$B70:$IF70),"")</f>
        <v>92.725733471852095</v>
      </c>
      <c r="G70">
        <f>IFERROR(AVERAGE(Samplings!$B70:$IF70),"")</f>
        <v>109.08489961848205</v>
      </c>
      <c r="H70">
        <f>IFERROR(_xlfn.STDEV.S(Samplings!$B70:$IF70),"")</f>
        <v>44.25672588716165</v>
      </c>
      <c r="I70">
        <f t="shared" si="15"/>
        <v>0.4057090031887724</v>
      </c>
      <c r="J70">
        <f t="shared" si="16"/>
        <v>10.630346997716083</v>
      </c>
      <c r="K70" s="42">
        <f t="shared" si="17"/>
        <v>9.7450215702586607E-2</v>
      </c>
      <c r="L70">
        <f t="shared" si="18"/>
        <v>98.454552620765966</v>
      </c>
      <c r="M70">
        <f t="shared" si="19"/>
        <v>119.71524661619814</v>
      </c>
      <c r="N70">
        <f t="shared" si="20"/>
        <v>10922</v>
      </c>
    </row>
    <row r="71" spans="1:14" x14ac:dyDescent="0.25">
      <c r="A71" s="40">
        <v>40087</v>
      </c>
      <c r="B71">
        <f>COUNT(Samplings!$B71:$IF71)</f>
        <v>115</v>
      </c>
      <c r="C71">
        <f>IF($B71&gt;0,MIN(Samplings!$B71:$IF71),"")</f>
        <v>28.952404758761499</v>
      </c>
      <c r="D71">
        <f>IF($B71&gt;0,MAX(Samplings!$B71:$IF71),"")</f>
        <v>175.51418529698</v>
      </c>
      <c r="E71">
        <f t="shared" si="14"/>
        <v>146.5617805382185</v>
      </c>
      <c r="F71">
        <f>IFERROR(MEDIAN(Samplings!$B71:$IF71),"")</f>
        <v>58.667916255986697</v>
      </c>
      <c r="G71">
        <f>IFERROR(AVERAGE(Samplings!$B71:$IF71),"")</f>
        <v>68.938947322069865</v>
      </c>
      <c r="H71">
        <f>IFERROR(_xlfn.STDEV.S(Samplings!$B71:$IF71),"")</f>
        <v>35.727831440287517</v>
      </c>
      <c r="I71">
        <f t="shared" si="15"/>
        <v>0.51825322010464958</v>
      </c>
      <c r="J71">
        <f t="shared" si="16"/>
        <v>8.5817293998321276</v>
      </c>
      <c r="K71" s="42">
        <f t="shared" si="17"/>
        <v>0.12448303510844012</v>
      </c>
      <c r="L71">
        <f t="shared" si="18"/>
        <v>60.357217922237737</v>
      </c>
      <c r="M71">
        <f t="shared" si="19"/>
        <v>77.520676721901992</v>
      </c>
      <c r="N71">
        <f t="shared" si="20"/>
        <v>17821</v>
      </c>
    </row>
    <row r="72" spans="1:14" x14ac:dyDescent="0.25">
      <c r="A72" s="40">
        <v>40118</v>
      </c>
      <c r="B72">
        <f>COUNT(Samplings!$B72:$IF72)</f>
        <v>118</v>
      </c>
      <c r="C72">
        <f>IF($B72&gt;0,MIN(Samplings!$B72:$IF72),"")</f>
        <v>28.753987848169199</v>
      </c>
      <c r="D72">
        <f>IF($B72&gt;0,MAX(Samplings!$B72:$IF72),"")</f>
        <v>231.310869291953</v>
      </c>
      <c r="E72">
        <f t="shared" si="14"/>
        <v>202.55688144378379</v>
      </c>
      <c r="F72">
        <f>IFERROR(MEDIAN(Samplings!$B72:$IF72),"")</f>
        <v>87.561258800825158</v>
      </c>
      <c r="G72">
        <f>IFERROR(AVERAGE(Samplings!$B72:$IF72),"")</f>
        <v>101.7929663627318</v>
      </c>
      <c r="H72">
        <f>IFERROR(_xlfn.STDEV.S(Samplings!$B72:$IF72),"")</f>
        <v>38.948195084976241</v>
      </c>
      <c r="I72">
        <f t="shared" si="15"/>
        <v>0.38262167295711957</v>
      </c>
      <c r="J72">
        <f t="shared" si="16"/>
        <v>9.2355637952448735</v>
      </c>
      <c r="K72" s="42">
        <f t="shared" si="17"/>
        <v>9.0728899306604507E-2</v>
      </c>
      <c r="L72">
        <f t="shared" si="18"/>
        <v>92.557402567486932</v>
      </c>
      <c r="M72">
        <f t="shared" si="19"/>
        <v>111.02853015797668</v>
      </c>
      <c r="N72">
        <f t="shared" si="20"/>
        <v>9714</v>
      </c>
    </row>
    <row r="73" spans="1:14" x14ac:dyDescent="0.25">
      <c r="A73" s="40">
        <v>40148</v>
      </c>
      <c r="B73">
        <f>COUNT(Samplings!$B73:$IF73)</f>
        <v>110</v>
      </c>
      <c r="C73">
        <f>IF($B73&gt;0,MIN(Samplings!$B73:$IF73),"")</f>
        <v>30.371347506411301</v>
      </c>
      <c r="D73">
        <f>IF($B73&gt;0,MAX(Samplings!$B73:$IF73),"")</f>
        <v>153.20134675344701</v>
      </c>
      <c r="E73">
        <f t="shared" si="14"/>
        <v>122.82999924703572</v>
      </c>
      <c r="F73">
        <f>IFERROR(MEDIAN(Samplings!$B73:$IF73),"")</f>
        <v>61.719835035638503</v>
      </c>
      <c r="G73">
        <f>IFERROR(AVERAGE(Samplings!$B73:$IF73),"")</f>
        <v>74.464661029784182</v>
      </c>
      <c r="H73">
        <f>IFERROR(_xlfn.STDEV.S(Samplings!$B73:$IF73),"")</f>
        <v>30.377568373226918</v>
      </c>
      <c r="I73">
        <f t="shared" si="15"/>
        <v>0.40794610427457095</v>
      </c>
      <c r="J73">
        <f t="shared" si="16"/>
        <v>7.4605997959338213</v>
      </c>
      <c r="K73" s="42">
        <f t="shared" si="17"/>
        <v>0.10018980403267733</v>
      </c>
      <c r="L73">
        <f t="shared" si="18"/>
        <v>67.004061233850365</v>
      </c>
      <c r="M73">
        <f t="shared" si="19"/>
        <v>81.925260825717999</v>
      </c>
      <c r="N73">
        <f t="shared" si="20"/>
        <v>11042</v>
      </c>
    </row>
    <row r="74" spans="1:14" x14ac:dyDescent="0.25">
      <c r="A74" s="40">
        <v>40179</v>
      </c>
      <c r="B74">
        <f>COUNT(Samplings!$B74:$IF74)</f>
        <v>120</v>
      </c>
      <c r="C74">
        <f>IF($B74&gt;0,MIN(Samplings!$B74:$IF74),"")</f>
        <v>27.410796007999501</v>
      </c>
      <c r="D74">
        <f>IF($B74&gt;0,MAX(Samplings!$B74:$IF74),"")</f>
        <v>221.93820783067699</v>
      </c>
      <c r="E74">
        <f t="shared" si="14"/>
        <v>194.52741182267749</v>
      </c>
      <c r="F74">
        <f>IFERROR(MEDIAN(Samplings!$B74:$IF74),"")</f>
        <v>111.10480740751751</v>
      </c>
      <c r="G74">
        <f>IFERROR(AVERAGE(Samplings!$B74:$IF74),"")</f>
        <v>116.78483188441389</v>
      </c>
      <c r="H74">
        <f>IFERROR(_xlfn.STDEV.S(Samplings!$B74:$IF74),"")</f>
        <v>45.301129127161921</v>
      </c>
      <c r="I74">
        <f t="shared" si="15"/>
        <v>0.38790250751054778</v>
      </c>
      <c r="J74">
        <f t="shared" si="16"/>
        <v>10.652106097391805</v>
      </c>
      <c r="K74" s="42">
        <f t="shared" si="17"/>
        <v>9.1211383580485639E-2</v>
      </c>
      <c r="L74">
        <f t="shared" si="18"/>
        <v>106.13272578702208</v>
      </c>
      <c r="M74">
        <f t="shared" si="19"/>
        <v>127.4369379818057</v>
      </c>
      <c r="N74">
        <f t="shared" si="20"/>
        <v>9984</v>
      </c>
    </row>
    <row r="75" spans="1:14" x14ac:dyDescent="0.25">
      <c r="A75" s="40">
        <v>40210</v>
      </c>
      <c r="B75">
        <f>COUNT(Samplings!$B75:$IF75)</f>
        <v>117</v>
      </c>
      <c r="C75">
        <f>IF($B75&gt;0,MIN(Samplings!$B75:$IF75),"")</f>
        <v>29.894371484633499</v>
      </c>
      <c r="D75">
        <f>IF($B75&gt;0,MAX(Samplings!$B75:$IF75),"")</f>
        <v>211.89229769210701</v>
      </c>
      <c r="E75">
        <f t="shared" si="14"/>
        <v>181.99792620747351</v>
      </c>
      <c r="F75">
        <f>IFERROR(MEDIAN(Samplings!$B75:$IF75),"")</f>
        <v>119.600005556247</v>
      </c>
      <c r="G75">
        <f>IFERROR(AVERAGE(Samplings!$B75:$IF75),"")</f>
        <v>113.47744921910936</v>
      </c>
      <c r="H75">
        <f>IFERROR(_xlfn.STDEV.S(Samplings!$B75:$IF75),"")</f>
        <v>46.876755315447333</v>
      </c>
      <c r="I75">
        <f t="shared" si="15"/>
        <v>0.41309313557916483</v>
      </c>
      <c r="J75">
        <f t="shared" si="16"/>
        <v>11.163019722625016</v>
      </c>
      <c r="K75" s="42">
        <f t="shared" si="17"/>
        <v>9.8372141773038616E-2</v>
      </c>
      <c r="L75">
        <f t="shared" si="18"/>
        <v>102.31442949648434</v>
      </c>
      <c r="M75">
        <f t="shared" si="19"/>
        <v>124.64046894173438</v>
      </c>
      <c r="N75">
        <f t="shared" si="20"/>
        <v>11323</v>
      </c>
    </row>
    <row r="76" spans="1:14" x14ac:dyDescent="0.25">
      <c r="A76" s="40">
        <v>40238</v>
      </c>
      <c r="B76">
        <f>COUNT(Samplings!$B76:$IF76)</f>
        <v>120</v>
      </c>
      <c r="C76">
        <f>IF($B76&gt;0,MIN(Samplings!$B76:$IF76),"")</f>
        <v>26.038551417042498</v>
      </c>
      <c r="D76">
        <f>IF($B76&gt;0,MAX(Samplings!$B76:$IF76),"")</f>
        <v>184.998078572536</v>
      </c>
      <c r="E76">
        <f t="shared" si="14"/>
        <v>158.9595271554935</v>
      </c>
      <c r="F76">
        <f>IFERROR(MEDIAN(Samplings!$B76:$IF76),"")</f>
        <v>105.71346772763999</v>
      </c>
      <c r="G76">
        <f>IFERROR(AVERAGE(Samplings!$B76:$IF76),"")</f>
        <v>95.91504905727858</v>
      </c>
      <c r="H76">
        <f>IFERROR(_xlfn.STDEV.S(Samplings!$B76:$IF76),"")</f>
        <v>39.927097522921763</v>
      </c>
      <c r="I76">
        <f t="shared" si="15"/>
        <v>0.41627563052256883</v>
      </c>
      <c r="J76">
        <f t="shared" si="16"/>
        <v>9.3884564727121482</v>
      </c>
      <c r="K76" s="42">
        <f t="shared" si="17"/>
        <v>9.7883038845192546E-2</v>
      </c>
      <c r="L76">
        <f t="shared" si="18"/>
        <v>86.52659258456643</v>
      </c>
      <c r="M76">
        <f t="shared" si="19"/>
        <v>105.30350552999073</v>
      </c>
      <c r="N76">
        <f t="shared" si="20"/>
        <v>11498</v>
      </c>
    </row>
    <row r="77" spans="1:14" x14ac:dyDescent="0.25">
      <c r="A77" s="40">
        <v>40269</v>
      </c>
      <c r="B77">
        <f>COUNT(Samplings!$B77:$IF77)</f>
        <v>119</v>
      </c>
      <c r="C77">
        <f>IF($B77&gt;0,MIN(Samplings!$B77:$IF77),"")</f>
        <v>29.0141870932502</v>
      </c>
      <c r="D77">
        <f>IF($B77&gt;0,MAX(Samplings!$B77:$IF77),"")</f>
        <v>232.00123256982999</v>
      </c>
      <c r="E77">
        <f t="shared" si="14"/>
        <v>202.98704547657979</v>
      </c>
      <c r="F77">
        <f>IFERROR(MEDIAN(Samplings!$B77:$IF77),"")</f>
        <v>116.724191048206</v>
      </c>
      <c r="G77">
        <f>IFERROR(AVERAGE(Samplings!$B77:$IF77),"")</f>
        <v>122.9749226150721</v>
      </c>
      <c r="H77">
        <f>IFERROR(_xlfn.STDEV.S(Samplings!$B77:$IF77),"")</f>
        <v>48.70118472155233</v>
      </c>
      <c r="I77">
        <f t="shared" si="15"/>
        <v>0.39602533334372186</v>
      </c>
      <c r="J77">
        <f t="shared" si="16"/>
        <v>11.49961034859628</v>
      </c>
      <c r="K77" s="42">
        <f t="shared" si="17"/>
        <v>9.3511832364323519E-2</v>
      </c>
      <c r="L77">
        <f t="shared" si="18"/>
        <v>111.47531226647583</v>
      </c>
      <c r="M77">
        <f t="shared" si="19"/>
        <v>134.47453296366839</v>
      </c>
      <c r="N77">
        <f t="shared" si="20"/>
        <v>10406</v>
      </c>
    </row>
    <row r="78" spans="1:14" x14ac:dyDescent="0.25">
      <c r="A78" s="40">
        <v>40299</v>
      </c>
      <c r="B78">
        <f>COUNT(Samplings!$B78:$IF78)</f>
        <v>117</v>
      </c>
      <c r="C78">
        <f>IF($B78&gt;0,MIN(Samplings!$B78:$IF78),"")</f>
        <v>27.895749477752599</v>
      </c>
      <c r="D78">
        <f>IF($B78&gt;0,MAX(Samplings!$B78:$IF78),"")</f>
        <v>199.92812030023501</v>
      </c>
      <c r="E78">
        <f t="shared" si="14"/>
        <v>172.03237082248242</v>
      </c>
      <c r="F78">
        <f>IFERROR(MEDIAN(Samplings!$B78:$IF78),"")</f>
        <v>112.340053934808</v>
      </c>
      <c r="G78">
        <f>IFERROR(AVERAGE(Samplings!$B78:$IF78),"")</f>
        <v>106.0484960736334</v>
      </c>
      <c r="H78">
        <f>IFERROR(_xlfn.STDEV.S(Samplings!$B78:$IF78),"")</f>
        <v>42.817854873529136</v>
      </c>
      <c r="I78">
        <f t="shared" si="15"/>
        <v>0.40375730405265825</v>
      </c>
      <c r="J78">
        <f t="shared" si="16"/>
        <v>10.1964514228269</v>
      </c>
      <c r="K78" s="42">
        <f t="shared" si="17"/>
        <v>9.6148948833250078E-2</v>
      </c>
      <c r="L78">
        <f t="shared" si="18"/>
        <v>95.852044650806505</v>
      </c>
      <c r="M78">
        <f t="shared" si="19"/>
        <v>116.2449474964603</v>
      </c>
      <c r="N78">
        <f t="shared" si="20"/>
        <v>10817</v>
      </c>
    </row>
    <row r="79" spans="1:14" x14ac:dyDescent="0.25">
      <c r="A79" s="40">
        <v>40330</v>
      </c>
      <c r="B79">
        <f>COUNT(Samplings!$B79:$IF79)</f>
        <v>119</v>
      </c>
      <c r="C79">
        <f>IF($B79&gt;0,MIN(Samplings!$B79:$IF79),"")</f>
        <v>29.206779357751099</v>
      </c>
      <c r="D79">
        <f>IF($B79&gt;0,MAX(Samplings!$B79:$IF79),"")</f>
        <v>233.773029794081</v>
      </c>
      <c r="E79">
        <f t="shared" si="14"/>
        <v>204.56625043632991</v>
      </c>
      <c r="F79">
        <f>IFERROR(MEDIAN(Samplings!$B79:$IF79),"")</f>
        <v>117.237116917859</v>
      </c>
      <c r="G79">
        <f>IFERROR(AVERAGE(Samplings!$B79:$IF79),"")</f>
        <v>113.3912389959895</v>
      </c>
      <c r="H79">
        <f>IFERROR(_xlfn.STDEV.S(Samplings!$B79:$IF79),"")</f>
        <v>44.386556094694782</v>
      </c>
      <c r="I79">
        <f t="shared" si="15"/>
        <v>0.39144608073525572</v>
      </c>
      <c r="J79">
        <f t="shared" si="16"/>
        <v>10.480814845130768</v>
      </c>
      <c r="K79" s="42">
        <f t="shared" si="17"/>
        <v>9.2430552288977647E-2</v>
      </c>
      <c r="L79">
        <f t="shared" si="18"/>
        <v>102.91042415085873</v>
      </c>
      <c r="M79">
        <f t="shared" si="19"/>
        <v>123.87205384112026</v>
      </c>
      <c r="N79">
        <f t="shared" si="20"/>
        <v>10167</v>
      </c>
    </row>
    <row r="80" spans="1:14" x14ac:dyDescent="0.25">
      <c r="A80" s="40">
        <v>40360</v>
      </c>
      <c r="B80">
        <f>COUNT(Samplings!$B80:$IF80)</f>
        <v>119</v>
      </c>
      <c r="C80">
        <f>IF($B80&gt;0,MIN(Samplings!$B80:$IF80),"")</f>
        <v>60.164165872432498</v>
      </c>
      <c r="D80">
        <f>IF($B80&gt;0,MAX(Samplings!$B80:$IF80),"")</f>
        <v>301.60281158315303</v>
      </c>
      <c r="E80">
        <f t="shared" si="14"/>
        <v>241.43864571072052</v>
      </c>
      <c r="F80">
        <f>IFERROR(MEDIAN(Samplings!$B80:$IF80),"")</f>
        <v>150.03262000164401</v>
      </c>
      <c r="G80">
        <f>IFERROR(AVERAGE(Samplings!$B80:$IF80),"")</f>
        <v>151.45024234046835</v>
      </c>
      <c r="H80">
        <f>IFERROR(_xlfn.STDEV.S(Samplings!$B80:$IF80),"")</f>
        <v>51.414731545791689</v>
      </c>
      <c r="I80">
        <f t="shared" si="15"/>
        <v>0.33948266276265565</v>
      </c>
      <c r="J80">
        <f t="shared" si="16"/>
        <v>12.140348994274731</v>
      </c>
      <c r="K80" s="42">
        <f t="shared" si="17"/>
        <v>8.0160644226521402E-2</v>
      </c>
      <c r="L80">
        <f t="shared" si="18"/>
        <v>139.30989334619363</v>
      </c>
      <c r="M80">
        <f t="shared" si="19"/>
        <v>163.59059133474307</v>
      </c>
      <c r="N80">
        <f t="shared" si="20"/>
        <v>7647</v>
      </c>
    </row>
    <row r="81" spans="1:14" x14ac:dyDescent="0.25">
      <c r="A81" s="40">
        <v>40391</v>
      </c>
      <c r="B81">
        <f>COUNT(Samplings!$B81:$IF81)</f>
        <v>118</v>
      </c>
      <c r="C81">
        <f>IF($B81&gt;0,MIN(Samplings!$B81:$IF81),"")</f>
        <v>26.989030413441</v>
      </c>
      <c r="D81">
        <f>IF($B81&gt;0,MAX(Samplings!$B81:$IF81),"")</f>
        <v>246.110617497768</v>
      </c>
      <c r="E81">
        <f t="shared" si="14"/>
        <v>219.12158708432702</v>
      </c>
      <c r="F81">
        <f>IFERROR(MEDIAN(Samplings!$B81:$IF81),"")</f>
        <v>109.2043333788865</v>
      </c>
      <c r="G81">
        <f>IFERROR(AVERAGE(Samplings!$B81:$IF81),"")</f>
        <v>117.10341437165611</v>
      </c>
      <c r="H81">
        <f>IFERROR(_xlfn.STDEV.S(Samplings!$B81:$IF81),"")</f>
        <v>46.210004146462516</v>
      </c>
      <c r="I81">
        <f t="shared" si="15"/>
        <v>0.39460851243674117</v>
      </c>
      <c r="J81">
        <f t="shared" si="16"/>
        <v>10.957515241516488</v>
      </c>
      <c r="K81" s="42">
        <f t="shared" si="17"/>
        <v>9.3571270319583955E-2</v>
      </c>
      <c r="L81">
        <f t="shared" si="18"/>
        <v>106.14589913013963</v>
      </c>
      <c r="M81">
        <f t="shared" si="19"/>
        <v>128.06092961317259</v>
      </c>
      <c r="N81">
        <f t="shared" si="20"/>
        <v>10332</v>
      </c>
    </row>
    <row r="82" spans="1:14" x14ac:dyDescent="0.25">
      <c r="A82" s="40">
        <v>40422</v>
      </c>
      <c r="B82">
        <f>COUNT(Samplings!$B82:$IF82)</f>
        <v>116</v>
      </c>
      <c r="C82">
        <f>IF($B82&gt;0,MIN(Samplings!$B82:$IF82),"")</f>
        <v>26.689504825427498</v>
      </c>
      <c r="D82">
        <f>IF($B82&gt;0,MAX(Samplings!$B82:$IF82),"")</f>
        <v>188.294000138841</v>
      </c>
      <c r="E82">
        <f t="shared" si="14"/>
        <v>161.60449531341351</v>
      </c>
      <c r="F82">
        <f>IFERROR(MEDIAN(Samplings!$B82:$IF82),"")</f>
        <v>80.925353642833642</v>
      </c>
      <c r="G82">
        <f>IFERROR(AVERAGE(Samplings!$B82:$IF82),"")</f>
        <v>85.369316349330205</v>
      </c>
      <c r="H82">
        <f>IFERROR(_xlfn.STDEV.S(Samplings!$B82:$IF82),"")</f>
        <v>34.327855431601279</v>
      </c>
      <c r="I82">
        <f t="shared" si="15"/>
        <v>0.40210999571710415</v>
      </c>
      <c r="J82">
        <f t="shared" si="16"/>
        <v>8.2098412133610612</v>
      </c>
      <c r="K82" s="42">
        <f t="shared" si="17"/>
        <v>9.616852476323566E-2</v>
      </c>
      <c r="L82">
        <f t="shared" si="18"/>
        <v>77.159475135969146</v>
      </c>
      <c r="M82">
        <f t="shared" si="19"/>
        <v>93.579157562691265</v>
      </c>
      <c r="N82">
        <f t="shared" si="20"/>
        <v>10729</v>
      </c>
    </row>
    <row r="83" spans="1:14" x14ac:dyDescent="0.25">
      <c r="A83" s="40">
        <v>40452</v>
      </c>
      <c r="B83">
        <f>COUNT(Samplings!$B83:$IF83)</f>
        <v>120</v>
      </c>
      <c r="C83">
        <f>IF($B83&gt;0,MIN(Samplings!$B83:$IF83),"")</f>
        <v>50.880299138414998</v>
      </c>
      <c r="D83">
        <f>IF($B83&gt;0,MAX(Samplings!$B83:$IF83),"")</f>
        <v>260.46076273575</v>
      </c>
      <c r="E83">
        <f t="shared" si="14"/>
        <v>209.58046359733498</v>
      </c>
      <c r="F83">
        <f>IFERROR(MEDIAN(Samplings!$B83:$IF83),"")</f>
        <v>129.48891240061451</v>
      </c>
      <c r="G83">
        <f>IFERROR(AVERAGE(Samplings!$B83:$IF83),"")</f>
        <v>135.23961338000908</v>
      </c>
      <c r="H83">
        <f>IFERROR(_xlfn.STDEV.S(Samplings!$B83:$IF83),"")</f>
        <v>48.678014591153641</v>
      </c>
      <c r="I83">
        <f t="shared" si="15"/>
        <v>0.35993902507228814</v>
      </c>
      <c r="J83">
        <f t="shared" si="16"/>
        <v>11.446146840619381</v>
      </c>
      <c r="K83" s="42">
        <f t="shared" si="17"/>
        <v>8.4636051187582981E-2</v>
      </c>
      <c r="L83">
        <f t="shared" si="18"/>
        <v>123.7934665393897</v>
      </c>
      <c r="M83">
        <f t="shared" si="19"/>
        <v>146.68576022062845</v>
      </c>
      <c r="N83">
        <f t="shared" si="20"/>
        <v>8596</v>
      </c>
    </row>
    <row r="84" spans="1:14" x14ac:dyDescent="0.25">
      <c r="A84" s="40">
        <v>40483</v>
      </c>
      <c r="B84">
        <f>COUNT(Samplings!$B84:$IF84)</f>
        <v>120</v>
      </c>
      <c r="C84">
        <f>IF($B84&gt;0,MIN(Samplings!$B84:$IF84),"")</f>
        <v>49.410576201118097</v>
      </c>
      <c r="D84">
        <f>IF($B84&gt;0,MAX(Samplings!$B84:$IF84),"")</f>
        <v>297.215381527864</v>
      </c>
      <c r="E84">
        <f t="shared" si="14"/>
        <v>247.80480532674591</v>
      </c>
      <c r="F84">
        <f>IFERROR(MEDIAN(Samplings!$B84:$IF84),"")</f>
        <v>173.37058605126651</v>
      </c>
      <c r="G84">
        <f>IFERROR(AVERAGE(Samplings!$B84:$IF84),"")</f>
        <v>170.16847703173192</v>
      </c>
      <c r="H84">
        <f>IFERROR(_xlfn.STDEV.S(Samplings!$B84:$IF84),"")</f>
        <v>50.546049848815166</v>
      </c>
      <c r="I84">
        <f t="shared" si="15"/>
        <v>0.29703533069400195</v>
      </c>
      <c r="J84">
        <f t="shared" si="16"/>
        <v>11.885396593145931</v>
      </c>
      <c r="K84" s="42">
        <f t="shared" si="17"/>
        <v>6.9844878443200836E-2</v>
      </c>
      <c r="L84">
        <f t="shared" si="18"/>
        <v>158.28308043858598</v>
      </c>
      <c r="M84">
        <f t="shared" si="19"/>
        <v>182.05387362487787</v>
      </c>
      <c r="N84">
        <f t="shared" si="20"/>
        <v>5854</v>
      </c>
    </row>
    <row r="85" spans="1:14" x14ac:dyDescent="0.25">
      <c r="A85" s="40">
        <v>40513</v>
      </c>
      <c r="B85">
        <f>COUNT(Samplings!$B85:$IF85)</f>
        <v>120</v>
      </c>
      <c r="C85">
        <f>IF($B85&gt;0,MIN(Samplings!$B85:$IF85),"")</f>
        <v>26.042927528199101</v>
      </c>
      <c r="D85">
        <f>IF($B85&gt;0,MAX(Samplings!$B85:$IF85),"")</f>
        <v>210.49170802761799</v>
      </c>
      <c r="E85">
        <f t="shared" si="14"/>
        <v>184.44878049941889</v>
      </c>
      <c r="F85">
        <f>IFERROR(MEDIAN(Samplings!$B85:$IF85),"")</f>
        <v>130.602841980004</v>
      </c>
      <c r="G85">
        <f>IFERROR(AVERAGE(Samplings!$B85:$IF85),"")</f>
        <v>125.83506915596976</v>
      </c>
      <c r="H85">
        <f>IFERROR(_xlfn.STDEV.S(Samplings!$B85:$IF85),"")</f>
        <v>49.685012348058407</v>
      </c>
      <c r="I85">
        <f t="shared" si="15"/>
        <v>0.39484233355071263</v>
      </c>
      <c r="J85">
        <f t="shared" si="16"/>
        <v>11.682932261933605</v>
      </c>
      <c r="K85" s="42">
        <f t="shared" si="17"/>
        <v>9.2843214060246357E-2</v>
      </c>
      <c r="L85">
        <f t="shared" si="18"/>
        <v>114.15213689403616</v>
      </c>
      <c r="M85">
        <f t="shared" si="19"/>
        <v>137.51800141790338</v>
      </c>
      <c r="N85">
        <f t="shared" si="20"/>
        <v>10344</v>
      </c>
    </row>
    <row r="86" spans="1:14" x14ac:dyDescent="0.25">
      <c r="A86" s="40">
        <v>40544</v>
      </c>
      <c r="B86">
        <f>COUNT(Samplings!$B86:$IF86)</f>
        <v>120</v>
      </c>
      <c r="C86">
        <f>IF($B86&gt;0,MIN(Samplings!$B86:$IF86),"")</f>
        <v>55.385148759227697</v>
      </c>
      <c r="D86">
        <f>IF($B86&gt;0,MAX(Samplings!$B86:$IF86),"")</f>
        <v>242.332732496679</v>
      </c>
      <c r="E86">
        <f t="shared" si="14"/>
        <v>186.94758373745131</v>
      </c>
      <c r="F86">
        <f>IFERROR(MEDIAN(Samplings!$B86:$IF86),"")</f>
        <v>129.5961960198315</v>
      </c>
      <c r="G86">
        <f>IFERROR(AVERAGE(Samplings!$B86:$IF86),"")</f>
        <v>125.03957902866826</v>
      </c>
      <c r="H86">
        <f>IFERROR(_xlfn.STDEV.S(Samplings!$B86:$IF86),"")</f>
        <v>37.307615008621191</v>
      </c>
      <c r="I86">
        <f t="shared" si="15"/>
        <v>0.29836644763549264</v>
      </c>
      <c r="J86">
        <f t="shared" si="16"/>
        <v>8.7725114355748275</v>
      </c>
      <c r="K86" s="42">
        <f t="shared" si="17"/>
        <v>7.0157877239522076E-2</v>
      </c>
      <c r="L86">
        <f t="shared" si="18"/>
        <v>116.26706759309343</v>
      </c>
      <c r="M86">
        <f t="shared" si="19"/>
        <v>133.81209046424308</v>
      </c>
      <c r="N86">
        <f t="shared" si="20"/>
        <v>5907</v>
      </c>
    </row>
    <row r="87" spans="1:14" x14ac:dyDescent="0.25">
      <c r="A87" s="40">
        <v>40575</v>
      </c>
      <c r="B87">
        <f>COUNT(Samplings!$B87:$IF87)</f>
        <v>120</v>
      </c>
      <c r="C87">
        <f>IF($B87&gt;0,MIN(Samplings!$B87:$IF87),"")</f>
        <v>19.983796632961901</v>
      </c>
      <c r="D87">
        <f>IF($B87&gt;0,MAX(Samplings!$B87:$IF87),"")</f>
        <v>219.257180621553</v>
      </c>
      <c r="E87">
        <f t="shared" si="14"/>
        <v>199.27338398859109</v>
      </c>
      <c r="F87">
        <f>IFERROR(MEDIAN(Samplings!$B87:$IF87),"")</f>
        <v>79.953015716364803</v>
      </c>
      <c r="G87">
        <f>IFERROR(AVERAGE(Samplings!$B87:$IF87),"")</f>
        <v>91.194959985932044</v>
      </c>
      <c r="H87">
        <f>IFERROR(_xlfn.STDEV.S(Samplings!$B87:$IF87),"")</f>
        <v>34.845337570590743</v>
      </c>
      <c r="I87">
        <f t="shared" si="15"/>
        <v>0.38209718580901914</v>
      </c>
      <c r="J87">
        <f t="shared" si="16"/>
        <v>8.1935315951940222</v>
      </c>
      <c r="K87" s="42">
        <f t="shared" si="17"/>
        <v>8.9846320415711306E-2</v>
      </c>
      <c r="L87">
        <f t="shared" si="18"/>
        <v>83.001428390738027</v>
      </c>
      <c r="M87">
        <f t="shared" si="19"/>
        <v>99.388491581126061</v>
      </c>
      <c r="N87">
        <f t="shared" si="20"/>
        <v>9687</v>
      </c>
    </row>
    <row r="88" spans="1:14" x14ac:dyDescent="0.25">
      <c r="A88" s="40">
        <v>40603</v>
      </c>
      <c r="B88">
        <f>COUNT(Samplings!$B88:$IF88)</f>
        <v>120</v>
      </c>
      <c r="C88">
        <f>IF($B88&gt;0,MIN(Samplings!$B88:$IF88),"")</f>
        <v>18.001471449385601</v>
      </c>
      <c r="D88">
        <f>IF($B88&gt;0,MAX(Samplings!$B88:$IF88),"")</f>
        <v>216.38682151869801</v>
      </c>
      <c r="E88">
        <f t="shared" si="14"/>
        <v>198.38535006931241</v>
      </c>
      <c r="F88">
        <f>IFERROR(MEDIAN(Samplings!$B88:$IF88),"")</f>
        <v>124.8495806666335</v>
      </c>
      <c r="G88">
        <f>IFERROR(AVERAGE(Samplings!$B88:$IF88),"")</f>
        <v>120.95763687306153</v>
      </c>
      <c r="H88">
        <f>IFERROR(_xlfn.STDEV.S(Samplings!$B88:$IF88),"")</f>
        <v>35.927755025547263</v>
      </c>
      <c r="I88">
        <f t="shared" si="15"/>
        <v>0.29702758713161276</v>
      </c>
      <c r="J88">
        <f t="shared" si="16"/>
        <v>8.448051201968072</v>
      </c>
      <c r="K88" s="42">
        <f t="shared" si="17"/>
        <v>6.9843057622180918E-2</v>
      </c>
      <c r="L88">
        <f t="shared" si="18"/>
        <v>112.50958567109346</v>
      </c>
      <c r="M88">
        <f t="shared" si="19"/>
        <v>129.40568807502962</v>
      </c>
      <c r="N88">
        <f t="shared" si="20"/>
        <v>5854</v>
      </c>
    </row>
    <row r="89" spans="1:14" x14ac:dyDescent="0.25">
      <c r="A89" s="40">
        <v>40634</v>
      </c>
      <c r="B89">
        <f>COUNT(Samplings!$B89:$IF89)</f>
        <v>120</v>
      </c>
      <c r="C89">
        <f>IF($B89&gt;0,MIN(Samplings!$B89:$IF89),"")</f>
        <v>40.7548270328355</v>
      </c>
      <c r="D89">
        <f>IF($B89&gt;0,MAX(Samplings!$B89:$IF89),"")</f>
        <v>221.82472511737001</v>
      </c>
      <c r="E89">
        <f t="shared" si="14"/>
        <v>181.06989808453451</v>
      </c>
      <c r="F89">
        <f>IFERROR(MEDIAN(Samplings!$B89:$IF89),"")</f>
        <v>121.759980428742</v>
      </c>
      <c r="G89">
        <f>IFERROR(AVERAGE(Samplings!$B89:$IF89),"")</f>
        <v>118.0204300785194</v>
      </c>
      <c r="H89">
        <f>IFERROR(_xlfn.STDEV.S(Samplings!$B89:$IF89),"")</f>
        <v>36.238166119263163</v>
      </c>
      <c r="I89">
        <f t="shared" si="15"/>
        <v>0.30704994122758056</v>
      </c>
      <c r="J89">
        <f t="shared" si="16"/>
        <v>8.5210412569132288</v>
      </c>
      <c r="K89" s="42">
        <f t="shared" si="17"/>
        <v>7.2199713653340783E-2</v>
      </c>
      <c r="L89">
        <f t="shared" si="18"/>
        <v>109.49938882160617</v>
      </c>
      <c r="M89">
        <f t="shared" si="19"/>
        <v>126.54147133543262</v>
      </c>
      <c r="N89">
        <f t="shared" si="20"/>
        <v>6256</v>
      </c>
    </row>
    <row r="90" spans="1:14" x14ac:dyDescent="0.25">
      <c r="A90" s="40">
        <v>40664</v>
      </c>
      <c r="B90">
        <f>COUNT(Samplings!$B90:$IF90)</f>
        <v>120</v>
      </c>
      <c r="C90">
        <f>IF($B90&gt;0,MIN(Samplings!$B90:$IF90),"")</f>
        <v>17.9376969206578</v>
      </c>
      <c r="D90">
        <f>IF($B90&gt;0,MAX(Samplings!$B90:$IF90),"")</f>
        <v>199.07737300758799</v>
      </c>
      <c r="E90">
        <f t="shared" si="14"/>
        <v>181.13967608693019</v>
      </c>
      <c r="F90">
        <f>IFERROR(MEDIAN(Samplings!$B90:$IF90),"")</f>
        <v>91.559768384438399</v>
      </c>
      <c r="G90">
        <f>IFERROR(AVERAGE(Samplings!$B90:$IF90),"")</f>
        <v>100.73806161430393</v>
      </c>
      <c r="H90">
        <f>IFERROR(_xlfn.STDEV.S(Samplings!$B90:$IF90),"")</f>
        <v>35.268531737198622</v>
      </c>
      <c r="I90">
        <f t="shared" si="15"/>
        <v>0.35010135366939399</v>
      </c>
      <c r="J90">
        <f t="shared" si="16"/>
        <v>8.293041458399653</v>
      </c>
      <c r="K90" s="42">
        <f t="shared" si="17"/>
        <v>8.2322821439142255E-2</v>
      </c>
      <c r="L90">
        <f t="shared" si="18"/>
        <v>92.445020155904274</v>
      </c>
      <c r="M90">
        <f t="shared" si="19"/>
        <v>109.03110307270359</v>
      </c>
      <c r="N90">
        <f t="shared" si="20"/>
        <v>8133</v>
      </c>
    </row>
    <row r="91" spans="1:14" x14ac:dyDescent="0.25">
      <c r="A91" s="40">
        <v>40695</v>
      </c>
      <c r="B91">
        <f>COUNT(Samplings!$B91:$IF91)</f>
        <v>119</v>
      </c>
      <c r="C91">
        <f>IF($B91&gt;0,MIN(Samplings!$B91:$IF91),"")</f>
        <v>18.927009727897399</v>
      </c>
      <c r="D91">
        <f>IF($B91&gt;0,MAX(Samplings!$B91:$IF91),"")</f>
        <v>152.34147816919599</v>
      </c>
      <c r="E91">
        <f t="shared" si="14"/>
        <v>133.4144684412986</v>
      </c>
      <c r="F91">
        <f>IFERROR(MEDIAN(Samplings!$B91:$IF91),"")</f>
        <v>75.324549398459098</v>
      </c>
      <c r="G91">
        <f>IFERROR(AVERAGE(Samplings!$B91:$IF91),"")</f>
        <v>69.178035393256181</v>
      </c>
      <c r="H91">
        <f>IFERROR(_xlfn.STDEV.S(Samplings!$B91:$IF91),"")</f>
        <v>32.946585882776155</v>
      </c>
      <c r="I91">
        <f t="shared" si="15"/>
        <v>0.47625790029284282</v>
      </c>
      <c r="J91">
        <f t="shared" si="16"/>
        <v>7.7795417531356597</v>
      </c>
      <c r="K91" s="42">
        <f t="shared" si="17"/>
        <v>0.11245681825034956</v>
      </c>
      <c r="L91">
        <f t="shared" si="18"/>
        <v>61.39849364012052</v>
      </c>
      <c r="M91">
        <f t="shared" si="19"/>
        <v>76.957577146391841</v>
      </c>
      <c r="N91">
        <f t="shared" si="20"/>
        <v>15050</v>
      </c>
    </row>
    <row r="92" spans="1:14" x14ac:dyDescent="0.25">
      <c r="A92" s="40">
        <v>40725</v>
      </c>
      <c r="B92">
        <f>COUNT(Samplings!$B92:$IF92)</f>
        <v>120</v>
      </c>
      <c r="C92">
        <f>IF($B92&gt;0,MIN(Samplings!$B92:$IF92),"")</f>
        <v>40.324922822555699</v>
      </c>
      <c r="D92">
        <f>IF($B92&gt;0,MAX(Samplings!$B92:$IF92),"")</f>
        <v>242.129517741884</v>
      </c>
      <c r="E92">
        <f t="shared" si="14"/>
        <v>201.80459491932831</v>
      </c>
      <c r="F92">
        <f>IFERROR(MEDIAN(Samplings!$B92:$IF92),"")</f>
        <v>121.716498417415</v>
      </c>
      <c r="G92">
        <f>IFERROR(AVERAGE(Samplings!$B92:$IF92),"")</f>
        <v>125.37425865607382</v>
      </c>
      <c r="H92">
        <f>IFERROR(_xlfn.STDEV.S(Samplings!$B92:$IF92),"")</f>
        <v>42.484210908236591</v>
      </c>
      <c r="I92">
        <f t="shared" si="15"/>
        <v>0.33885911959630494</v>
      </c>
      <c r="J92">
        <f t="shared" si="16"/>
        <v>9.9897360347949036</v>
      </c>
      <c r="K92" s="42">
        <f t="shared" si="17"/>
        <v>7.967932286801159E-2</v>
      </c>
      <c r="L92">
        <f t="shared" si="18"/>
        <v>115.38452262127892</v>
      </c>
      <c r="M92">
        <f t="shared" si="19"/>
        <v>135.36399469086874</v>
      </c>
      <c r="N92">
        <f t="shared" si="20"/>
        <v>7619</v>
      </c>
    </row>
    <row r="93" spans="1:14" x14ac:dyDescent="0.25">
      <c r="A93" s="40">
        <v>40756</v>
      </c>
      <c r="B93">
        <f>COUNT(Samplings!$B93:$IF93)</f>
        <v>119</v>
      </c>
      <c r="C93">
        <f>IF($B93&gt;0,MIN(Samplings!$B93:$IF93),"")</f>
        <v>18.478279641921201</v>
      </c>
      <c r="D93">
        <f>IF($B93&gt;0,MAX(Samplings!$B93:$IF93),"")</f>
        <v>130.946904704676</v>
      </c>
      <c r="E93">
        <f t="shared" si="14"/>
        <v>112.4686250627548</v>
      </c>
      <c r="F93">
        <f>IFERROR(MEDIAN(Samplings!$B93:$IF93),"")</f>
        <v>74.273261510461495</v>
      </c>
      <c r="G93">
        <f>IFERROR(AVERAGE(Samplings!$B93:$IF93),"")</f>
        <v>68.928567308311742</v>
      </c>
      <c r="H93">
        <f>IFERROR(_xlfn.STDEV.S(Samplings!$B93:$IF93),"")</f>
        <v>24.116707764828128</v>
      </c>
      <c r="I93">
        <f t="shared" si="15"/>
        <v>0.34987971905692022</v>
      </c>
      <c r="J93">
        <f t="shared" si="16"/>
        <v>5.6945789670648059</v>
      </c>
      <c r="K93" s="42">
        <f t="shared" si="17"/>
        <v>8.2615658346610166E-2</v>
      </c>
      <c r="L93">
        <f t="shared" si="18"/>
        <v>63.233988341246935</v>
      </c>
      <c r="M93">
        <f t="shared" si="19"/>
        <v>74.623146275376541</v>
      </c>
      <c r="N93">
        <f t="shared" si="20"/>
        <v>8123</v>
      </c>
    </row>
    <row r="94" spans="1:14" x14ac:dyDescent="0.25">
      <c r="A94" s="40">
        <v>40787</v>
      </c>
      <c r="B94">
        <f>COUNT(Samplings!$B94:$IF94)</f>
        <v>120</v>
      </c>
      <c r="C94">
        <f>IF($B94&gt;0,MIN(Samplings!$B94:$IF94),"")</f>
        <v>17.8514065152408</v>
      </c>
      <c r="D94">
        <f>IF($B94&gt;0,MAX(Samplings!$B94:$IF94),"")</f>
        <v>198.28595527141999</v>
      </c>
      <c r="E94">
        <f t="shared" si="14"/>
        <v>180.4345487561792</v>
      </c>
      <c r="F94">
        <f>IFERROR(MEDIAN(Samplings!$B94:$IF94),"")</f>
        <v>107.598107566583</v>
      </c>
      <c r="G94">
        <f>IFERROR(AVERAGE(Samplings!$B94:$IF94),"")</f>
        <v>104.61536836431542</v>
      </c>
      <c r="H94">
        <f>IFERROR(_xlfn.STDEV.S(Samplings!$B94:$IF94),"")</f>
        <v>33.730183018119419</v>
      </c>
      <c r="I94">
        <f t="shared" si="15"/>
        <v>0.32242091717018584</v>
      </c>
      <c r="J94">
        <f t="shared" si="16"/>
        <v>7.9313141883260849</v>
      </c>
      <c r="K94" s="42">
        <f t="shared" si="17"/>
        <v>7.5814044459566021E-2</v>
      </c>
      <c r="L94">
        <f t="shared" si="18"/>
        <v>96.684054175989331</v>
      </c>
      <c r="M94">
        <f t="shared" si="19"/>
        <v>112.5466825526415</v>
      </c>
      <c r="N94">
        <f t="shared" si="20"/>
        <v>6898</v>
      </c>
    </row>
    <row r="95" spans="1:14" x14ac:dyDescent="0.25">
      <c r="A95" s="40">
        <v>40817</v>
      </c>
      <c r="B95">
        <f>COUNT(Samplings!$B95:$IF95)</f>
        <v>120</v>
      </c>
      <c r="C95">
        <f>IF($B95&gt;0,MIN(Samplings!$B95:$IF95),"")</f>
        <v>34.012596330946202</v>
      </c>
      <c r="D95">
        <f>IF($B95&gt;0,MAX(Samplings!$B95:$IF95),"")</f>
        <v>203.88846951597401</v>
      </c>
      <c r="E95">
        <f t="shared" si="14"/>
        <v>169.87587318502781</v>
      </c>
      <c r="F95">
        <f>IFERROR(MEDIAN(Samplings!$B95:$IF95),"")</f>
        <v>102.3747667765455</v>
      </c>
      <c r="G95">
        <f>IFERROR(AVERAGE(Samplings!$B95:$IF95),"")</f>
        <v>108.49543204600103</v>
      </c>
      <c r="H95">
        <f>IFERROR(_xlfn.STDEV.S(Samplings!$B95:$IF95),"")</f>
        <v>34.348672163862226</v>
      </c>
      <c r="I95">
        <f t="shared" si="15"/>
        <v>0.31659095241262064</v>
      </c>
      <c r="J95">
        <f t="shared" si="16"/>
        <v>8.0767457068660367</v>
      </c>
      <c r="K95" s="42">
        <f t="shared" si="17"/>
        <v>7.4443186727359847E-2</v>
      </c>
      <c r="L95">
        <f t="shared" si="18"/>
        <v>100.41868633913499</v>
      </c>
      <c r="M95">
        <f t="shared" si="19"/>
        <v>116.57217775286706</v>
      </c>
      <c r="N95">
        <f t="shared" si="20"/>
        <v>6651</v>
      </c>
    </row>
    <row r="96" spans="1:14" x14ac:dyDescent="0.25">
      <c r="A96" s="40">
        <v>40848</v>
      </c>
      <c r="B96">
        <f>COUNT(Samplings!$B96:$IF96)</f>
        <v>120</v>
      </c>
      <c r="C96">
        <f>IF($B96&gt;0,MIN(Samplings!$B96:$IF96),"")</f>
        <v>16.515956351136001</v>
      </c>
      <c r="D96">
        <f>IF($B96&gt;0,MAX(Samplings!$B96:$IF96),"")</f>
        <v>185.426875284533</v>
      </c>
      <c r="E96">
        <f t="shared" si="14"/>
        <v>168.910918933397</v>
      </c>
      <c r="F96">
        <f>IFERROR(MEDIAN(Samplings!$B96:$IF96),"")</f>
        <v>83.486579464463446</v>
      </c>
      <c r="G96">
        <f>IFERROR(AVERAGE(Samplings!$B96:$IF96),"")</f>
        <v>83.879065266508306</v>
      </c>
      <c r="H96">
        <f>IFERROR(_xlfn.STDEV.S(Samplings!$B96:$IF96),"")</f>
        <v>32.570011255215583</v>
      </c>
      <c r="I96">
        <f t="shared" si="15"/>
        <v>0.38829726048724</v>
      </c>
      <c r="J96">
        <f t="shared" si="16"/>
        <v>7.6585114359938053</v>
      </c>
      <c r="K96" s="42">
        <f t="shared" si="17"/>
        <v>9.1304205783176967E-2</v>
      </c>
      <c r="L96">
        <f t="shared" si="18"/>
        <v>76.220553830514504</v>
      </c>
      <c r="M96">
        <f t="shared" si="19"/>
        <v>91.537576702502108</v>
      </c>
      <c r="N96">
        <f t="shared" si="20"/>
        <v>10004</v>
      </c>
    </row>
    <row r="97" spans="1:14" x14ac:dyDescent="0.25">
      <c r="A97" s="40">
        <v>40878</v>
      </c>
      <c r="B97">
        <f>COUNT(Samplings!$B97:$IF97)</f>
        <v>120</v>
      </c>
      <c r="C97">
        <f>IF($B97&gt;0,MIN(Samplings!$B97:$IF97),"")</f>
        <v>33.876822607414901</v>
      </c>
      <c r="D97">
        <f>IF($B97&gt;0,MAX(Samplings!$B97:$IF97),"")</f>
        <v>254.02796499900401</v>
      </c>
      <c r="E97">
        <f t="shared" si="14"/>
        <v>220.1511423915891</v>
      </c>
      <c r="F97">
        <f>IFERROR(MEDIAN(Samplings!$B97:$IF97),"")</f>
        <v>135.63823127547599</v>
      </c>
      <c r="G97">
        <f>IFERROR(AVERAGE(Samplings!$B97:$IF97),"")</f>
        <v>136.04641552809824</v>
      </c>
      <c r="H97">
        <f>IFERROR(_xlfn.STDEV.S(Samplings!$B97:$IF97),"")</f>
        <v>36.705348589067832</v>
      </c>
      <c r="I97">
        <f t="shared" si="15"/>
        <v>0.26980018875607142</v>
      </c>
      <c r="J97">
        <f t="shared" si="16"/>
        <v>8.6308945283677154</v>
      </c>
      <c r="K97" s="42">
        <f t="shared" si="17"/>
        <v>6.3440808012947172E-2</v>
      </c>
      <c r="L97">
        <f t="shared" si="18"/>
        <v>127.41552099973052</v>
      </c>
      <c r="M97">
        <f t="shared" si="19"/>
        <v>144.67731005646596</v>
      </c>
      <c r="N97">
        <f t="shared" si="20"/>
        <v>4830</v>
      </c>
    </row>
    <row r="98" spans="1:14" x14ac:dyDescent="0.25">
      <c r="A98" s="40">
        <v>40909</v>
      </c>
      <c r="B98">
        <f>COUNT(Samplings!$B98:$IF98)</f>
        <v>120</v>
      </c>
      <c r="C98">
        <f>IF($B98&gt;0,MIN(Samplings!$B98:$IF98),"")</f>
        <v>29.8753096974317</v>
      </c>
      <c r="D98">
        <f>IF($B98&gt;0,MAX(Samplings!$B98:$IF98),"")</f>
        <v>226.62029009037499</v>
      </c>
      <c r="E98">
        <f t="shared" ref="E98:E129" si="21">IFERROR(D98-C98,"")</f>
        <v>196.74498039294329</v>
      </c>
      <c r="F98">
        <f>IFERROR(MEDIAN(Samplings!$B98:$IF98),"")</f>
        <v>120.46052540207401</v>
      </c>
      <c r="G98">
        <f>IFERROR(AVERAGE(Samplings!$B98:$IF98),"")</f>
        <v>121.56778157264345</v>
      </c>
      <c r="H98">
        <f>IFERROR(_xlfn.STDEV.S(Samplings!$B98:$IF98),"")</f>
        <v>36.613019238903846</v>
      </c>
      <c r="I98">
        <f t="shared" ref="I98:I129" si="22">IFERROR($H98/$G98,"")</f>
        <v>0.30117370544452643</v>
      </c>
      <c r="J98">
        <f t="shared" ref="J98:J129" si="23">IFERROR(_xlfn.CONFIDENCE.NORM(0.01,$H98,$B98),"")</f>
        <v>8.6091842078348808</v>
      </c>
      <c r="K98" s="42">
        <f t="shared" ref="K98:K129" si="24">IFERROR($J98/$G98,"")</f>
        <v>7.0817975753636811E-2</v>
      </c>
      <c r="L98">
        <f t="shared" ref="L98:L129" si="25">IFERROR($G98-$J98,"")</f>
        <v>112.95859736480857</v>
      </c>
      <c r="M98">
        <f t="shared" ref="M98:M129" si="26">IFERROR($G98+$J98,"")</f>
        <v>130.17696578047833</v>
      </c>
      <c r="N98">
        <f t="shared" ref="N98:N129" si="27">IFERROR(ROUNDUP(((_xlfn.NORM.INV(1-0.01/2,0,1)*$H98)/(0.01*$G98))^2,0),"")</f>
        <v>6019</v>
      </c>
    </row>
    <row r="99" spans="1:14" x14ac:dyDescent="0.25">
      <c r="A99" s="40">
        <v>40940</v>
      </c>
      <c r="B99">
        <f>COUNT(Samplings!$B99:$IF99)</f>
        <v>120</v>
      </c>
      <c r="C99">
        <f>IF($B99&gt;0,MIN(Samplings!$B99:$IF99),"")</f>
        <v>32.497240445612697</v>
      </c>
      <c r="D99">
        <f>IF($B99&gt;0,MAX(Samplings!$B99:$IF99),"")</f>
        <v>195.58646362303401</v>
      </c>
      <c r="E99">
        <f t="shared" si="21"/>
        <v>163.0892231774213</v>
      </c>
      <c r="F99">
        <f>IFERROR(MEDIAN(Samplings!$B99:$IF99),"")</f>
        <v>99.356223413208355</v>
      </c>
      <c r="G99">
        <f>IFERROR(AVERAGE(Samplings!$B99:$IF99),"")</f>
        <v>110.44285143687949</v>
      </c>
      <c r="H99">
        <f>IFERROR(_xlfn.STDEV.S(Samplings!$B99:$IF99),"")</f>
        <v>34.714349395670652</v>
      </c>
      <c r="I99">
        <f t="shared" si="22"/>
        <v>0.31431956839244291</v>
      </c>
      <c r="J99">
        <f t="shared" si="23"/>
        <v>8.1627310398075146</v>
      </c>
      <c r="K99" s="42">
        <f t="shared" si="24"/>
        <v>7.3909093559330036E-2</v>
      </c>
      <c r="L99">
        <f t="shared" si="25"/>
        <v>102.28012039707198</v>
      </c>
      <c r="M99">
        <f t="shared" si="26"/>
        <v>118.605582476687</v>
      </c>
      <c r="N99">
        <f t="shared" si="27"/>
        <v>6556</v>
      </c>
    </row>
    <row r="100" spans="1:14" x14ac:dyDescent="0.25">
      <c r="A100" s="40">
        <v>40969</v>
      </c>
      <c r="B100">
        <f>COUNT(Samplings!$B100:$IF100)</f>
        <v>120</v>
      </c>
      <c r="C100">
        <f>IF($B100&gt;0,MIN(Samplings!$B100:$IF100),"")</f>
        <v>15.3566091769252</v>
      </c>
      <c r="D100">
        <f>IF($B100&gt;0,MAX(Samplings!$B100:$IF100),"")</f>
        <v>169.02618653637401</v>
      </c>
      <c r="E100">
        <f t="shared" si="21"/>
        <v>153.66957735944882</v>
      </c>
      <c r="F100">
        <f>IFERROR(MEDIAN(Samplings!$B100:$IF100),"")</f>
        <v>77.050099531293256</v>
      </c>
      <c r="G100">
        <f>IFERROR(AVERAGE(Samplings!$B100:$IF100),"")</f>
        <v>79.257714427183103</v>
      </c>
      <c r="H100">
        <f>IFERROR(_xlfn.STDEV.S(Samplings!$B100:$IF100),"")</f>
        <v>29.265772084307873</v>
      </c>
      <c r="I100">
        <f t="shared" si="22"/>
        <v>0.36924824663213551</v>
      </c>
      <c r="J100">
        <f t="shared" si="23"/>
        <v>6.8815527398679919</v>
      </c>
      <c r="K100" s="42">
        <f t="shared" si="24"/>
        <v>8.6825021256326032E-2</v>
      </c>
      <c r="L100">
        <f t="shared" si="25"/>
        <v>72.376161687315118</v>
      </c>
      <c r="M100">
        <f t="shared" si="26"/>
        <v>86.139267167051088</v>
      </c>
      <c r="N100">
        <f t="shared" si="27"/>
        <v>9047</v>
      </c>
    </row>
    <row r="101" spans="1:14" x14ac:dyDescent="0.25">
      <c r="A101" s="40">
        <v>41000</v>
      </c>
      <c r="B101">
        <f>COUNT(Samplings!$B101:$IF101)</f>
        <v>119</v>
      </c>
      <c r="C101">
        <f>IF($B101&gt;0,MIN(Samplings!$B101:$IF101),"")</f>
        <v>31.590252714801402</v>
      </c>
      <c r="D101">
        <f>IF($B101&gt;0,MAX(Samplings!$B101:$IF101),"")</f>
        <v>191.138174526157</v>
      </c>
      <c r="E101">
        <f t="shared" si="21"/>
        <v>159.54792181135559</v>
      </c>
      <c r="F101">
        <f>IFERROR(MEDIAN(Samplings!$B101:$IF101),"")</f>
        <v>95.146274917313505</v>
      </c>
      <c r="G101">
        <f>IFERROR(AVERAGE(Samplings!$B101:$IF101),"")</f>
        <v>92.339883919036737</v>
      </c>
      <c r="H101">
        <f>IFERROR(_xlfn.STDEV.S(Samplings!$B101:$IF101),"")</f>
        <v>29.100053512133652</v>
      </c>
      <c r="I101">
        <f t="shared" si="22"/>
        <v>0.31514067678110219</v>
      </c>
      <c r="J101">
        <f t="shared" si="23"/>
        <v>6.8712758924886206</v>
      </c>
      <c r="K101" s="42">
        <f t="shared" si="24"/>
        <v>7.4412871241134868E-2</v>
      </c>
      <c r="L101">
        <f t="shared" si="25"/>
        <v>85.468608026548111</v>
      </c>
      <c r="M101">
        <f t="shared" si="26"/>
        <v>99.211159811525363</v>
      </c>
      <c r="N101">
        <f t="shared" si="27"/>
        <v>6590</v>
      </c>
    </row>
    <row r="102" spans="1:14" x14ac:dyDescent="0.25">
      <c r="A102" s="40">
        <v>41030</v>
      </c>
      <c r="B102">
        <f>COUNT(Samplings!$B102:$IF102)</f>
        <v>120</v>
      </c>
      <c r="C102">
        <f>IF($B102&gt;0,MIN(Samplings!$B102:$IF102),"")</f>
        <v>46.116849499549097</v>
      </c>
      <c r="D102">
        <f>IF($B102&gt;0,MAX(Samplings!$B102:$IF102),"")</f>
        <v>277.72287881864901</v>
      </c>
      <c r="E102">
        <f t="shared" si="21"/>
        <v>231.60602931909992</v>
      </c>
      <c r="F102">
        <f>IFERROR(MEDIAN(Samplings!$B102:$IF102),"")</f>
        <v>154.64738282773652</v>
      </c>
      <c r="G102">
        <f>IFERROR(AVERAGE(Samplings!$B102:$IF102),"")</f>
        <v>161.17488760674269</v>
      </c>
      <c r="H102">
        <f>IFERROR(_xlfn.STDEV.S(Samplings!$B102:$IF102),"")</f>
        <v>44.776646824851888</v>
      </c>
      <c r="I102">
        <f t="shared" si="22"/>
        <v>0.27781404094479217</v>
      </c>
      <c r="J102">
        <f t="shared" si="23"/>
        <v>10.528779345099863</v>
      </c>
      <c r="K102" s="42">
        <f t="shared" si="24"/>
        <v>6.5325184967955238E-2</v>
      </c>
      <c r="L102">
        <f t="shared" si="25"/>
        <v>150.64610826164284</v>
      </c>
      <c r="M102">
        <f t="shared" si="26"/>
        <v>171.70366695184254</v>
      </c>
      <c r="N102">
        <f t="shared" si="27"/>
        <v>5121</v>
      </c>
    </row>
    <row r="103" spans="1:14" x14ac:dyDescent="0.25">
      <c r="A103" s="40">
        <v>41061</v>
      </c>
      <c r="B103">
        <f>COUNT(Samplings!$B103:$IF103)</f>
        <v>120</v>
      </c>
      <c r="C103">
        <f>IF($B103&gt;0,MIN(Samplings!$B103:$IF103),"")</f>
        <v>79.817640780939797</v>
      </c>
      <c r="D103">
        <f>IF($B103&gt;0,MAX(Samplings!$B103:$IF103),"")</f>
        <v>305.74371354061799</v>
      </c>
      <c r="E103">
        <f t="shared" si="21"/>
        <v>225.92607275967819</v>
      </c>
      <c r="F103">
        <f>IFERROR(MEDIAN(Samplings!$B103:$IF103),"")</f>
        <v>175.84772668412648</v>
      </c>
      <c r="G103">
        <f>IFERROR(AVERAGE(Samplings!$B103:$IF103),"")</f>
        <v>181.00039710886946</v>
      </c>
      <c r="H103">
        <f>IFERROR(_xlfn.STDEV.S(Samplings!$B103:$IF103),"")</f>
        <v>40.735190510720912</v>
      </c>
      <c r="I103">
        <f t="shared" si="22"/>
        <v>0.22505580739814182</v>
      </c>
      <c r="J103">
        <f t="shared" si="23"/>
        <v>9.5784714327903444</v>
      </c>
      <c r="K103" s="42">
        <f t="shared" si="24"/>
        <v>5.291961556873831E-2</v>
      </c>
      <c r="L103">
        <f t="shared" si="25"/>
        <v>171.42192567607913</v>
      </c>
      <c r="M103">
        <f t="shared" si="26"/>
        <v>190.5788685416598</v>
      </c>
      <c r="N103">
        <f t="shared" si="27"/>
        <v>3361</v>
      </c>
    </row>
    <row r="104" spans="1:14" x14ac:dyDescent="0.25">
      <c r="A104" s="40">
        <v>41091</v>
      </c>
      <c r="B104">
        <f>COUNT(Samplings!$B104:$IF104)</f>
        <v>120</v>
      </c>
      <c r="C104">
        <f>IF($B104&gt;0,MIN(Samplings!$B104:$IF104),"")</f>
        <v>16.603988569060999</v>
      </c>
      <c r="D104">
        <f>IF($B104&gt;0,MAX(Samplings!$B104:$IF104),"")</f>
        <v>152.12561859231599</v>
      </c>
      <c r="E104">
        <f t="shared" si="21"/>
        <v>135.521630023255</v>
      </c>
      <c r="F104">
        <f>IFERROR(MEDIAN(Samplings!$B104:$IF104),"")</f>
        <v>67.391495150519347</v>
      </c>
      <c r="G104">
        <f>IFERROR(AVERAGE(Samplings!$B104:$IF104),"")</f>
        <v>72.204503611950003</v>
      </c>
      <c r="H104">
        <f>IFERROR(_xlfn.STDEV.S(Samplings!$B104:$IF104),"")</f>
        <v>30.022831805030176</v>
      </c>
      <c r="I104">
        <f t="shared" si="22"/>
        <v>0.41580275887474327</v>
      </c>
      <c r="J104">
        <f t="shared" si="23"/>
        <v>7.0595677391091591</v>
      </c>
      <c r="K104" s="42">
        <f t="shared" si="24"/>
        <v>9.777184782059474E-2</v>
      </c>
      <c r="L104">
        <f t="shared" si="25"/>
        <v>65.144935872840847</v>
      </c>
      <c r="M104">
        <f t="shared" si="26"/>
        <v>79.264071351059158</v>
      </c>
      <c r="N104">
        <f t="shared" si="27"/>
        <v>11472</v>
      </c>
    </row>
    <row r="105" spans="1:14" x14ac:dyDescent="0.25">
      <c r="A105" s="40">
        <v>41122</v>
      </c>
      <c r="B105">
        <f>COUNT(Samplings!$B105:$IF105)</f>
        <v>120</v>
      </c>
      <c r="C105">
        <f>IF($B105&gt;0,MIN(Samplings!$B105:$IF105),"")</f>
        <v>64.580549001347904</v>
      </c>
      <c r="D105">
        <f>IF($B105&gt;0,MAX(Samplings!$B105:$IF105),"")</f>
        <v>272.23723394676199</v>
      </c>
      <c r="E105">
        <f t="shared" si="21"/>
        <v>207.6566849454141</v>
      </c>
      <c r="F105">
        <f>IFERROR(MEDIAN(Samplings!$B105:$IF105),"")</f>
        <v>160.66534270238901</v>
      </c>
      <c r="G105">
        <f>IFERROR(AVERAGE(Samplings!$B105:$IF105),"")</f>
        <v>163.9761374601446</v>
      </c>
      <c r="H105">
        <f>IFERROR(_xlfn.STDEV.S(Samplings!$B105:$IF105),"")</f>
        <v>42.119756209079014</v>
      </c>
      <c r="I105">
        <f t="shared" si="22"/>
        <v>0.25686515648849501</v>
      </c>
      <c r="J105">
        <f t="shared" si="23"/>
        <v>9.9040381681430141</v>
      </c>
      <c r="K105" s="42">
        <f t="shared" si="24"/>
        <v>6.0399264926887616E-2</v>
      </c>
      <c r="L105">
        <f t="shared" si="25"/>
        <v>154.07209929200158</v>
      </c>
      <c r="M105">
        <f t="shared" si="26"/>
        <v>173.88017562828762</v>
      </c>
      <c r="N105">
        <f t="shared" si="27"/>
        <v>4378</v>
      </c>
    </row>
    <row r="106" spans="1:14" x14ac:dyDescent="0.25">
      <c r="A106" s="40">
        <v>41153</v>
      </c>
      <c r="B106">
        <f>COUNT(Samplings!$B106:$IF106)</f>
        <v>120</v>
      </c>
      <c r="C106">
        <f>IF($B106&gt;0,MIN(Samplings!$B106:$IF106),"")</f>
        <v>108.18781383285901</v>
      </c>
      <c r="D106">
        <f>IF($B106&gt;0,MAX(Samplings!$B106:$IF106),"")</f>
        <v>306.43336720163302</v>
      </c>
      <c r="E106">
        <f t="shared" si="21"/>
        <v>198.24555336877401</v>
      </c>
      <c r="F106">
        <f>IFERROR(MEDIAN(Samplings!$B106:$IF106),"")</f>
        <v>214.882290607193</v>
      </c>
      <c r="G106">
        <f>IFERROR(AVERAGE(Samplings!$B106:$IF106),"")</f>
        <v>214.55533394034404</v>
      </c>
      <c r="H106">
        <f>IFERROR(_xlfn.STDEV.S(Samplings!$B106:$IF106),"")</f>
        <v>47.799304178969003</v>
      </c>
      <c r="I106">
        <f t="shared" si="22"/>
        <v>0.22278310821328423</v>
      </c>
      <c r="J106">
        <f t="shared" si="23"/>
        <v>11.239526901562243</v>
      </c>
      <c r="K106" s="42">
        <f t="shared" si="24"/>
        <v>5.2385213152926477E-2</v>
      </c>
      <c r="L106">
        <f t="shared" si="25"/>
        <v>203.3158070387818</v>
      </c>
      <c r="M106">
        <f t="shared" si="26"/>
        <v>225.79486084190629</v>
      </c>
      <c r="N106">
        <f t="shared" si="27"/>
        <v>3294</v>
      </c>
    </row>
    <row r="107" spans="1:14" x14ac:dyDescent="0.25">
      <c r="A107" s="40">
        <v>41183</v>
      </c>
      <c r="B107">
        <f>COUNT(Samplings!$B107:$IF107)</f>
        <v>120</v>
      </c>
      <c r="C107">
        <f>IF($B107&gt;0,MIN(Samplings!$B107:$IF107),"")</f>
        <v>42.3102057403567</v>
      </c>
      <c r="D107">
        <f>IF($B107&gt;0,MAX(Samplings!$B107:$IF107),"")</f>
        <v>169.54367662132199</v>
      </c>
      <c r="E107">
        <f t="shared" si="21"/>
        <v>127.23347088096529</v>
      </c>
      <c r="F107">
        <f>IFERROR(MEDIAN(Samplings!$B107:$IF107),"")</f>
        <v>112.41598402091751</v>
      </c>
      <c r="G107">
        <f>IFERROR(AVERAGE(Samplings!$B107:$IF107),"")</f>
        <v>108.99895969123762</v>
      </c>
      <c r="H107">
        <f>IFERROR(_xlfn.STDEV.S(Samplings!$B107:$IF107),"")</f>
        <v>30.072454086481521</v>
      </c>
      <c r="I107">
        <f t="shared" si="22"/>
        <v>0.27589670737838273</v>
      </c>
      <c r="J107">
        <f t="shared" si="23"/>
        <v>7.0712359208299862</v>
      </c>
      <c r="K107" s="42">
        <f t="shared" si="24"/>
        <v>6.487434321263931E-2</v>
      </c>
      <c r="L107">
        <f t="shared" si="25"/>
        <v>101.92772377040762</v>
      </c>
      <c r="M107">
        <f t="shared" si="26"/>
        <v>116.07019561206761</v>
      </c>
      <c r="N107">
        <f t="shared" si="27"/>
        <v>5051</v>
      </c>
    </row>
    <row r="108" spans="1:14" x14ac:dyDescent="0.25">
      <c r="A108" s="40">
        <v>41214</v>
      </c>
      <c r="B108">
        <f>COUNT(Samplings!$B108:$IF108)</f>
        <v>120</v>
      </c>
      <c r="C108">
        <f>IF($B108&gt;0,MIN(Samplings!$B108:$IF108),"")</f>
        <v>27.4032142947766</v>
      </c>
      <c r="D108">
        <f>IF($B108&gt;0,MAX(Samplings!$B108:$IF108),"")</f>
        <v>193.995811654503</v>
      </c>
      <c r="E108">
        <f t="shared" si="21"/>
        <v>166.5925973597264</v>
      </c>
      <c r="F108">
        <f>IFERROR(MEDIAN(Samplings!$B108:$IF108),"")</f>
        <v>124.05784836944551</v>
      </c>
      <c r="G108">
        <f>IFERROR(AVERAGE(Samplings!$B108:$IF108),"")</f>
        <v>121.61093352879229</v>
      </c>
      <c r="H108">
        <f>IFERROR(_xlfn.STDEV.S(Samplings!$B108:$IF108),"")</f>
        <v>29.87225538301259</v>
      </c>
      <c r="I108">
        <f t="shared" si="22"/>
        <v>0.24563790866665877</v>
      </c>
      <c r="J108">
        <f t="shared" si="23"/>
        <v>7.0241612039079149</v>
      </c>
      <c r="K108" s="42">
        <f t="shared" si="24"/>
        <v>5.7759290222411566E-2</v>
      </c>
      <c r="L108">
        <f t="shared" si="25"/>
        <v>114.58677232488438</v>
      </c>
      <c r="M108">
        <f t="shared" si="26"/>
        <v>128.6350947327002</v>
      </c>
      <c r="N108">
        <f t="shared" si="27"/>
        <v>4004</v>
      </c>
    </row>
    <row r="109" spans="1:14" x14ac:dyDescent="0.25">
      <c r="A109" s="40">
        <v>41244</v>
      </c>
      <c r="B109">
        <f>COUNT(Samplings!$B109:$IF109)</f>
        <v>120</v>
      </c>
      <c r="C109">
        <f>IF($B109&gt;0,MIN(Samplings!$B109:$IF109),"")</f>
        <v>103.604258478305</v>
      </c>
      <c r="D109">
        <f>IF($B109&gt;0,MAX(Samplings!$B109:$IF109),"")</f>
        <v>337.02469575990301</v>
      </c>
      <c r="E109">
        <f t="shared" si="21"/>
        <v>233.42043728159803</v>
      </c>
      <c r="F109">
        <f>IFERROR(MEDIAN(Samplings!$B109:$IF109),"")</f>
        <v>219.39426878645</v>
      </c>
      <c r="G109">
        <f>IFERROR(AVERAGE(Samplings!$B109:$IF109),"")</f>
        <v>216.46510638783533</v>
      </c>
      <c r="H109">
        <f>IFERROR(_xlfn.STDEV.S(Samplings!$B109:$IF109),"")</f>
        <v>43.919102238147438</v>
      </c>
      <c r="I109">
        <f t="shared" si="22"/>
        <v>0.2028922950725307</v>
      </c>
      <c r="J109">
        <f t="shared" si="23"/>
        <v>10.327136337589421</v>
      </c>
      <c r="K109" s="42">
        <f t="shared" si="24"/>
        <v>4.7708087968166744E-2</v>
      </c>
      <c r="L109">
        <f t="shared" si="25"/>
        <v>206.13797005024591</v>
      </c>
      <c r="M109">
        <f t="shared" si="26"/>
        <v>226.79224272542476</v>
      </c>
      <c r="N109">
        <f t="shared" si="27"/>
        <v>2732</v>
      </c>
    </row>
    <row r="110" spans="1:14" x14ac:dyDescent="0.25">
      <c r="A110" s="40">
        <v>41275</v>
      </c>
      <c r="B110">
        <f>COUNT(Samplings!$B110:$IF110)</f>
        <v>120</v>
      </c>
      <c r="C110">
        <f>IF($B110&gt;0,MIN(Samplings!$B110:$IF110),"")</f>
        <v>101.765755877274</v>
      </c>
      <c r="D110">
        <f>IF($B110&gt;0,MAX(Samplings!$B110:$IF110),"")</f>
        <v>331.96663775979999</v>
      </c>
      <c r="E110">
        <f t="shared" si="21"/>
        <v>230.20088188252601</v>
      </c>
      <c r="F110">
        <f>IFERROR(MEDIAN(Samplings!$B110:$IF110),"")</f>
        <v>218.032794138311</v>
      </c>
      <c r="G110">
        <f>IFERROR(AVERAGE(Samplings!$B110:$IF110),"")</f>
        <v>220.74351215737818</v>
      </c>
      <c r="H110">
        <f>IFERROR(_xlfn.STDEV.S(Samplings!$B110:$IF110),"")</f>
        <v>36.879365556981867</v>
      </c>
      <c r="I110">
        <f t="shared" si="22"/>
        <v>0.16706885378669192</v>
      </c>
      <c r="J110">
        <f t="shared" si="23"/>
        <v>8.6718128728037556</v>
      </c>
      <c r="K110" s="42">
        <f t="shared" si="24"/>
        <v>3.9284565095717164E-2</v>
      </c>
      <c r="L110">
        <f t="shared" si="25"/>
        <v>212.07169928457444</v>
      </c>
      <c r="M110">
        <f t="shared" si="26"/>
        <v>229.41532503018192</v>
      </c>
      <c r="N110">
        <f t="shared" si="27"/>
        <v>1852</v>
      </c>
    </row>
    <row r="111" spans="1:14" x14ac:dyDescent="0.25">
      <c r="A111" s="40">
        <v>41306</v>
      </c>
      <c r="B111">
        <f>COUNT(Samplings!$B111:$IF111)</f>
        <v>120</v>
      </c>
      <c r="C111">
        <f>IF($B111&gt;0,MIN(Samplings!$B111:$IF111),"")</f>
        <v>56.399327749314899</v>
      </c>
      <c r="D111">
        <f>IF($B111&gt;0,MAX(Samplings!$B111:$IF111),"")</f>
        <v>243.41774197152199</v>
      </c>
      <c r="E111">
        <f t="shared" si="21"/>
        <v>187.0184142222071</v>
      </c>
      <c r="F111">
        <f>IFERROR(MEDIAN(Samplings!$B111:$IF111),"")</f>
        <v>142.56479714306101</v>
      </c>
      <c r="G111">
        <f>IFERROR(AVERAGE(Samplings!$B111:$IF111),"")</f>
        <v>144.75350296708845</v>
      </c>
      <c r="H111">
        <f>IFERROR(_xlfn.STDEV.S(Samplings!$B111:$IF111),"")</f>
        <v>38.028283973993688</v>
      </c>
      <c r="I111">
        <f t="shared" si="22"/>
        <v>0.26271063010226359</v>
      </c>
      <c r="J111">
        <f t="shared" si="23"/>
        <v>8.9419695137321451</v>
      </c>
      <c r="K111" s="42">
        <f t="shared" si="24"/>
        <v>6.1773769411060234E-2</v>
      </c>
      <c r="L111">
        <f t="shared" si="25"/>
        <v>135.8115334533563</v>
      </c>
      <c r="M111">
        <f t="shared" si="26"/>
        <v>153.6954724808206</v>
      </c>
      <c r="N111">
        <f t="shared" si="27"/>
        <v>4580</v>
      </c>
    </row>
    <row r="112" spans="1:14" x14ac:dyDescent="0.25">
      <c r="A112" s="40">
        <v>41334</v>
      </c>
      <c r="B112">
        <f>COUNT(Samplings!$B112:$IF112)</f>
        <v>120</v>
      </c>
      <c r="C112">
        <f>IF($B112&gt;0,MIN(Samplings!$B112:$IF112),"")</f>
        <v>76.152246652532696</v>
      </c>
      <c r="D112">
        <f>IF($B112&gt;0,MAX(Samplings!$B112:$IF112),"")</f>
        <v>294.00247651018299</v>
      </c>
      <c r="E112">
        <f t="shared" si="21"/>
        <v>217.85022985765028</v>
      </c>
      <c r="F112">
        <f>IFERROR(MEDIAN(Samplings!$B112:$IF112),"")</f>
        <v>189.247379703744</v>
      </c>
      <c r="G112">
        <f>IFERROR(AVERAGE(Samplings!$B112:$IF112),"")</f>
        <v>186.64895168179063</v>
      </c>
      <c r="H112">
        <f>IFERROR(_xlfn.STDEV.S(Samplings!$B112:$IF112),"")</f>
        <v>46.415735404514585</v>
      </c>
      <c r="I112">
        <f t="shared" si="22"/>
        <v>0.24867932547323746</v>
      </c>
      <c r="J112">
        <f t="shared" si="23"/>
        <v>10.914194582865354</v>
      </c>
      <c r="K112" s="42">
        <f t="shared" si="24"/>
        <v>5.8474448875943712E-2</v>
      </c>
      <c r="L112">
        <f t="shared" si="25"/>
        <v>175.73475709892529</v>
      </c>
      <c r="M112">
        <f t="shared" si="26"/>
        <v>197.56314626465598</v>
      </c>
      <c r="N112">
        <f t="shared" si="27"/>
        <v>4104</v>
      </c>
    </row>
    <row r="113" spans="1:14" x14ac:dyDescent="0.25">
      <c r="A113" s="40">
        <v>41365</v>
      </c>
      <c r="B113">
        <f>COUNT(Samplings!$B113:$IF113)</f>
        <v>120</v>
      </c>
      <c r="C113">
        <f>IF($B113&gt;0,MIN(Samplings!$B113:$IF113),"")</f>
        <v>106.236200559251</v>
      </c>
      <c r="D113">
        <f>IF($B113&gt;0,MAX(Samplings!$B113:$IF113),"")</f>
        <v>323.02426213065399</v>
      </c>
      <c r="E113">
        <f t="shared" si="21"/>
        <v>216.78806157140298</v>
      </c>
      <c r="F113">
        <f>IFERROR(MEDIAN(Samplings!$B113:$IF113),"")</f>
        <v>213.08421527255601</v>
      </c>
      <c r="G113">
        <f>IFERROR(AVERAGE(Samplings!$B113:$IF113),"")</f>
        <v>211.09749959346348</v>
      </c>
      <c r="H113">
        <f>IFERROR(_xlfn.STDEV.S(Samplings!$B113:$IF113),"")</f>
        <v>44.535594491691896</v>
      </c>
      <c r="I113">
        <f t="shared" si="22"/>
        <v>0.21097168169902339</v>
      </c>
      <c r="J113">
        <f t="shared" si="23"/>
        <v>10.472098306959809</v>
      </c>
      <c r="K113" s="42">
        <f t="shared" si="24"/>
        <v>4.9607874688839149E-2</v>
      </c>
      <c r="L113">
        <f t="shared" si="25"/>
        <v>200.62540128650366</v>
      </c>
      <c r="M113">
        <f t="shared" si="26"/>
        <v>221.5695979004233</v>
      </c>
      <c r="N113">
        <f t="shared" si="27"/>
        <v>2954</v>
      </c>
    </row>
    <row r="114" spans="1:14" x14ac:dyDescent="0.25">
      <c r="A114" s="40">
        <v>41395</v>
      </c>
      <c r="B114">
        <f>COUNT(Samplings!$B114:$IF114)</f>
        <v>120</v>
      </c>
      <c r="C114">
        <f>IF($B114&gt;0,MIN(Samplings!$B114:$IF114),"")</f>
        <v>52.842622249969402</v>
      </c>
      <c r="D114">
        <f>IF($B114&gt;0,MAX(Samplings!$B114:$IF114),"")</f>
        <v>251.95917395429299</v>
      </c>
      <c r="E114">
        <f t="shared" si="21"/>
        <v>199.1165517043236</v>
      </c>
      <c r="F114">
        <f>IFERROR(MEDIAN(Samplings!$B114:$IF114),"")</f>
        <v>158.89840813882103</v>
      </c>
      <c r="G114">
        <f>IFERROR(AVERAGE(Samplings!$B114:$IF114),"")</f>
        <v>160.81908799764864</v>
      </c>
      <c r="H114">
        <f>IFERROR(_xlfn.STDEV.S(Samplings!$B114:$IF114),"")</f>
        <v>35.933320765996065</v>
      </c>
      <c r="I114">
        <f t="shared" si="22"/>
        <v>0.2234394014628503</v>
      </c>
      <c r="J114">
        <f t="shared" si="23"/>
        <v>8.4493599300045137</v>
      </c>
      <c r="K114" s="42">
        <f t="shared" si="24"/>
        <v>5.2539533927266478E-2</v>
      </c>
      <c r="L114">
        <f t="shared" si="25"/>
        <v>152.36972806764413</v>
      </c>
      <c r="M114">
        <f t="shared" si="26"/>
        <v>169.26844792765314</v>
      </c>
      <c r="N114">
        <f t="shared" si="27"/>
        <v>3313</v>
      </c>
    </row>
    <row r="115" spans="1:14" x14ac:dyDescent="0.25">
      <c r="A115" s="40">
        <v>41426</v>
      </c>
      <c r="B115">
        <f>COUNT(Samplings!$B115:$IF115)</f>
        <v>120</v>
      </c>
      <c r="C115">
        <f>IF($B115&gt;0,MIN(Samplings!$B115:$IF115),"")</f>
        <v>85.765636521034693</v>
      </c>
      <c r="D115">
        <f>IF($B115&gt;0,MAX(Samplings!$B115:$IF115),"")</f>
        <v>274.347128020615</v>
      </c>
      <c r="E115">
        <f t="shared" si="21"/>
        <v>188.5814914995803</v>
      </c>
      <c r="F115">
        <f>IFERROR(MEDIAN(Samplings!$B115:$IF115),"")</f>
        <v>159.23339073228101</v>
      </c>
      <c r="G115">
        <f>IFERROR(AVERAGE(Samplings!$B115:$IF115),"")</f>
        <v>159.82424571780339</v>
      </c>
      <c r="H115">
        <f>IFERROR(_xlfn.STDEV.S(Samplings!$B115:$IF115),"")</f>
        <v>38.258329719433512</v>
      </c>
      <c r="I115">
        <f t="shared" si="22"/>
        <v>0.23937750838496077</v>
      </c>
      <c r="J115">
        <f t="shared" si="23"/>
        <v>8.9960624631771804</v>
      </c>
      <c r="K115" s="42">
        <f t="shared" si="24"/>
        <v>5.6287219894416041E-2</v>
      </c>
      <c r="L115">
        <f t="shared" si="25"/>
        <v>150.82818325462623</v>
      </c>
      <c r="M115">
        <f t="shared" si="26"/>
        <v>168.82030818098056</v>
      </c>
      <c r="N115">
        <f t="shared" si="27"/>
        <v>3802</v>
      </c>
    </row>
    <row r="116" spans="1:14" x14ac:dyDescent="0.25">
      <c r="A116" s="40">
        <v>41456</v>
      </c>
      <c r="B116">
        <f>COUNT(Samplings!$B116:$IF116)</f>
        <v>120</v>
      </c>
      <c r="C116">
        <f>IF($B116&gt;0,MIN(Samplings!$B116:$IF116),"")</f>
        <v>30.279337093263099</v>
      </c>
      <c r="D116">
        <f>IF($B116&gt;0,MAX(Samplings!$B116:$IF116),"")</f>
        <v>199.90804223301001</v>
      </c>
      <c r="E116">
        <f t="shared" si="21"/>
        <v>169.6287051397469</v>
      </c>
      <c r="F116">
        <f>IFERROR(MEDIAN(Samplings!$B116:$IF116),"")</f>
        <v>107.59699148295351</v>
      </c>
      <c r="G116">
        <f>IFERROR(AVERAGE(Samplings!$B116:$IF116),"")</f>
        <v>111.36883891050898</v>
      </c>
      <c r="H116">
        <f>IFERROR(_xlfn.STDEV.S(Samplings!$B116:$IF116),"")</f>
        <v>37.691711224878446</v>
      </c>
      <c r="I116">
        <f t="shared" si="22"/>
        <v>0.33844037159412088</v>
      </c>
      <c r="J116">
        <f t="shared" si="23"/>
        <v>8.8628278079481113</v>
      </c>
      <c r="K116" s="42">
        <f t="shared" si="24"/>
        <v>7.9580858475770622E-2</v>
      </c>
      <c r="L116">
        <f t="shared" si="25"/>
        <v>102.50601110256088</v>
      </c>
      <c r="M116">
        <f t="shared" si="26"/>
        <v>120.23166671845709</v>
      </c>
      <c r="N116">
        <f t="shared" si="27"/>
        <v>7600</v>
      </c>
    </row>
    <row r="117" spans="1:14" x14ac:dyDescent="0.25">
      <c r="A117" s="40">
        <v>41487</v>
      </c>
      <c r="B117">
        <f>COUNT(Samplings!$B117:$IF117)</f>
        <v>120</v>
      </c>
      <c r="C117">
        <f>IF($B117&gt;0,MIN(Samplings!$B117:$IF117),"")</f>
        <v>72.6156647781213</v>
      </c>
      <c r="D117">
        <f>IF($B117&gt;0,MAX(Samplings!$B117:$IF117),"")</f>
        <v>232.54657442073301</v>
      </c>
      <c r="E117">
        <f t="shared" si="21"/>
        <v>159.93090964261171</v>
      </c>
      <c r="F117">
        <f>IFERROR(MEDIAN(Samplings!$B117:$IF117),"")</f>
        <v>158.49085199418352</v>
      </c>
      <c r="G117">
        <f>IFERROR(AVERAGE(Samplings!$B117:$IF117),"")</f>
        <v>156.54669804494779</v>
      </c>
      <c r="H117">
        <f>IFERROR(_xlfn.STDEV.S(Samplings!$B117:$IF117),"")</f>
        <v>33.7667934967088</v>
      </c>
      <c r="I117">
        <f t="shared" si="22"/>
        <v>0.21569789665581868</v>
      </c>
      <c r="J117">
        <f t="shared" si="23"/>
        <v>7.9399227751256696</v>
      </c>
      <c r="K117" s="42">
        <f t="shared" si="24"/>
        <v>5.0719196727138594E-2</v>
      </c>
      <c r="L117">
        <f t="shared" si="25"/>
        <v>148.60677526982212</v>
      </c>
      <c r="M117">
        <f t="shared" si="26"/>
        <v>164.48662082007345</v>
      </c>
      <c r="N117">
        <f t="shared" si="27"/>
        <v>3087</v>
      </c>
    </row>
    <row r="118" spans="1:14" x14ac:dyDescent="0.25">
      <c r="A118" s="40">
        <v>41518</v>
      </c>
      <c r="B118">
        <f>COUNT(Samplings!$B118:$IF118)</f>
        <v>120</v>
      </c>
      <c r="C118">
        <f>IF($B118&gt;0,MIN(Samplings!$B118:$IF118),"")</f>
        <v>177.304080809102</v>
      </c>
      <c r="D118">
        <f>IF($B118&gt;0,MAX(Samplings!$B118:$IF118),"")</f>
        <v>424.46396372303798</v>
      </c>
      <c r="E118">
        <f t="shared" si="21"/>
        <v>247.15988291393597</v>
      </c>
      <c r="F118">
        <f>IFERROR(MEDIAN(Samplings!$B118:$IF118),"")</f>
        <v>274.06374240029004</v>
      </c>
      <c r="G118">
        <f>IFERROR(AVERAGE(Samplings!$B118:$IF118),"")</f>
        <v>278.04385419557917</v>
      </c>
      <c r="H118">
        <f>IFERROR(_xlfn.STDEV.S(Samplings!$B118:$IF118),"")</f>
        <v>51.298122819192983</v>
      </c>
      <c r="I118">
        <f t="shared" si="22"/>
        <v>0.18449651752816412</v>
      </c>
      <c r="J118">
        <f t="shared" si="23"/>
        <v>12.06223900806582</v>
      </c>
      <c r="K118" s="42">
        <f t="shared" si="24"/>
        <v>4.3382505407154603E-2</v>
      </c>
      <c r="L118">
        <f t="shared" si="25"/>
        <v>265.98161518751334</v>
      </c>
      <c r="M118">
        <f t="shared" si="26"/>
        <v>290.106093203645</v>
      </c>
      <c r="N118">
        <f t="shared" si="27"/>
        <v>2259</v>
      </c>
    </row>
    <row r="119" spans="1:14" x14ac:dyDescent="0.25">
      <c r="A119" s="40">
        <v>41548</v>
      </c>
      <c r="B119">
        <f>COUNT(Samplings!$B119:$IF119)</f>
        <v>120</v>
      </c>
      <c r="C119">
        <f>IF($B119&gt;0,MIN(Samplings!$B119:$IF119),"")</f>
        <v>145.94682454795401</v>
      </c>
      <c r="D119">
        <f>IF($B119&gt;0,MAX(Samplings!$B119:$IF119),"")</f>
        <v>418.404074358618</v>
      </c>
      <c r="E119">
        <f t="shared" si="21"/>
        <v>272.457249810664</v>
      </c>
      <c r="F119">
        <f>IFERROR(MEDIAN(Samplings!$B119:$IF119),"")</f>
        <v>300.43697220936849</v>
      </c>
      <c r="G119">
        <f>IFERROR(AVERAGE(Samplings!$B119:$IF119),"")</f>
        <v>297.09360534673027</v>
      </c>
      <c r="H119">
        <f>IFERROR(_xlfn.STDEV.S(Samplings!$B119:$IF119),"")</f>
        <v>54.133241282440473</v>
      </c>
      <c r="I119">
        <f t="shared" si="22"/>
        <v>0.18220937882275509</v>
      </c>
      <c r="J119">
        <f t="shared" si="23"/>
        <v>12.728888675547934</v>
      </c>
      <c r="K119" s="42">
        <f t="shared" si="24"/>
        <v>4.2844707682928335E-2</v>
      </c>
      <c r="L119">
        <f t="shared" si="25"/>
        <v>284.36471667118235</v>
      </c>
      <c r="M119">
        <f t="shared" si="26"/>
        <v>309.82249402227819</v>
      </c>
      <c r="N119">
        <f t="shared" si="27"/>
        <v>2203</v>
      </c>
    </row>
    <row r="120" spans="1:14" x14ac:dyDescent="0.25">
      <c r="A120" s="40">
        <v>41579</v>
      </c>
      <c r="B120">
        <f>COUNT(Samplings!$B120:$IF120)</f>
        <v>120</v>
      </c>
      <c r="C120">
        <f>IF($B120&gt;0,MIN(Samplings!$B120:$IF120),"")</f>
        <v>120.388153124065</v>
      </c>
      <c r="D120">
        <f>IF($B120&gt;0,MAX(Samplings!$B120:$IF120),"")</f>
        <v>362.91378711123599</v>
      </c>
      <c r="E120">
        <f t="shared" si="21"/>
        <v>242.52563398717098</v>
      </c>
      <c r="F120">
        <f>IFERROR(MEDIAN(Samplings!$B120:$IF120),"")</f>
        <v>255.270498943484</v>
      </c>
      <c r="G120">
        <f>IFERROR(AVERAGE(Samplings!$B120:$IF120),"")</f>
        <v>252.91063580577352</v>
      </c>
      <c r="H120">
        <f>IFERROR(_xlfn.STDEV.S(Samplings!$B120:$IF120),"")</f>
        <v>46.042092569329107</v>
      </c>
      <c r="I120">
        <f t="shared" si="22"/>
        <v>0.18204885857266917</v>
      </c>
      <c r="J120">
        <f t="shared" si="23"/>
        <v>10.826336218192946</v>
      </c>
      <c r="K120" s="42">
        <f t="shared" si="24"/>
        <v>4.2806962956303631E-2</v>
      </c>
      <c r="L120">
        <f t="shared" si="25"/>
        <v>242.08429958758057</v>
      </c>
      <c r="M120">
        <f t="shared" si="26"/>
        <v>263.73697202396647</v>
      </c>
      <c r="N120">
        <f t="shared" si="27"/>
        <v>2199</v>
      </c>
    </row>
    <row r="121" spans="1:14" x14ac:dyDescent="0.25">
      <c r="A121" s="40">
        <v>41609</v>
      </c>
      <c r="B121">
        <f>COUNT(Samplings!$B121:$IF121)</f>
        <v>120</v>
      </c>
      <c r="C121">
        <f>IF($B121&gt;0,MIN(Samplings!$B121:$IF121),"")</f>
        <v>97.430602668003601</v>
      </c>
      <c r="D121">
        <f>IF($B121&gt;0,MAX(Samplings!$B121:$IF121),"")</f>
        <v>308.69696674244</v>
      </c>
      <c r="E121">
        <f t="shared" si="21"/>
        <v>211.26636407443641</v>
      </c>
      <c r="F121">
        <f>IFERROR(MEDIAN(Samplings!$B121:$IF121),"")</f>
        <v>181.31944856136352</v>
      </c>
      <c r="G121">
        <f>IFERROR(AVERAGE(Samplings!$B121:$IF121),"")</f>
        <v>178.1918629842321</v>
      </c>
      <c r="H121">
        <f>IFERROR(_xlfn.STDEV.S(Samplings!$B121:$IF121),"")</f>
        <v>39.874814476183168</v>
      </c>
      <c r="I121">
        <f t="shared" si="22"/>
        <v>0.22377460905558647</v>
      </c>
      <c r="J121">
        <f t="shared" si="23"/>
        <v>9.3761626387242334</v>
      </c>
      <c r="K121" s="42">
        <f t="shared" si="24"/>
        <v>5.2618354630221888E-2</v>
      </c>
      <c r="L121">
        <f t="shared" si="25"/>
        <v>168.81570034550788</v>
      </c>
      <c r="M121">
        <f t="shared" si="26"/>
        <v>187.56802562295633</v>
      </c>
      <c r="N121">
        <f t="shared" si="27"/>
        <v>3323</v>
      </c>
    </row>
    <row r="122" spans="1:14" x14ac:dyDescent="0.25">
      <c r="A122" s="40">
        <v>41640</v>
      </c>
      <c r="B122">
        <f>COUNT(Samplings!$B122:$IF122)</f>
        <v>120</v>
      </c>
      <c r="C122">
        <f>IF($B122&gt;0,MIN(Samplings!$B122:$IF122),"")</f>
        <v>161.24867041760899</v>
      </c>
      <c r="D122">
        <f>IF($B122&gt;0,MAX(Samplings!$B122:$IF122),"")</f>
        <v>410.30990758687801</v>
      </c>
      <c r="E122">
        <f t="shared" si="21"/>
        <v>249.06123716926902</v>
      </c>
      <c r="F122">
        <f>IFERROR(MEDIAN(Samplings!$B122:$IF122),"")</f>
        <v>286.88070472415501</v>
      </c>
      <c r="G122">
        <f>IFERROR(AVERAGE(Samplings!$B122:$IF122),"")</f>
        <v>286.13342956310055</v>
      </c>
      <c r="H122">
        <f>IFERROR(_xlfn.STDEV.S(Samplings!$B122:$IF122),"")</f>
        <v>47.675188408147982</v>
      </c>
      <c r="I122">
        <f t="shared" si="22"/>
        <v>0.16661872917450998</v>
      </c>
      <c r="J122">
        <f t="shared" si="23"/>
        <v>11.210342323062358</v>
      </c>
      <c r="K122" s="42">
        <f t="shared" si="24"/>
        <v>3.9178722808374825E-2</v>
      </c>
      <c r="L122">
        <f t="shared" si="25"/>
        <v>274.92308724003817</v>
      </c>
      <c r="M122">
        <f t="shared" si="26"/>
        <v>297.34377188616293</v>
      </c>
      <c r="N122">
        <f t="shared" si="27"/>
        <v>1842</v>
      </c>
    </row>
    <row r="123" spans="1:14" x14ac:dyDescent="0.25">
      <c r="A123" s="40">
        <v>41671</v>
      </c>
      <c r="B123">
        <f>COUNT(Samplings!$B123:$IF123)</f>
        <v>120</v>
      </c>
      <c r="C123">
        <f>IF($B123&gt;0,MIN(Samplings!$B123:$IF123),"")</f>
        <v>41.763726249857903</v>
      </c>
      <c r="D123">
        <f>IF($B123&gt;0,MAX(Samplings!$B123:$IF123),"")</f>
        <v>234.69093311584399</v>
      </c>
      <c r="E123">
        <f t="shared" si="21"/>
        <v>192.92720686598608</v>
      </c>
      <c r="F123">
        <f>IFERROR(MEDIAN(Samplings!$B123:$IF123),"")</f>
        <v>137.2769039078695</v>
      </c>
      <c r="G123">
        <f>IFERROR(AVERAGE(Samplings!$B123:$IF123),"")</f>
        <v>129.53433081169842</v>
      </c>
      <c r="H123">
        <f>IFERROR(_xlfn.STDEV.S(Samplings!$B123:$IF123),"")</f>
        <v>34.395574426823984</v>
      </c>
      <c r="I123">
        <f t="shared" si="22"/>
        <v>0.26553249791998518</v>
      </c>
      <c r="J123">
        <f t="shared" si="23"/>
        <v>8.0877743035236165</v>
      </c>
      <c r="K123" s="42">
        <f t="shared" si="24"/>
        <v>6.2437303322164524E-2</v>
      </c>
      <c r="L123">
        <f t="shared" si="25"/>
        <v>121.44655650817481</v>
      </c>
      <c r="M123">
        <f t="shared" si="26"/>
        <v>137.62210511522204</v>
      </c>
      <c r="N123">
        <f t="shared" si="27"/>
        <v>4679</v>
      </c>
    </row>
    <row r="124" spans="1:14" x14ac:dyDescent="0.25">
      <c r="A124" s="40">
        <v>41699</v>
      </c>
      <c r="B124">
        <f>COUNT(Samplings!$B124:$IF124)</f>
        <v>120</v>
      </c>
      <c r="C124">
        <f>IF($B124&gt;0,MIN(Samplings!$B124:$IF124),"")</f>
        <v>188.43522786833</v>
      </c>
      <c r="D124">
        <f>IF($B124&gt;0,MAX(Samplings!$B124:$IF124),"")</f>
        <v>390.40491716556397</v>
      </c>
      <c r="E124">
        <f t="shared" si="21"/>
        <v>201.96968929723397</v>
      </c>
      <c r="F124">
        <f>IFERROR(MEDIAN(Samplings!$B124:$IF124),"")</f>
        <v>276.32968492932849</v>
      </c>
      <c r="G124">
        <f>IFERROR(AVERAGE(Samplings!$B124:$IF124),"")</f>
        <v>278.49516016493101</v>
      </c>
      <c r="H124">
        <f>IFERROR(_xlfn.STDEV.S(Samplings!$B124:$IF124),"")</f>
        <v>42.32504943356048</v>
      </c>
      <c r="I124">
        <f t="shared" si="22"/>
        <v>0.15197768395147207</v>
      </c>
      <c r="J124">
        <f t="shared" si="23"/>
        <v>9.9523108105779041</v>
      </c>
      <c r="K124" s="42">
        <f t="shared" si="24"/>
        <v>3.5736027888900922E-2</v>
      </c>
      <c r="L124">
        <f t="shared" si="25"/>
        <v>268.54284935435311</v>
      </c>
      <c r="M124">
        <f t="shared" si="26"/>
        <v>288.44747097550891</v>
      </c>
      <c r="N124">
        <f t="shared" si="27"/>
        <v>1533</v>
      </c>
    </row>
    <row r="125" spans="1:14" x14ac:dyDescent="0.25">
      <c r="A125" s="40">
        <v>41730</v>
      </c>
      <c r="B125">
        <f>COUNT(Samplings!$B125:$IF125)</f>
        <v>120</v>
      </c>
      <c r="C125">
        <f>IF($B125&gt;0,MIN(Samplings!$B125:$IF125),"")</f>
        <v>120.224053790599</v>
      </c>
      <c r="D125">
        <f>IF($B125&gt;0,MAX(Samplings!$B125:$IF125),"")</f>
        <v>350.02260410278302</v>
      </c>
      <c r="E125">
        <f t="shared" si="21"/>
        <v>229.79855031218403</v>
      </c>
      <c r="F125">
        <f>IFERROR(MEDIAN(Samplings!$B125:$IF125),"")</f>
        <v>198.68312896485048</v>
      </c>
      <c r="G125">
        <f>IFERROR(AVERAGE(Samplings!$B125:$IF125),"")</f>
        <v>198.5797107041887</v>
      </c>
      <c r="H125">
        <f>IFERROR(_xlfn.STDEV.S(Samplings!$B125:$IF125),"")</f>
        <v>41.840252776073214</v>
      </c>
      <c r="I125">
        <f t="shared" si="22"/>
        <v>0.21069752104936804</v>
      </c>
      <c r="J125">
        <f t="shared" si="23"/>
        <v>9.8383157395782508</v>
      </c>
      <c r="K125" s="42">
        <f t="shared" si="24"/>
        <v>4.9543408562185642E-2</v>
      </c>
      <c r="L125">
        <f t="shared" si="25"/>
        <v>188.74139496461044</v>
      </c>
      <c r="M125">
        <f t="shared" si="26"/>
        <v>208.41802644376696</v>
      </c>
      <c r="N125">
        <f t="shared" si="27"/>
        <v>2946</v>
      </c>
    </row>
    <row r="126" spans="1:14" x14ac:dyDescent="0.25">
      <c r="A126" s="40">
        <v>41760</v>
      </c>
      <c r="B126">
        <f>COUNT(Samplings!$B126:$IF126)</f>
        <v>120</v>
      </c>
      <c r="C126">
        <f>IF($B126&gt;0,MIN(Samplings!$B126:$IF126),"")</f>
        <v>118.17257332214</v>
      </c>
      <c r="D126">
        <f>IF($B126&gt;0,MAX(Samplings!$B126:$IF126),"")</f>
        <v>354.88958089188401</v>
      </c>
      <c r="E126">
        <f t="shared" si="21"/>
        <v>236.717007569744</v>
      </c>
      <c r="F126">
        <f>IFERROR(MEDIAN(Samplings!$B126:$IF126),"")</f>
        <v>248.11754622788249</v>
      </c>
      <c r="G126">
        <f>IFERROR(AVERAGE(Samplings!$B126:$IF126),"")</f>
        <v>244.18018276123567</v>
      </c>
      <c r="H126">
        <f>IFERROR(_xlfn.STDEV.S(Samplings!$B126:$IF126),"")</f>
        <v>45.878922358201734</v>
      </c>
      <c r="I126">
        <f t="shared" si="22"/>
        <v>0.18788962248858285</v>
      </c>
      <c r="J126">
        <f t="shared" si="23"/>
        <v>10.787968379811177</v>
      </c>
      <c r="K126" s="42">
        <f t="shared" si="24"/>
        <v>4.4180360002268784E-2</v>
      </c>
      <c r="L126">
        <f t="shared" si="25"/>
        <v>233.39221438142448</v>
      </c>
      <c r="M126">
        <f t="shared" si="26"/>
        <v>254.96815114104686</v>
      </c>
      <c r="N126">
        <f t="shared" si="27"/>
        <v>2343</v>
      </c>
    </row>
    <row r="127" spans="1:14" x14ac:dyDescent="0.25">
      <c r="A127" s="40">
        <v>41791</v>
      </c>
      <c r="B127">
        <f>COUNT(Samplings!$B127:$IF127)</f>
        <v>120</v>
      </c>
      <c r="C127">
        <f>IF($B127&gt;0,MIN(Samplings!$B127:$IF127),"")</f>
        <v>88.865850544563102</v>
      </c>
      <c r="D127">
        <f>IF($B127&gt;0,MAX(Samplings!$B127:$IF127),"")</f>
        <v>266.68578937917198</v>
      </c>
      <c r="E127">
        <f t="shared" si="21"/>
        <v>177.81993883460888</v>
      </c>
      <c r="F127">
        <f>IFERROR(MEDIAN(Samplings!$B127:$IF127),"")</f>
        <v>177.47021151781649</v>
      </c>
      <c r="G127">
        <f>IFERROR(AVERAGE(Samplings!$B127:$IF127),"")</f>
        <v>177.49453667214036</v>
      </c>
      <c r="H127">
        <f>IFERROR(_xlfn.STDEV.S(Samplings!$B127:$IF127),"")</f>
        <v>38.389337774441792</v>
      </c>
      <c r="I127">
        <f t="shared" si="22"/>
        <v>0.2162846163842935</v>
      </c>
      <c r="J127">
        <f t="shared" si="23"/>
        <v>9.0268676931670093</v>
      </c>
      <c r="K127" s="42">
        <f t="shared" si="24"/>
        <v>5.0857157985887864E-2</v>
      </c>
      <c r="L127">
        <f t="shared" si="25"/>
        <v>168.46766897897334</v>
      </c>
      <c r="M127">
        <f t="shared" si="26"/>
        <v>186.52140436530738</v>
      </c>
      <c r="N127">
        <f t="shared" si="27"/>
        <v>3104</v>
      </c>
    </row>
    <row r="128" spans="1:14" x14ac:dyDescent="0.25">
      <c r="A128" s="40">
        <v>41821</v>
      </c>
      <c r="B128">
        <f>COUNT(Samplings!$B128:$IF128)</f>
        <v>120</v>
      </c>
      <c r="C128">
        <f>IF($B128&gt;0,MIN(Samplings!$B128:$IF128),"")</f>
        <v>133.07928786930401</v>
      </c>
      <c r="D128">
        <f>IF($B128&gt;0,MAX(Samplings!$B128:$IF128),"")</f>
        <v>328.30506145449903</v>
      </c>
      <c r="E128">
        <f t="shared" si="21"/>
        <v>195.22577358519501</v>
      </c>
      <c r="F128">
        <f>IFERROR(MEDIAN(Samplings!$B128:$IF128),"")</f>
        <v>230.508940240703</v>
      </c>
      <c r="G128">
        <f>IFERROR(AVERAGE(Samplings!$B128:$IF128),"")</f>
        <v>230.37796398658554</v>
      </c>
      <c r="H128">
        <f>IFERROR(_xlfn.STDEV.S(Samplings!$B128:$IF128),"")</f>
        <v>40.671163771051326</v>
      </c>
      <c r="I128">
        <f t="shared" si="22"/>
        <v>0.1765410331233743</v>
      </c>
      <c r="J128">
        <f t="shared" si="23"/>
        <v>9.5634161872110095</v>
      </c>
      <c r="K128" s="42">
        <f t="shared" si="24"/>
        <v>4.1511853051049048E-2</v>
      </c>
      <c r="L128">
        <f t="shared" si="25"/>
        <v>220.81454779937454</v>
      </c>
      <c r="M128">
        <f t="shared" si="26"/>
        <v>239.94138017379655</v>
      </c>
      <c r="N128">
        <f t="shared" si="27"/>
        <v>2068</v>
      </c>
    </row>
    <row r="129" spans="1:14" x14ac:dyDescent="0.25">
      <c r="A129" s="40">
        <v>41852</v>
      </c>
      <c r="B129">
        <f>COUNT(Samplings!$B129:$IF129)</f>
        <v>120</v>
      </c>
      <c r="C129">
        <f>IF($B129&gt;0,MIN(Samplings!$B129:$IF129),"")</f>
        <v>116.147603677546</v>
      </c>
      <c r="D129">
        <f>IF($B129&gt;0,MAX(Samplings!$B129:$IF129),"")</f>
        <v>339.00241893916802</v>
      </c>
      <c r="E129">
        <f t="shared" si="21"/>
        <v>222.85481526162204</v>
      </c>
      <c r="F129">
        <f>IFERROR(MEDIAN(Samplings!$B129:$IF129),"")</f>
        <v>207.08545973150751</v>
      </c>
      <c r="G129">
        <f>IFERROR(AVERAGE(Samplings!$B129:$IF129),"")</f>
        <v>211.03359517169307</v>
      </c>
      <c r="H129">
        <f>IFERROR(_xlfn.STDEV.S(Samplings!$B129:$IF129),"")</f>
        <v>44.358888125911157</v>
      </c>
      <c r="I129">
        <f t="shared" si="22"/>
        <v>0.2101982297644201</v>
      </c>
      <c r="J129">
        <f t="shared" si="23"/>
        <v>10.43054757759284</v>
      </c>
      <c r="K129" s="42">
        <f t="shared" si="24"/>
        <v>4.9426005224934629E-2</v>
      </c>
      <c r="L129">
        <f t="shared" si="25"/>
        <v>200.60304759410022</v>
      </c>
      <c r="M129">
        <f t="shared" si="26"/>
        <v>221.46414274928591</v>
      </c>
      <c r="N129">
        <f t="shared" si="27"/>
        <v>2932</v>
      </c>
    </row>
    <row r="130" spans="1:14" x14ac:dyDescent="0.25">
      <c r="A130" s="40">
        <v>41883</v>
      </c>
      <c r="B130">
        <f>COUNT(Samplings!$B130:$IF130)</f>
        <v>120</v>
      </c>
      <c r="C130">
        <f>IF($B130&gt;0,MIN(Samplings!$B130:$IF130),"")</f>
        <v>83.8898624863387</v>
      </c>
      <c r="D130">
        <f>IF($B130&gt;0,MAX(Samplings!$B130:$IF130),"")</f>
        <v>278.37378005209598</v>
      </c>
      <c r="E130">
        <f t="shared" ref="E130:E161" si="28">IFERROR(D130-C130,"")</f>
        <v>194.48391756575728</v>
      </c>
      <c r="F130">
        <f>IFERROR(MEDIAN(Samplings!$B130:$IF130),"")</f>
        <v>183.18719292061502</v>
      </c>
      <c r="G130">
        <f>IFERROR(AVERAGE(Samplings!$B130:$IF130),"")</f>
        <v>189.81320515081413</v>
      </c>
      <c r="H130">
        <f>IFERROR(_xlfn.STDEV.S(Samplings!$B130:$IF130),"")</f>
        <v>40.588643591667847</v>
      </c>
      <c r="I130">
        <f t="shared" ref="I130:I147" si="29">IFERROR($H130/$G130,"")</f>
        <v>0.21383466740060872</v>
      </c>
      <c r="J130">
        <f t="shared" ref="J130:J147" si="30">IFERROR(_xlfn.CONFIDENCE.NORM(0.01,$H130,$B130),"")</f>
        <v>9.544012394791153</v>
      </c>
      <c r="K130" s="42">
        <f t="shared" ref="K130:K147" si="31">IFERROR($J130/$G130,"")</f>
        <v>5.0281077057879382E-2</v>
      </c>
      <c r="L130">
        <f t="shared" ref="L130:L147" si="32">IFERROR($G130-$J130,"")</f>
        <v>180.26919275602296</v>
      </c>
      <c r="M130">
        <f t="shared" ref="M130:M147" si="33">IFERROR($G130+$J130,"")</f>
        <v>199.35721754560529</v>
      </c>
      <c r="N130">
        <f t="shared" ref="N130:N147" si="34">IFERROR(ROUNDUP(((_xlfn.NORM.INV(1-0.01/2,0,1)*$H130)/(0.01*$G130))^2,0),"")</f>
        <v>3034</v>
      </c>
    </row>
    <row r="131" spans="1:14" x14ac:dyDescent="0.25">
      <c r="A131" s="40">
        <v>41913</v>
      </c>
      <c r="B131">
        <f>COUNT(Samplings!$B131:$IF131)</f>
        <v>120</v>
      </c>
      <c r="C131">
        <f>IF($B131&gt;0,MIN(Samplings!$B131:$IF131),"")</f>
        <v>52.373935950955001</v>
      </c>
      <c r="D131">
        <f>IF($B131&gt;0,MAX(Samplings!$B131:$IF131),"")</f>
        <v>303.11807176344001</v>
      </c>
      <c r="E131">
        <f t="shared" si="28"/>
        <v>250.74413581248501</v>
      </c>
      <c r="F131">
        <f>IFERROR(MEDIAN(Samplings!$B131:$IF131),"")</f>
        <v>183.73612235786649</v>
      </c>
      <c r="G131">
        <f>IFERROR(AVERAGE(Samplings!$B131:$IF131),"")</f>
        <v>182.90586994329456</v>
      </c>
      <c r="H131">
        <f>IFERROR(_xlfn.STDEV.S(Samplings!$B131:$IF131),"")</f>
        <v>39.982299760191488</v>
      </c>
      <c r="I131">
        <f t="shared" si="29"/>
        <v>0.21859495145009294</v>
      </c>
      <c r="J131">
        <f t="shared" si="30"/>
        <v>9.4014367250709778</v>
      </c>
      <c r="K131" s="42">
        <f t="shared" si="31"/>
        <v>5.1400410101576623E-2</v>
      </c>
      <c r="L131">
        <f t="shared" si="32"/>
        <v>173.5044332182236</v>
      </c>
      <c r="M131">
        <f t="shared" si="33"/>
        <v>192.30730666836553</v>
      </c>
      <c r="N131">
        <f t="shared" si="34"/>
        <v>3171</v>
      </c>
    </row>
    <row r="132" spans="1:14" x14ac:dyDescent="0.25">
      <c r="A132" s="40">
        <v>41944</v>
      </c>
      <c r="B132">
        <f>COUNT(Samplings!$B132:$IF132)</f>
        <v>120</v>
      </c>
      <c r="C132">
        <f>IF($B132&gt;0,MIN(Samplings!$B132:$IF132),"")</f>
        <v>133.22755494380101</v>
      </c>
      <c r="D132">
        <f>IF($B132&gt;0,MAX(Samplings!$B132:$IF132),"")</f>
        <v>334.40680282189197</v>
      </c>
      <c r="E132">
        <f t="shared" si="28"/>
        <v>201.17924787809096</v>
      </c>
      <c r="F132">
        <f>IFERROR(MEDIAN(Samplings!$B132:$IF132),"")</f>
        <v>214.53062600157051</v>
      </c>
      <c r="G132">
        <f>IFERROR(AVERAGE(Samplings!$B132:$IF132),"")</f>
        <v>215.84405838629098</v>
      </c>
      <c r="H132">
        <f>IFERROR(_xlfn.STDEV.S(Samplings!$B132:$IF132),"")</f>
        <v>42.418354800433285</v>
      </c>
      <c r="I132">
        <f t="shared" si="29"/>
        <v>0.19652315249057337</v>
      </c>
      <c r="J132">
        <f t="shared" si="30"/>
        <v>9.9742506316493689</v>
      </c>
      <c r="K132" s="42">
        <f t="shared" si="31"/>
        <v>4.6210447979062222E-2</v>
      </c>
      <c r="L132">
        <f t="shared" si="32"/>
        <v>205.86980775464161</v>
      </c>
      <c r="M132">
        <f t="shared" si="33"/>
        <v>225.81830901794035</v>
      </c>
      <c r="N132">
        <f t="shared" si="34"/>
        <v>2563</v>
      </c>
    </row>
    <row r="133" spans="1:14" x14ac:dyDescent="0.25">
      <c r="A133" s="40">
        <v>41974</v>
      </c>
      <c r="B133">
        <f>COUNT(Samplings!$B133:$IF133)</f>
        <v>120</v>
      </c>
      <c r="C133">
        <f>IF($B133&gt;0,MIN(Samplings!$B133:$IF133),"")</f>
        <v>82.316764289102593</v>
      </c>
      <c r="D133">
        <f>IF($B133&gt;0,MAX(Samplings!$B133:$IF133),"")</f>
        <v>261.59809235685901</v>
      </c>
      <c r="E133">
        <f t="shared" si="28"/>
        <v>179.28132806775642</v>
      </c>
      <c r="F133">
        <f>IFERROR(MEDIAN(Samplings!$B133:$IF133),"")</f>
        <v>176.3951130654865</v>
      </c>
      <c r="G133">
        <f>IFERROR(AVERAGE(Samplings!$B133:$IF133),"")</f>
        <v>173.42291189289736</v>
      </c>
      <c r="H133">
        <f>IFERROR(_xlfn.STDEV.S(Samplings!$B133:$IF133),"")</f>
        <v>35.388868506860426</v>
      </c>
      <c r="I133">
        <f t="shared" si="29"/>
        <v>0.20406109043259468</v>
      </c>
      <c r="J133">
        <f t="shared" si="30"/>
        <v>8.3213374426842108</v>
      </c>
      <c r="K133" s="42">
        <f t="shared" si="31"/>
        <v>4.7982918472867689E-2</v>
      </c>
      <c r="L133">
        <f t="shared" si="32"/>
        <v>165.10157445021315</v>
      </c>
      <c r="M133">
        <f t="shared" si="33"/>
        <v>181.74424933558157</v>
      </c>
      <c r="N133">
        <f t="shared" si="34"/>
        <v>2763</v>
      </c>
    </row>
    <row r="134" spans="1:14" x14ac:dyDescent="0.25">
      <c r="A134" s="40">
        <v>42005</v>
      </c>
      <c r="B134">
        <f>COUNT(Samplings!$B134:$IF134)</f>
        <v>120</v>
      </c>
      <c r="C134">
        <f>IF($B134&gt;0,MIN(Samplings!$B134:$IF134),"")</f>
        <v>180.192399806015</v>
      </c>
      <c r="D134">
        <f>IF($B134&gt;0,MAX(Samplings!$B134:$IF134),"")</f>
        <v>397.80246085364098</v>
      </c>
      <c r="E134">
        <f t="shared" si="28"/>
        <v>217.61006104762598</v>
      </c>
      <c r="F134">
        <f>IFERROR(MEDIAN(Samplings!$B134:$IF134),"")</f>
        <v>285.62575543821447</v>
      </c>
      <c r="G134">
        <f>IFERROR(AVERAGE(Samplings!$B134:$IF134),"")</f>
        <v>285.05015304632076</v>
      </c>
      <c r="H134">
        <f>IFERROR(_xlfn.STDEV.S(Samplings!$B134:$IF134),"")</f>
        <v>46.221518514702638</v>
      </c>
      <c r="I134">
        <f t="shared" si="29"/>
        <v>0.16215223188177563</v>
      </c>
      <c r="J134">
        <f t="shared" si="30"/>
        <v>10.868526429420987</v>
      </c>
      <c r="K134" s="42">
        <f t="shared" si="31"/>
        <v>3.8128470773544358E-2</v>
      </c>
      <c r="L134">
        <f t="shared" si="32"/>
        <v>274.18162661689979</v>
      </c>
      <c r="M134">
        <f t="shared" si="33"/>
        <v>295.91867947574173</v>
      </c>
      <c r="N134">
        <f t="shared" si="34"/>
        <v>1745</v>
      </c>
    </row>
    <row r="135" spans="1:14" x14ac:dyDescent="0.25">
      <c r="A135" s="40">
        <v>42036</v>
      </c>
      <c r="B135">
        <f>COUNT(Samplings!$B135:$IF135)</f>
        <v>120</v>
      </c>
      <c r="C135">
        <f>IF($B135&gt;0,MIN(Samplings!$B135:$IF135),"")</f>
        <v>91.425253909555295</v>
      </c>
      <c r="D135">
        <f>IF($B135&gt;0,MAX(Samplings!$B135:$IF135),"")</f>
        <v>301.03184738748502</v>
      </c>
      <c r="E135">
        <f t="shared" si="28"/>
        <v>209.60659347792972</v>
      </c>
      <c r="F135">
        <f>IFERROR(MEDIAN(Samplings!$B135:$IF135),"")</f>
        <v>197.6220541686325</v>
      </c>
      <c r="G135">
        <f>IFERROR(AVERAGE(Samplings!$B135:$IF135),"")</f>
        <v>199.73129119471423</v>
      </c>
      <c r="H135">
        <f>IFERROR(_xlfn.STDEV.S(Samplings!$B135:$IF135),"")</f>
        <v>41.334448237767184</v>
      </c>
      <c r="I135">
        <f t="shared" si="29"/>
        <v>0.20695028801206225</v>
      </c>
      <c r="J135">
        <f t="shared" si="30"/>
        <v>9.7193808761346911</v>
      </c>
      <c r="K135" s="42">
        <f t="shared" si="31"/>
        <v>4.866228430205987E-2</v>
      </c>
      <c r="L135">
        <f t="shared" si="32"/>
        <v>190.01191031857954</v>
      </c>
      <c r="M135">
        <f t="shared" si="33"/>
        <v>209.45067207084892</v>
      </c>
      <c r="N135">
        <f t="shared" si="34"/>
        <v>2842</v>
      </c>
    </row>
    <row r="136" spans="1:14" x14ac:dyDescent="0.25">
      <c r="A136" s="40">
        <v>42064</v>
      </c>
      <c r="B136">
        <f>COUNT(Samplings!$B136:$IF136)</f>
        <v>120</v>
      </c>
      <c r="C136">
        <f>IF($B136&gt;0,MIN(Samplings!$B136:$IF136),"")</f>
        <v>106.606097705989</v>
      </c>
      <c r="D136">
        <f>IF($B136&gt;0,MAX(Samplings!$B136:$IF136),"")</f>
        <v>274.38464699346702</v>
      </c>
      <c r="E136">
        <f t="shared" si="28"/>
        <v>167.77854928747803</v>
      </c>
      <c r="F136">
        <f>IFERROR(MEDIAN(Samplings!$B136:$IF136),"")</f>
        <v>190.27240391029198</v>
      </c>
      <c r="G136">
        <f>IFERROR(AVERAGE(Samplings!$B136:$IF136),"")</f>
        <v>192.24243534689043</v>
      </c>
      <c r="H136">
        <f>IFERROR(_xlfn.STDEV.S(Samplings!$B136:$IF136),"")</f>
        <v>38.819454844914027</v>
      </c>
      <c r="I136">
        <f t="shared" si="29"/>
        <v>0.20192968724551658</v>
      </c>
      <c r="J136">
        <f t="shared" si="30"/>
        <v>9.1280054077725055</v>
      </c>
      <c r="K136" s="42">
        <f t="shared" si="31"/>
        <v>4.7481740393589711E-2</v>
      </c>
      <c r="L136">
        <f t="shared" si="32"/>
        <v>183.11442993911794</v>
      </c>
      <c r="M136">
        <f t="shared" si="33"/>
        <v>201.37044075466292</v>
      </c>
      <c r="N136">
        <f t="shared" si="34"/>
        <v>2706</v>
      </c>
    </row>
    <row r="137" spans="1:14" x14ac:dyDescent="0.25">
      <c r="A137" s="40">
        <v>42095</v>
      </c>
      <c r="B137">
        <f>COUNT(Samplings!$B137:$IF137)</f>
        <v>120</v>
      </c>
      <c r="C137">
        <f>IF($B137&gt;0,MIN(Samplings!$B137:$IF137),"")</f>
        <v>114.49719486091</v>
      </c>
      <c r="D137">
        <f>IF($B137&gt;0,MAX(Samplings!$B137:$IF137),"")</f>
        <v>289.73868020563799</v>
      </c>
      <c r="E137">
        <f t="shared" si="28"/>
        <v>175.24148534472801</v>
      </c>
      <c r="F137">
        <f>IFERROR(MEDIAN(Samplings!$B137:$IF137),"")</f>
        <v>188.8712426314755</v>
      </c>
      <c r="G137">
        <f>IFERROR(AVERAGE(Samplings!$B137:$IF137),"")</f>
        <v>196.03522516850688</v>
      </c>
      <c r="H137">
        <f>IFERROR(_xlfn.STDEV.S(Samplings!$B137:$IF137),"")</f>
        <v>37.550898219843859</v>
      </c>
      <c r="I137">
        <f t="shared" si="29"/>
        <v>0.1915517896723207</v>
      </c>
      <c r="J137">
        <f t="shared" si="30"/>
        <v>8.8297170423133178</v>
      </c>
      <c r="K137" s="42">
        <f t="shared" si="31"/>
        <v>4.5041481880225956E-2</v>
      </c>
      <c r="L137">
        <f t="shared" si="32"/>
        <v>187.20550812619356</v>
      </c>
      <c r="M137">
        <f t="shared" si="33"/>
        <v>204.8649422108202</v>
      </c>
      <c r="N137">
        <f t="shared" si="34"/>
        <v>2435</v>
      </c>
    </row>
    <row r="138" spans="1:14" x14ac:dyDescent="0.25">
      <c r="A138" s="40">
        <v>42125</v>
      </c>
      <c r="B138">
        <f>COUNT(Samplings!$B138:$IF138)</f>
        <v>120</v>
      </c>
      <c r="C138">
        <f>IF($B138&gt;0,MIN(Samplings!$B138:$IF138),"")</f>
        <v>74.849733071138701</v>
      </c>
      <c r="D138">
        <f>IF($B138&gt;0,MAX(Samplings!$B138:$IF138),"")</f>
        <v>273.53299836818201</v>
      </c>
      <c r="E138">
        <f t="shared" si="28"/>
        <v>198.68326529704331</v>
      </c>
      <c r="F138">
        <f>IFERROR(MEDIAN(Samplings!$B138:$IF138),"")</f>
        <v>197.34507393251999</v>
      </c>
      <c r="G138">
        <f>IFERROR(AVERAGE(Samplings!$B138:$IF138),"")</f>
        <v>190.40474537212629</v>
      </c>
      <c r="H138">
        <f>IFERROR(_xlfn.STDEV.S(Samplings!$B138:$IF138),"")</f>
        <v>36.967917321305166</v>
      </c>
      <c r="I138">
        <f t="shared" si="29"/>
        <v>0.19415439068524901</v>
      </c>
      <c r="J138">
        <f t="shared" si="30"/>
        <v>8.6926349319192191</v>
      </c>
      <c r="K138" s="42">
        <f t="shared" si="31"/>
        <v>4.5653457401654392E-2</v>
      </c>
      <c r="L138">
        <f t="shared" si="32"/>
        <v>181.71211044020706</v>
      </c>
      <c r="M138">
        <f t="shared" si="33"/>
        <v>199.09738030404552</v>
      </c>
      <c r="N138">
        <f t="shared" si="34"/>
        <v>2502</v>
      </c>
    </row>
    <row r="139" spans="1:14" x14ac:dyDescent="0.25">
      <c r="A139" s="40">
        <v>42156</v>
      </c>
      <c r="B139">
        <f>COUNT(Samplings!$B139:$IF139)</f>
        <v>120</v>
      </c>
      <c r="C139">
        <f>IF($B139&gt;0,MIN(Samplings!$B139:$IF139),"")</f>
        <v>53.579668008181898</v>
      </c>
      <c r="D139">
        <f>IF($B139&gt;0,MAX(Samplings!$B139:$IF139),"")</f>
        <v>268.316573342796</v>
      </c>
      <c r="E139">
        <f t="shared" si="28"/>
        <v>214.73690533461411</v>
      </c>
      <c r="F139">
        <f>IFERROR(MEDIAN(Samplings!$B139:$IF139),"")</f>
        <v>161.29457341618098</v>
      </c>
      <c r="G139">
        <f>IFERROR(AVERAGE(Samplings!$B139:$IF139),"")</f>
        <v>160.01760260212933</v>
      </c>
      <c r="H139">
        <f>IFERROR(_xlfn.STDEV.S(Samplings!$B139:$IF139),"")</f>
        <v>36.131151087991078</v>
      </c>
      <c r="I139">
        <f t="shared" si="29"/>
        <v>0.22579485319392159</v>
      </c>
      <c r="J139">
        <f t="shared" si="30"/>
        <v>8.4958777457802928</v>
      </c>
      <c r="K139" s="42">
        <f t="shared" si="31"/>
        <v>5.3093394774227413E-2</v>
      </c>
      <c r="L139">
        <f t="shared" si="32"/>
        <v>151.52172485634904</v>
      </c>
      <c r="M139">
        <f t="shared" si="33"/>
        <v>168.51348034790962</v>
      </c>
      <c r="N139">
        <f t="shared" si="34"/>
        <v>3383</v>
      </c>
    </row>
    <row r="140" spans="1:14" x14ac:dyDescent="0.25">
      <c r="A140" s="40">
        <v>42186</v>
      </c>
      <c r="B140">
        <f>COUNT(Samplings!$B140:$IF140)</f>
        <v>120</v>
      </c>
      <c r="C140">
        <f>IF($B140&gt;0,MIN(Samplings!$B140:$IF140),"")</f>
        <v>44.529807171015101</v>
      </c>
      <c r="D140">
        <f>IF($B140&gt;0,MAX(Samplings!$B140:$IF140),"")</f>
        <v>223.54120860631301</v>
      </c>
      <c r="E140">
        <f t="shared" si="28"/>
        <v>179.0114014352979</v>
      </c>
      <c r="F140">
        <f>IFERROR(MEDIAN(Samplings!$B140:$IF140),"")</f>
        <v>132.77689695713551</v>
      </c>
      <c r="G140">
        <f>IFERROR(AVERAGE(Samplings!$B140:$IF140),"")</f>
        <v>127.72395645840108</v>
      </c>
      <c r="H140">
        <f>IFERROR(_xlfn.STDEV.S(Samplings!$B140:$IF140),"")</f>
        <v>32.263608623857557</v>
      </c>
      <c r="I140">
        <f t="shared" si="29"/>
        <v>0.25260420612139134</v>
      </c>
      <c r="J140">
        <f t="shared" si="30"/>
        <v>7.5864639307631068</v>
      </c>
      <c r="K140" s="42">
        <f t="shared" si="31"/>
        <v>5.9397345189772383E-2</v>
      </c>
      <c r="L140">
        <f t="shared" si="32"/>
        <v>120.13749252763797</v>
      </c>
      <c r="M140">
        <f t="shared" si="33"/>
        <v>135.31042038916419</v>
      </c>
      <c r="N140">
        <f t="shared" si="34"/>
        <v>4234</v>
      </c>
    </row>
    <row r="141" spans="1:14" x14ac:dyDescent="0.25">
      <c r="A141" s="40">
        <v>42217</v>
      </c>
      <c r="B141">
        <f>COUNT(Samplings!$B141:$IF141)</f>
        <v>120</v>
      </c>
      <c r="C141">
        <f>IF($B141&gt;0,MIN(Samplings!$B141:$IF141),"")</f>
        <v>122.03252073293901</v>
      </c>
      <c r="D141">
        <f>IF($B141&gt;0,MAX(Samplings!$B141:$IF141),"")</f>
        <v>334.90235387646999</v>
      </c>
      <c r="E141">
        <f t="shared" si="28"/>
        <v>212.86983314353097</v>
      </c>
      <c r="F141">
        <f>IFERROR(MEDIAN(Samplings!$B141:$IF141),"")</f>
        <v>230.98708884379897</v>
      </c>
      <c r="G141">
        <f>IFERROR(AVERAGE(Samplings!$B141:$IF141),"")</f>
        <v>233.52248967233342</v>
      </c>
      <c r="H141">
        <f>IFERROR(_xlfn.STDEV.S(Samplings!$B141:$IF141),"")</f>
        <v>45.676565868533906</v>
      </c>
      <c r="I141">
        <f t="shared" si="29"/>
        <v>0.19559814531193498</v>
      </c>
      <c r="J141">
        <f t="shared" si="30"/>
        <v>10.740386281109247</v>
      </c>
      <c r="K141" s="42">
        <f t="shared" si="31"/>
        <v>4.5992941819777602E-2</v>
      </c>
      <c r="L141">
        <f t="shared" si="32"/>
        <v>222.78210339122418</v>
      </c>
      <c r="M141">
        <f t="shared" si="33"/>
        <v>244.26287595344266</v>
      </c>
      <c r="N141">
        <f t="shared" si="34"/>
        <v>2539</v>
      </c>
    </row>
    <row r="142" spans="1:14" x14ac:dyDescent="0.25">
      <c r="A142" s="40">
        <v>42248</v>
      </c>
      <c r="B142">
        <f>COUNT(Samplings!$B142:$IF142)</f>
        <v>120</v>
      </c>
      <c r="C142">
        <f>IF($B142&gt;0,MIN(Samplings!$B142:$IF142),"")</f>
        <v>95.092924493835397</v>
      </c>
      <c r="D142">
        <f>IF($B142&gt;0,MAX(Samplings!$B142:$IF142),"")</f>
        <v>296.57343058974499</v>
      </c>
      <c r="E142">
        <f t="shared" si="28"/>
        <v>201.48050609590959</v>
      </c>
      <c r="F142">
        <f>IFERROR(MEDIAN(Samplings!$B142:$IF142),"")</f>
        <v>189.66430324226798</v>
      </c>
      <c r="G142">
        <f>IFERROR(AVERAGE(Samplings!$B142:$IF142),"")</f>
        <v>194.28895724854451</v>
      </c>
      <c r="H142">
        <f>IFERROR(_xlfn.STDEV.S(Samplings!$B142:$IF142),"")</f>
        <v>39.764404594935321</v>
      </c>
      <c r="I142">
        <f t="shared" si="29"/>
        <v>0.20466631329986826</v>
      </c>
      <c r="J142">
        <f t="shared" si="30"/>
        <v>9.3502008626733293</v>
      </c>
      <c r="K142" s="42">
        <f t="shared" si="31"/>
        <v>4.8125230559100007E-2</v>
      </c>
      <c r="L142">
        <f t="shared" si="32"/>
        <v>184.93875638587119</v>
      </c>
      <c r="M142">
        <f t="shared" si="33"/>
        <v>203.63915811121782</v>
      </c>
      <c r="N142">
        <f t="shared" si="34"/>
        <v>2780</v>
      </c>
    </row>
    <row r="143" spans="1:14" x14ac:dyDescent="0.25">
      <c r="A143" s="40">
        <v>42278</v>
      </c>
      <c r="B143">
        <f>COUNT(Samplings!$B143:$IF143)</f>
        <v>120</v>
      </c>
      <c r="C143">
        <f>IF($B143&gt;0,MIN(Samplings!$B143:$IF143),"")</f>
        <v>78.614021111067601</v>
      </c>
      <c r="D143">
        <f>IF($B143&gt;0,MAX(Samplings!$B143:$IF143),"")</f>
        <v>290.874021159488</v>
      </c>
      <c r="E143">
        <f t="shared" si="28"/>
        <v>212.26000004842041</v>
      </c>
      <c r="F143">
        <f>IFERROR(MEDIAN(Samplings!$B143:$IF143),"")</f>
        <v>210.92257088557449</v>
      </c>
      <c r="G143">
        <f>IFERROR(AVERAGE(Samplings!$B143:$IF143),"")</f>
        <v>211.15723182491467</v>
      </c>
      <c r="H143">
        <f>IFERROR(_xlfn.STDEV.S(Samplings!$B143:$IF143),"")</f>
        <v>41.484652079172733</v>
      </c>
      <c r="I143">
        <f t="shared" si="29"/>
        <v>0.19646332602792679</v>
      </c>
      <c r="J143">
        <f t="shared" si="30"/>
        <v>9.7546998027423797</v>
      </c>
      <c r="K143" s="42">
        <f t="shared" si="31"/>
        <v>4.619638038649175E-2</v>
      </c>
      <c r="L143">
        <f t="shared" si="32"/>
        <v>201.4025320221723</v>
      </c>
      <c r="M143">
        <f t="shared" si="33"/>
        <v>220.91193162765705</v>
      </c>
      <c r="N143">
        <f t="shared" si="34"/>
        <v>2561</v>
      </c>
    </row>
    <row r="144" spans="1:14" x14ac:dyDescent="0.25">
      <c r="A144" s="40">
        <v>42309</v>
      </c>
      <c r="B144">
        <f>COUNT(Samplings!$B144:$IF144)</f>
        <v>120</v>
      </c>
      <c r="C144">
        <f>IF($B144&gt;0,MIN(Samplings!$B144:$IF144),"")</f>
        <v>104.96546861078799</v>
      </c>
      <c r="D144">
        <f>IF($B144&gt;0,MAX(Samplings!$B144:$IF144),"")</f>
        <v>347.96816770750098</v>
      </c>
      <c r="E144">
        <f t="shared" si="28"/>
        <v>243.002699096713</v>
      </c>
      <c r="F144">
        <f>IFERROR(MEDIAN(Samplings!$B144:$IF144),"")</f>
        <v>212.9745540596125</v>
      </c>
      <c r="G144">
        <f>IFERROR(AVERAGE(Samplings!$B144:$IF144),"")</f>
        <v>217.65061546727677</v>
      </c>
      <c r="H144">
        <f>IFERROR(_xlfn.STDEV.S(Samplings!$B144:$IF144),"")</f>
        <v>44.21028001266221</v>
      </c>
      <c r="I144">
        <f t="shared" si="29"/>
        <v>0.20312499423788266</v>
      </c>
      <c r="J144">
        <f t="shared" si="30"/>
        <v>10.395603870454382</v>
      </c>
      <c r="K144" s="42">
        <f t="shared" si="31"/>
        <v>4.7762804842687592E-2</v>
      </c>
      <c r="L144">
        <f t="shared" si="32"/>
        <v>207.25501159682238</v>
      </c>
      <c r="M144">
        <f t="shared" si="33"/>
        <v>228.04621933773115</v>
      </c>
      <c r="N144">
        <f t="shared" si="34"/>
        <v>2738</v>
      </c>
    </row>
    <row r="145" spans="1:14" x14ac:dyDescent="0.25">
      <c r="A145" s="40">
        <v>42339</v>
      </c>
      <c r="B145">
        <f>COUNT(Samplings!$B145:$IF145)</f>
        <v>120</v>
      </c>
      <c r="C145">
        <f>IF($B145&gt;0,MIN(Samplings!$B145:$IF145),"")</f>
        <v>70.3431605250003</v>
      </c>
      <c r="D145">
        <f>IF($B145&gt;0,MAX(Samplings!$B145:$IF145),"")</f>
        <v>285.780139686903</v>
      </c>
      <c r="E145">
        <f t="shared" si="28"/>
        <v>215.43697916190268</v>
      </c>
      <c r="F145">
        <f>IFERROR(MEDIAN(Samplings!$B145:$IF145),"")</f>
        <v>185.29485144312801</v>
      </c>
      <c r="G145">
        <f>IFERROR(AVERAGE(Samplings!$B145:$IF145),"")</f>
        <v>191.25575118009752</v>
      </c>
      <c r="H145">
        <f>IFERROR(_xlfn.STDEV.S(Samplings!$B145:$IF145),"")</f>
        <v>39.522510755084141</v>
      </c>
      <c r="I145">
        <f t="shared" si="29"/>
        <v>0.20664743680239686</v>
      </c>
      <c r="J145">
        <f t="shared" si="30"/>
        <v>9.2933219526760205</v>
      </c>
      <c r="K145" s="42">
        <f t="shared" si="31"/>
        <v>4.8591071878015785E-2</v>
      </c>
      <c r="L145">
        <f t="shared" si="32"/>
        <v>181.9624292274215</v>
      </c>
      <c r="M145">
        <f t="shared" si="33"/>
        <v>200.54907313277354</v>
      </c>
      <c r="N145">
        <f t="shared" si="34"/>
        <v>2834</v>
      </c>
    </row>
    <row r="146" spans="1:14" x14ac:dyDescent="0.25">
      <c r="A146" s="40">
        <v>42370</v>
      </c>
      <c r="B146">
        <f>COUNT(Samplings!$B146:$IF146)</f>
        <v>120</v>
      </c>
      <c r="C146">
        <f>IF($B146&gt;0,MIN(Samplings!$B146:$IF146),"")</f>
        <v>45.822466257694103</v>
      </c>
      <c r="D146">
        <f>IF($B146&gt;0,MAX(Samplings!$B146:$IF146),"")</f>
        <v>182.949715375229</v>
      </c>
      <c r="E146">
        <f t="shared" si="28"/>
        <v>137.12724911753492</v>
      </c>
      <c r="F146">
        <f>IFERROR(MEDIAN(Samplings!$B146:$IF146),"")</f>
        <v>124.97178790143201</v>
      </c>
      <c r="G146">
        <f>IFERROR(AVERAGE(Samplings!$B146:$IF146),"")</f>
        <v>124.90183725396064</v>
      </c>
      <c r="H146">
        <f>IFERROR(_xlfn.STDEV.S(Samplings!$B146:$IF146),"")</f>
        <v>26.594106343596589</v>
      </c>
      <c r="I146">
        <f t="shared" si="29"/>
        <v>0.21292005728885538</v>
      </c>
      <c r="J146">
        <f t="shared" si="30"/>
        <v>6.2533373404915569</v>
      </c>
      <c r="K146" s="42">
        <f t="shared" si="31"/>
        <v>5.0066015664579536E-2</v>
      </c>
      <c r="L146">
        <f t="shared" si="32"/>
        <v>118.64849991346908</v>
      </c>
      <c r="M146">
        <f t="shared" si="33"/>
        <v>131.15517459445221</v>
      </c>
      <c r="N146">
        <f t="shared" si="34"/>
        <v>3008</v>
      </c>
    </row>
    <row r="147" spans="1:14" x14ac:dyDescent="0.25">
      <c r="A147" s="40">
        <v>42401</v>
      </c>
      <c r="B147">
        <f>COUNT(Samplings!$B147:$IF147)</f>
        <v>120</v>
      </c>
      <c r="C147">
        <f>IF($B147&gt;0,MIN(Samplings!$B147:$IF147),"")</f>
        <v>107.485459474064</v>
      </c>
      <c r="D147">
        <f>IF($B147&gt;0,MAX(Samplings!$B147:$IF147),"")</f>
        <v>345.91594472834402</v>
      </c>
      <c r="E147">
        <f t="shared" si="28"/>
        <v>238.43048525428003</v>
      </c>
      <c r="F147">
        <f>IFERROR(MEDIAN(Samplings!$B147:$IF147),"")</f>
        <v>204.27518840126749</v>
      </c>
      <c r="G147">
        <f>IFERROR(AVERAGE(Samplings!$B147:$IF147),"")</f>
        <v>205.76011017215785</v>
      </c>
      <c r="H147">
        <f>IFERROR(_xlfn.STDEV.S(Samplings!$B147:$IF147),"")</f>
        <v>40.500506272813574</v>
      </c>
      <c r="I147">
        <f t="shared" si="29"/>
        <v>0.19683361482907022</v>
      </c>
      <c r="J147">
        <f t="shared" si="30"/>
        <v>9.5232877883704177</v>
      </c>
      <c r="K147" s="42">
        <f t="shared" si="31"/>
        <v>4.6283450083703583E-2</v>
      </c>
      <c r="L147">
        <f t="shared" si="32"/>
        <v>196.23682238378743</v>
      </c>
      <c r="M147">
        <f t="shared" si="33"/>
        <v>215.28339796052828</v>
      </c>
      <c r="N147">
        <f t="shared" si="34"/>
        <v>2571</v>
      </c>
    </row>
    <row r="148" spans="1:14" x14ac:dyDescent="0.25">
      <c r="A148" s="41" t="s">
        <v>382</v>
      </c>
    </row>
  </sheetData>
  <autoFilter ref="A1:N147" xr:uid="{3E4F53A7-DB4C-4029-BE52-4993928CAEB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B5F7-182D-4157-8395-B9F2183E68B5}">
  <sheetPr codeName="Sheet2"/>
  <dimension ref="A1:C34"/>
  <sheetViews>
    <sheetView workbookViewId="0"/>
  </sheetViews>
  <sheetFormatPr defaultRowHeight="15" x14ac:dyDescent="0.25"/>
  <cols>
    <col min="1" max="1" width="32" bestFit="1" customWidth="1"/>
    <col min="2" max="2" width="10.28515625" bestFit="1" customWidth="1"/>
    <col min="3" max="3" width="9.85546875" bestFit="1" customWidth="1"/>
  </cols>
  <sheetData>
    <row r="1" spans="1:3" ht="15.75" thickBot="1" x14ac:dyDescent="0.3">
      <c r="A1" s="19"/>
      <c r="B1" s="32" t="s">
        <v>2</v>
      </c>
      <c r="C1" s="33"/>
    </row>
    <row r="2" spans="1:3" x14ac:dyDescent="0.25">
      <c r="A2" s="20" t="s">
        <v>113</v>
      </c>
      <c r="B2" s="24"/>
      <c r="C2" s="27"/>
    </row>
    <row r="3" spans="1:3" x14ac:dyDescent="0.25">
      <c r="A3" s="17" t="s">
        <v>114</v>
      </c>
      <c r="B3" s="25">
        <f>_NPeriods</f>
        <v>146</v>
      </c>
      <c r="C3" s="28"/>
    </row>
    <row r="4" spans="1:3" x14ac:dyDescent="0.25">
      <c r="A4" s="17" t="s">
        <v>115</v>
      </c>
      <c r="B4" s="25">
        <f>_NSamples</f>
        <v>120</v>
      </c>
      <c r="C4" s="28"/>
    </row>
    <row r="5" spans="1:3" x14ac:dyDescent="0.25">
      <c r="A5" s="17" t="s">
        <v>116</v>
      </c>
      <c r="B5" s="25">
        <f>MIN(Summary!_N)</f>
        <v>0</v>
      </c>
      <c r="C5" s="28"/>
    </row>
    <row r="6" spans="1:3" x14ac:dyDescent="0.25">
      <c r="A6" s="17" t="s">
        <v>117</v>
      </c>
      <c r="B6" s="25">
        <f>MAX(Summary!_N)</f>
        <v>120</v>
      </c>
      <c r="C6" s="28"/>
    </row>
    <row r="7" spans="1:3" x14ac:dyDescent="0.25">
      <c r="A7" s="17" t="s">
        <v>118</v>
      </c>
      <c r="B7" s="25">
        <f>MEDIAN(Summary!_N)</f>
        <v>119</v>
      </c>
      <c r="C7" s="28"/>
    </row>
    <row r="8" spans="1:3" ht="15.75" thickBot="1" x14ac:dyDescent="0.3">
      <c r="A8" s="17" t="s">
        <v>119</v>
      </c>
      <c r="B8" s="34">
        <f>AVERAGE(Summary!_N)</f>
        <v>97.958904109589042</v>
      </c>
      <c r="C8" s="28"/>
    </row>
    <row r="9" spans="1:3" x14ac:dyDescent="0.25">
      <c r="A9" s="18" t="s">
        <v>120</v>
      </c>
      <c r="B9" s="26" t="s">
        <v>128</v>
      </c>
      <c r="C9" s="29" t="s">
        <v>129</v>
      </c>
    </row>
    <row r="10" spans="1:3" x14ac:dyDescent="0.25">
      <c r="A10" s="17" t="s">
        <v>121</v>
      </c>
      <c r="B10" s="35">
        <f>MIN(Summary!_CV)+(ROW()-10)*((MAX(Summary!_CV)-MIN(Summary!_CV))/9)</f>
        <v>5.8019711719154996E-3</v>
      </c>
      <c r="C10" s="28">
        <f t="array" ref="C10:C19">FREQUENCY(Summary!_CV,$B$10:$B$19)</f>
        <v>1</v>
      </c>
    </row>
    <row r="11" spans="1:3" x14ac:dyDescent="0.25">
      <c r="A11" s="17"/>
      <c r="B11" s="35">
        <f>MIN(Summary!_CV)+(ROW()-10)*((MAX(Summary!_CV)-MIN(Summary!_CV))/9)</f>
        <v>6.2740998831108175E-2</v>
      </c>
      <c r="C11" s="28">
        <v>4</v>
      </c>
    </row>
    <row r="12" spans="1:3" x14ac:dyDescent="0.25">
      <c r="A12" s="17"/>
      <c r="B12" s="35">
        <f>MIN(Summary!_CV)+(ROW()-10)*((MAX(Summary!_CV)-MIN(Summary!_CV))/9)</f>
        <v>0.11968002649030085</v>
      </c>
      <c r="C12" s="28">
        <v>0</v>
      </c>
    </row>
    <row r="13" spans="1:3" x14ac:dyDescent="0.25">
      <c r="A13" s="17"/>
      <c r="B13" s="35">
        <f>MIN(Summary!_CV)+(ROW()-10)*((MAX(Summary!_CV)-MIN(Summary!_CV))/9)</f>
        <v>0.17661905414949353</v>
      </c>
      <c r="C13" s="28">
        <v>5</v>
      </c>
    </row>
    <row r="14" spans="1:3" x14ac:dyDescent="0.25">
      <c r="A14" s="17"/>
      <c r="B14" s="35">
        <f>MIN(Summary!_CV)+(ROW()-10)*((MAX(Summary!_CV)-MIN(Summary!_CV))/9)</f>
        <v>0.2335580818086862</v>
      </c>
      <c r="C14" s="28">
        <v>30</v>
      </c>
    </row>
    <row r="15" spans="1:3" x14ac:dyDescent="0.25">
      <c r="A15" s="17"/>
      <c r="B15" s="35">
        <f>MIN(Summary!_CV)+(ROW()-10)*((MAX(Summary!_CV)-MIN(Summary!_CV))/9)</f>
        <v>0.29049710946787888</v>
      </c>
      <c r="C15" s="28">
        <v>11</v>
      </c>
    </row>
    <row r="16" spans="1:3" x14ac:dyDescent="0.25">
      <c r="A16" s="17"/>
      <c r="B16" s="35">
        <f>MIN(Summary!_CV)+(ROW()-10)*((MAX(Summary!_CV)-MIN(Summary!_CV))/9)</f>
        <v>0.34743613712707155</v>
      </c>
      <c r="C16" s="28">
        <v>20</v>
      </c>
    </row>
    <row r="17" spans="1:3" x14ac:dyDescent="0.25">
      <c r="A17" s="17"/>
      <c r="B17" s="35">
        <f>MIN(Summary!_CV)+(ROW()-10)*((MAX(Summary!_CV)-MIN(Summary!_CV))/9)</f>
        <v>0.40437516478626423</v>
      </c>
      <c r="C17" s="28">
        <v>24</v>
      </c>
    </row>
    <row r="18" spans="1:3" x14ac:dyDescent="0.25">
      <c r="A18" s="17"/>
      <c r="B18" s="35">
        <f>MIN(Summary!_CV)+(ROW()-10)*((MAX(Summary!_CV)-MIN(Summary!_CV))/9)</f>
        <v>0.46131419244545691</v>
      </c>
      <c r="C18" s="28">
        <v>26</v>
      </c>
    </row>
    <row r="19" spans="1:3" x14ac:dyDescent="0.25">
      <c r="A19" s="21" t="s">
        <v>122</v>
      </c>
      <c r="B19" s="36">
        <f>MIN(Summary!_CV)+(ROW()-10)*((MAX(Summary!_CV)-MIN(Summary!_CV))/9)</f>
        <v>0.51825322010464958</v>
      </c>
      <c r="C19" s="30">
        <v>9</v>
      </c>
    </row>
    <row r="20" spans="1:3" x14ac:dyDescent="0.25">
      <c r="A20" s="17" t="s">
        <v>123</v>
      </c>
      <c r="B20" s="35">
        <f>MEDIAN(Summary!_CV)</f>
        <v>0.33511808973735935</v>
      </c>
      <c r="C20" s="31">
        <f>COUNTIF(Summary!_CV,"&lt;=" &amp; B20)</f>
        <v>65</v>
      </c>
    </row>
    <row r="21" spans="1:3" ht="15.75" thickBot="1" x14ac:dyDescent="0.3">
      <c r="A21" s="17" t="s">
        <v>124</v>
      </c>
      <c r="B21" s="35">
        <f>AVERAGE(Summary!_CV)</f>
        <v>0.31773050991838886</v>
      </c>
      <c r="C21" s="31">
        <f>COUNTIF(Summary!_CV,"&lt;=" &amp; B21)</f>
        <v>59</v>
      </c>
    </row>
    <row r="22" spans="1:3" x14ac:dyDescent="0.25">
      <c r="A22" s="18" t="s">
        <v>125</v>
      </c>
      <c r="B22" s="26" t="s">
        <v>130</v>
      </c>
      <c r="C22" s="29" t="s">
        <v>129</v>
      </c>
    </row>
    <row r="23" spans="1:3" ht="15.75" thickBot="1" x14ac:dyDescent="0.3">
      <c r="A23" s="16"/>
      <c r="B23" s="25">
        <f>MODE(Summary!_N_Needed)</f>
        <v>3</v>
      </c>
      <c r="C23" s="28">
        <f>COUNTIF(Summary!_N_Needed, $B$23)</f>
        <v>5</v>
      </c>
    </row>
    <row r="24" spans="1:3" x14ac:dyDescent="0.25">
      <c r="A24" s="18" t="s">
        <v>126</v>
      </c>
      <c r="B24" s="26" t="s">
        <v>131</v>
      </c>
      <c r="C24" s="29" t="s">
        <v>132</v>
      </c>
    </row>
    <row r="25" spans="1:3" x14ac:dyDescent="0.25">
      <c r="A25" s="16"/>
      <c r="B25" s="37">
        <v>0</v>
      </c>
      <c r="C25" s="28">
        <f>_xlfn.PERCENTILE.INC(Summary!_N_Needed, B25)</f>
        <v>3</v>
      </c>
    </row>
    <row r="26" spans="1:3" x14ac:dyDescent="0.25">
      <c r="A26" s="16"/>
      <c r="B26" s="37">
        <v>0.01</v>
      </c>
      <c r="C26" s="28">
        <f>_xlfn.PERCENTILE.INC(Summary!_N_Needed, B26)</f>
        <v>3</v>
      </c>
    </row>
    <row r="27" spans="1:3" x14ac:dyDescent="0.25">
      <c r="A27" s="16"/>
      <c r="B27" s="37">
        <v>0.05</v>
      </c>
      <c r="C27" s="28">
        <f>_xlfn.PERCENTILE.INC(Summary!_N_Needed, B27)</f>
        <v>1788.65</v>
      </c>
    </row>
    <row r="28" spans="1:3" x14ac:dyDescent="0.25">
      <c r="A28" s="16"/>
      <c r="B28" s="37">
        <v>0.25</v>
      </c>
      <c r="C28" s="28">
        <f>_xlfn.PERCENTILE.INC(Summary!_N_Needed, B28)</f>
        <v>3091.25</v>
      </c>
    </row>
    <row r="29" spans="1:3" x14ac:dyDescent="0.25">
      <c r="A29" s="16"/>
      <c r="B29" s="37">
        <v>0.5</v>
      </c>
      <c r="C29" s="28">
        <f>_xlfn.PERCENTILE.INC(Summary!_N_Needed, B29)</f>
        <v>7452</v>
      </c>
    </row>
    <row r="30" spans="1:3" x14ac:dyDescent="0.25">
      <c r="A30" s="16"/>
      <c r="B30" s="37">
        <v>0.75</v>
      </c>
      <c r="C30" s="28">
        <f>_xlfn.PERCENTILE.INC(Summary!_N_Needed, B30)</f>
        <v>11252.75</v>
      </c>
    </row>
    <row r="31" spans="1:3" x14ac:dyDescent="0.25">
      <c r="A31" s="16"/>
      <c r="B31" s="37">
        <v>0.95</v>
      </c>
      <c r="C31" s="28">
        <f>_xlfn.PERCENTILE.INC(Summary!_N_Needed, B31)</f>
        <v>15005.9</v>
      </c>
    </row>
    <row r="32" spans="1:3" x14ac:dyDescent="0.25">
      <c r="A32" s="16"/>
      <c r="B32" s="37">
        <v>0.99</v>
      </c>
      <c r="C32" s="28">
        <f>_xlfn.PERCENTILE.INC(Summary!_N_Needed, B32)</f>
        <v>17198.999999999975</v>
      </c>
    </row>
    <row r="33" spans="1:3" x14ac:dyDescent="0.25">
      <c r="A33" s="16"/>
      <c r="B33" s="37">
        <v>1</v>
      </c>
      <c r="C33" s="28">
        <f>_xlfn.PERCENTILE.INC(Summary!_N_Needed, B33)</f>
        <v>17821</v>
      </c>
    </row>
    <row r="34" spans="1:3" ht="15.75" thickBot="1" x14ac:dyDescent="0.3">
      <c r="A34" s="23" t="s">
        <v>127</v>
      </c>
      <c r="B34" s="38">
        <f>_xlfn.PERCENTRANK.INC(Summary!_N_Needed, C$34)</f>
        <v>0.5</v>
      </c>
      <c r="C34" s="39">
        <f>MEDIAN($C$25:$C$33)</f>
        <v>7452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5D99-56CD-47DA-B4EA-78731A7B9FB2}">
  <sheetPr codeName="Sheet4"/>
  <dimension ref="A1:IF14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7109375" bestFit="1" customWidth="1"/>
    <col min="2" max="100" width="12" bestFit="1" customWidth="1"/>
    <col min="101" max="240" width="12.5703125" bestFit="1" customWidth="1"/>
  </cols>
  <sheetData>
    <row r="1" spans="1:240" x14ac:dyDescent="0.25">
      <c r="A1" s="15" t="s">
        <v>133</v>
      </c>
      <c r="B1" s="15" t="s">
        <v>134</v>
      </c>
      <c r="C1" s="15" t="s">
        <v>135</v>
      </c>
      <c r="D1" s="15" t="s">
        <v>136</v>
      </c>
      <c r="E1" s="15" t="s">
        <v>137</v>
      </c>
      <c r="F1" s="15" t="s">
        <v>138</v>
      </c>
      <c r="G1" s="15" t="s">
        <v>139</v>
      </c>
      <c r="H1" s="15" t="s">
        <v>140</v>
      </c>
      <c r="I1" s="15" t="s">
        <v>141</v>
      </c>
      <c r="J1" s="15" t="s">
        <v>142</v>
      </c>
      <c r="K1" s="15" t="s">
        <v>143</v>
      </c>
      <c r="L1" s="15" t="s">
        <v>144</v>
      </c>
      <c r="M1" s="15" t="s">
        <v>145</v>
      </c>
      <c r="N1" s="15" t="s">
        <v>146</v>
      </c>
      <c r="O1" s="15" t="s">
        <v>147</v>
      </c>
      <c r="P1" s="15" t="s">
        <v>148</v>
      </c>
      <c r="Q1" s="15" t="s">
        <v>149</v>
      </c>
      <c r="R1" s="15" t="s">
        <v>150</v>
      </c>
      <c r="S1" s="15" t="s">
        <v>151</v>
      </c>
      <c r="T1" s="15" t="s">
        <v>152</v>
      </c>
      <c r="U1" s="15" t="s">
        <v>153</v>
      </c>
      <c r="V1" s="15" t="s">
        <v>154</v>
      </c>
      <c r="W1" s="15" t="s">
        <v>155</v>
      </c>
      <c r="X1" s="15" t="s">
        <v>156</v>
      </c>
      <c r="Y1" s="15" t="s">
        <v>157</v>
      </c>
      <c r="Z1" s="15" t="s">
        <v>158</v>
      </c>
      <c r="AA1" s="15" t="s">
        <v>159</v>
      </c>
      <c r="AB1" s="15" t="s">
        <v>160</v>
      </c>
      <c r="AC1" s="15" t="s">
        <v>161</v>
      </c>
      <c r="AD1" s="15" t="s">
        <v>162</v>
      </c>
      <c r="AE1" s="15" t="s">
        <v>163</v>
      </c>
      <c r="AF1" s="15" t="s">
        <v>164</v>
      </c>
      <c r="AG1" s="15" t="s">
        <v>165</v>
      </c>
      <c r="AH1" s="15" t="s">
        <v>166</v>
      </c>
      <c r="AI1" s="15" t="s">
        <v>167</v>
      </c>
      <c r="AJ1" s="15" t="s">
        <v>168</v>
      </c>
      <c r="AK1" s="15" t="s">
        <v>169</v>
      </c>
      <c r="AL1" s="15" t="s">
        <v>170</v>
      </c>
      <c r="AM1" s="15" t="s">
        <v>171</v>
      </c>
      <c r="AN1" s="15" t="s">
        <v>172</v>
      </c>
      <c r="AO1" s="15" t="s">
        <v>173</v>
      </c>
      <c r="AP1" s="15" t="s">
        <v>174</v>
      </c>
      <c r="AQ1" s="15" t="s">
        <v>175</v>
      </c>
      <c r="AR1" s="15" t="s">
        <v>176</v>
      </c>
      <c r="AS1" s="15" t="s">
        <v>177</v>
      </c>
      <c r="AT1" s="15" t="s">
        <v>178</v>
      </c>
      <c r="AU1" s="15" t="s">
        <v>179</v>
      </c>
      <c r="AV1" s="15" t="s">
        <v>180</v>
      </c>
      <c r="AW1" s="15" t="s">
        <v>181</v>
      </c>
      <c r="AX1" s="15" t="s">
        <v>182</v>
      </c>
      <c r="AY1" s="15" t="s">
        <v>183</v>
      </c>
      <c r="AZ1" s="15" t="s">
        <v>184</v>
      </c>
      <c r="BA1" s="15" t="s">
        <v>185</v>
      </c>
      <c r="BB1" s="15" t="s">
        <v>186</v>
      </c>
      <c r="BC1" s="15" t="s">
        <v>187</v>
      </c>
      <c r="BD1" s="15" t="s">
        <v>188</v>
      </c>
      <c r="BE1" s="15" t="s">
        <v>189</v>
      </c>
      <c r="BF1" s="15" t="s">
        <v>190</v>
      </c>
      <c r="BG1" s="15" t="s">
        <v>191</v>
      </c>
      <c r="BH1" s="15" t="s">
        <v>192</v>
      </c>
      <c r="BI1" s="15" t="s">
        <v>193</v>
      </c>
      <c r="BJ1" s="15" t="s">
        <v>194</v>
      </c>
      <c r="BK1" s="15" t="s">
        <v>195</v>
      </c>
      <c r="BL1" s="15" t="s">
        <v>196</v>
      </c>
      <c r="BM1" s="15" t="s">
        <v>197</v>
      </c>
      <c r="BN1" s="15" t="s">
        <v>198</v>
      </c>
      <c r="BO1" s="15" t="s">
        <v>199</v>
      </c>
      <c r="BP1" s="15" t="s">
        <v>200</v>
      </c>
      <c r="BQ1" s="15" t="s">
        <v>201</v>
      </c>
      <c r="BR1" s="15" t="s">
        <v>202</v>
      </c>
      <c r="BS1" s="15" t="s">
        <v>203</v>
      </c>
      <c r="BT1" s="15" t="s">
        <v>204</v>
      </c>
      <c r="BU1" s="15" t="s">
        <v>205</v>
      </c>
      <c r="BV1" s="15" t="s">
        <v>206</v>
      </c>
      <c r="BW1" s="15" t="s">
        <v>207</v>
      </c>
      <c r="BX1" s="15" t="s">
        <v>208</v>
      </c>
      <c r="BY1" s="15" t="s">
        <v>209</v>
      </c>
      <c r="BZ1" s="15" t="s">
        <v>210</v>
      </c>
      <c r="CA1" s="15" t="s">
        <v>211</v>
      </c>
      <c r="CB1" s="15" t="s">
        <v>212</v>
      </c>
      <c r="CC1" s="15" t="s">
        <v>213</v>
      </c>
      <c r="CD1" s="15" t="s">
        <v>214</v>
      </c>
      <c r="CE1" s="15" t="s">
        <v>215</v>
      </c>
      <c r="CF1" s="15" t="s">
        <v>216</v>
      </c>
      <c r="CG1" s="15" t="s">
        <v>217</v>
      </c>
      <c r="CH1" s="15" t="s">
        <v>218</v>
      </c>
      <c r="CI1" s="15" t="s">
        <v>219</v>
      </c>
      <c r="CJ1" s="15" t="s">
        <v>220</v>
      </c>
      <c r="CK1" s="15" t="s">
        <v>221</v>
      </c>
      <c r="CL1" s="15" t="s">
        <v>222</v>
      </c>
      <c r="CM1" s="15" t="s">
        <v>223</v>
      </c>
      <c r="CN1" s="15" t="s">
        <v>224</v>
      </c>
      <c r="CO1" s="15" t="s">
        <v>225</v>
      </c>
      <c r="CP1" s="15" t="s">
        <v>226</v>
      </c>
      <c r="CQ1" s="15" t="s">
        <v>227</v>
      </c>
      <c r="CR1" s="15" t="s">
        <v>228</v>
      </c>
      <c r="CS1" s="15" t="s">
        <v>229</v>
      </c>
      <c r="CT1" s="15" t="s">
        <v>230</v>
      </c>
      <c r="CU1" s="15" t="s">
        <v>231</v>
      </c>
      <c r="CV1" s="15" t="s">
        <v>232</v>
      </c>
      <c r="CW1" s="15" t="s">
        <v>233</v>
      </c>
      <c r="CX1" s="15" t="s">
        <v>234</v>
      </c>
      <c r="CY1" s="15" t="s">
        <v>235</v>
      </c>
      <c r="CZ1" s="15" t="s">
        <v>236</v>
      </c>
      <c r="DA1" s="15" t="s">
        <v>237</v>
      </c>
      <c r="DB1" s="15" t="s">
        <v>238</v>
      </c>
      <c r="DC1" s="15" t="s">
        <v>239</v>
      </c>
      <c r="DD1" s="15" t="s">
        <v>240</v>
      </c>
      <c r="DE1" s="15" t="s">
        <v>241</v>
      </c>
      <c r="DF1" s="15" t="s">
        <v>242</v>
      </c>
      <c r="DG1" s="15" t="s">
        <v>243</v>
      </c>
      <c r="DH1" s="15" t="s">
        <v>244</v>
      </c>
      <c r="DI1" s="15" t="s">
        <v>245</v>
      </c>
      <c r="DJ1" s="15" t="s">
        <v>246</v>
      </c>
      <c r="DK1" s="15" t="s">
        <v>247</v>
      </c>
      <c r="DL1" s="15" t="s">
        <v>248</v>
      </c>
      <c r="DM1" s="15" t="s">
        <v>249</v>
      </c>
      <c r="DN1" s="15" t="s">
        <v>250</v>
      </c>
      <c r="DO1" s="15" t="s">
        <v>251</v>
      </c>
      <c r="DP1" s="15" t="s">
        <v>252</v>
      </c>
      <c r="DQ1" s="15" t="s">
        <v>253</v>
      </c>
      <c r="DR1" s="15" t="s">
        <v>254</v>
      </c>
      <c r="DS1" s="15" t="s">
        <v>255</v>
      </c>
      <c r="DT1" s="15" t="s">
        <v>256</v>
      </c>
      <c r="DU1" s="15" t="s">
        <v>257</v>
      </c>
      <c r="DV1" s="15" t="s">
        <v>258</v>
      </c>
      <c r="DW1" s="15" t="s">
        <v>259</v>
      </c>
      <c r="DX1" s="15" t="s">
        <v>260</v>
      </c>
      <c r="DY1" s="15" t="s">
        <v>261</v>
      </c>
      <c r="DZ1" s="15" t="s">
        <v>262</v>
      </c>
      <c r="EA1" s="15" t="s">
        <v>263</v>
      </c>
      <c r="EB1" s="15" t="s">
        <v>264</v>
      </c>
      <c r="EC1" s="15" t="s">
        <v>265</v>
      </c>
      <c r="ED1" s="15" t="s">
        <v>266</v>
      </c>
      <c r="EE1" s="15" t="s">
        <v>267</v>
      </c>
      <c r="EF1" s="15" t="s">
        <v>268</v>
      </c>
      <c r="EG1" s="15" t="s">
        <v>269</v>
      </c>
      <c r="EH1" s="15" t="s">
        <v>270</v>
      </c>
      <c r="EI1" s="15" t="s">
        <v>271</v>
      </c>
      <c r="EJ1" s="15" t="s">
        <v>272</v>
      </c>
      <c r="EK1" s="15" t="s">
        <v>273</v>
      </c>
      <c r="EL1" s="15" t="s">
        <v>274</v>
      </c>
      <c r="EM1" s="15" t="s">
        <v>275</v>
      </c>
      <c r="EN1" s="15" t="s">
        <v>276</v>
      </c>
      <c r="EO1" s="15" t="s">
        <v>277</v>
      </c>
      <c r="EP1" s="15" t="s">
        <v>278</v>
      </c>
      <c r="EQ1" s="15" t="s">
        <v>279</v>
      </c>
      <c r="ER1" s="15" t="s">
        <v>280</v>
      </c>
      <c r="ES1" s="15" t="s">
        <v>281</v>
      </c>
      <c r="ET1" s="15" t="s">
        <v>282</v>
      </c>
      <c r="EU1" s="15" t="s">
        <v>283</v>
      </c>
      <c r="EV1" s="15" t="s">
        <v>284</v>
      </c>
      <c r="EW1" s="15" t="s">
        <v>285</v>
      </c>
      <c r="EX1" s="15" t="s">
        <v>286</v>
      </c>
      <c r="EY1" s="15" t="s">
        <v>287</v>
      </c>
      <c r="EZ1" s="15" t="s">
        <v>288</v>
      </c>
      <c r="FA1" s="15" t="s">
        <v>289</v>
      </c>
      <c r="FB1" s="15" t="s">
        <v>290</v>
      </c>
      <c r="FC1" s="15" t="s">
        <v>291</v>
      </c>
      <c r="FD1" s="15" t="s">
        <v>292</v>
      </c>
      <c r="FE1" s="15" t="s">
        <v>293</v>
      </c>
      <c r="FF1" s="15" t="s">
        <v>294</v>
      </c>
      <c r="FG1" s="15" t="s">
        <v>295</v>
      </c>
      <c r="FH1" s="15" t="s">
        <v>296</v>
      </c>
      <c r="FI1" s="15" t="s">
        <v>297</v>
      </c>
      <c r="FJ1" s="15" t="s">
        <v>298</v>
      </c>
      <c r="FK1" s="15" t="s">
        <v>299</v>
      </c>
      <c r="FL1" s="15" t="s">
        <v>300</v>
      </c>
      <c r="FM1" s="15" t="s">
        <v>301</v>
      </c>
      <c r="FN1" s="15" t="s">
        <v>302</v>
      </c>
      <c r="FO1" s="15" t="s">
        <v>303</v>
      </c>
      <c r="FP1" s="15" t="s">
        <v>304</v>
      </c>
      <c r="FQ1" s="15" t="s">
        <v>305</v>
      </c>
      <c r="FR1" s="15" t="s">
        <v>306</v>
      </c>
      <c r="FS1" s="15" t="s">
        <v>307</v>
      </c>
      <c r="FT1" s="15" t="s">
        <v>308</v>
      </c>
      <c r="FU1" s="15" t="s">
        <v>309</v>
      </c>
      <c r="FV1" s="15" t="s">
        <v>310</v>
      </c>
      <c r="FW1" s="15" t="s">
        <v>311</v>
      </c>
      <c r="FX1" s="15" t="s">
        <v>312</v>
      </c>
      <c r="FY1" s="15" t="s">
        <v>313</v>
      </c>
      <c r="FZ1" s="15" t="s">
        <v>314</v>
      </c>
      <c r="GA1" s="15" t="s">
        <v>315</v>
      </c>
      <c r="GB1" s="15" t="s">
        <v>316</v>
      </c>
      <c r="GC1" s="15" t="s">
        <v>317</v>
      </c>
      <c r="GD1" s="15" t="s">
        <v>318</v>
      </c>
      <c r="GE1" s="15" t="s">
        <v>319</v>
      </c>
      <c r="GF1" s="15" t="s">
        <v>320</v>
      </c>
      <c r="GG1" s="15" t="s">
        <v>321</v>
      </c>
      <c r="GH1" s="15" t="s">
        <v>322</v>
      </c>
      <c r="GI1" s="15" t="s">
        <v>323</v>
      </c>
      <c r="GJ1" s="15" t="s">
        <v>324</v>
      </c>
      <c r="GK1" s="15" t="s">
        <v>325</v>
      </c>
      <c r="GL1" s="15" t="s">
        <v>326</v>
      </c>
      <c r="GM1" s="15" t="s">
        <v>327</v>
      </c>
      <c r="GN1" s="15" t="s">
        <v>328</v>
      </c>
      <c r="GO1" s="15" t="s">
        <v>329</v>
      </c>
      <c r="GP1" s="15" t="s">
        <v>330</v>
      </c>
      <c r="GQ1" s="15" t="s">
        <v>331</v>
      </c>
      <c r="GR1" s="15" t="s">
        <v>332</v>
      </c>
      <c r="GS1" s="15" t="s">
        <v>333</v>
      </c>
      <c r="GT1" s="15" t="s">
        <v>334</v>
      </c>
      <c r="GU1" s="15" t="s">
        <v>335</v>
      </c>
      <c r="GV1" s="15" t="s">
        <v>336</v>
      </c>
      <c r="GW1" s="15" t="s">
        <v>337</v>
      </c>
      <c r="GX1" s="15" t="s">
        <v>338</v>
      </c>
      <c r="GY1" s="15" t="s">
        <v>339</v>
      </c>
      <c r="GZ1" s="15" t="s">
        <v>340</v>
      </c>
      <c r="HA1" s="15" t="s">
        <v>341</v>
      </c>
      <c r="HB1" s="15" t="s">
        <v>342</v>
      </c>
      <c r="HC1" s="15" t="s">
        <v>343</v>
      </c>
      <c r="HD1" s="15" t="s">
        <v>344</v>
      </c>
      <c r="HE1" s="15" t="s">
        <v>345</v>
      </c>
      <c r="HF1" s="15" t="s">
        <v>346</v>
      </c>
      <c r="HG1" s="15" t="s">
        <v>347</v>
      </c>
      <c r="HH1" s="15" t="s">
        <v>348</v>
      </c>
      <c r="HI1" s="15" t="s">
        <v>349</v>
      </c>
      <c r="HJ1" s="15" t="s">
        <v>350</v>
      </c>
      <c r="HK1" s="15" t="s">
        <v>351</v>
      </c>
      <c r="HL1" s="15" t="s">
        <v>352</v>
      </c>
      <c r="HM1" s="15" t="s">
        <v>353</v>
      </c>
      <c r="HN1" s="15" t="s">
        <v>354</v>
      </c>
      <c r="HO1" s="15" t="s">
        <v>355</v>
      </c>
      <c r="HP1" s="15" t="s">
        <v>356</v>
      </c>
      <c r="HQ1" s="15" t="s">
        <v>357</v>
      </c>
      <c r="HR1" s="15" t="s">
        <v>358</v>
      </c>
      <c r="HS1" s="15" t="s">
        <v>359</v>
      </c>
      <c r="HT1" s="15" t="s">
        <v>360</v>
      </c>
      <c r="HU1" s="15" t="s">
        <v>361</v>
      </c>
      <c r="HV1" s="15" t="s">
        <v>362</v>
      </c>
      <c r="HW1" s="15" t="s">
        <v>363</v>
      </c>
      <c r="HX1" s="15" t="s">
        <v>364</v>
      </c>
      <c r="HY1" s="15" t="s">
        <v>365</v>
      </c>
      <c r="HZ1" s="15" t="s">
        <v>366</v>
      </c>
      <c r="IA1" s="15" t="s">
        <v>367</v>
      </c>
      <c r="IB1" s="15" t="s">
        <v>368</v>
      </c>
      <c r="IC1" s="15" t="s">
        <v>369</v>
      </c>
      <c r="ID1" s="15" t="s">
        <v>370</v>
      </c>
      <c r="IE1" s="15" t="s">
        <v>371</v>
      </c>
      <c r="IF1" s="15" t="s">
        <v>372</v>
      </c>
    </row>
    <row r="2" spans="1:240" x14ac:dyDescent="0.25">
      <c r="A2" s="40">
        <v>37987</v>
      </c>
      <c r="B2" s="41"/>
      <c r="C2" s="41"/>
      <c r="E2" s="41"/>
      <c r="G2" s="41"/>
      <c r="I2" s="41"/>
      <c r="K2" s="41"/>
      <c r="M2" s="41"/>
      <c r="O2" s="41"/>
      <c r="Q2" s="41"/>
      <c r="S2" s="41"/>
      <c r="U2" s="41"/>
      <c r="W2" s="41"/>
      <c r="Y2" s="41"/>
      <c r="AA2" s="41"/>
      <c r="AC2" s="41"/>
      <c r="AE2" s="41"/>
      <c r="AG2" s="41"/>
      <c r="AI2" s="41"/>
      <c r="AK2" s="41"/>
      <c r="AM2" s="41"/>
      <c r="AO2" s="41"/>
      <c r="AQ2" s="41"/>
      <c r="AS2" s="41"/>
      <c r="AU2" s="41"/>
      <c r="AW2" s="41"/>
      <c r="AY2" s="41"/>
      <c r="BA2" s="41"/>
      <c r="BC2" s="41"/>
      <c r="BE2" s="41"/>
      <c r="BG2" s="41"/>
      <c r="BI2" s="41"/>
      <c r="BK2" s="41"/>
      <c r="BM2" s="41"/>
      <c r="BO2" s="41"/>
      <c r="BQ2" s="41"/>
      <c r="BS2" s="41"/>
      <c r="BU2" s="41"/>
      <c r="BW2" s="41"/>
      <c r="BY2" s="41"/>
      <c r="CA2" s="41"/>
      <c r="CC2" s="41"/>
      <c r="CE2" s="41"/>
      <c r="CG2" s="41"/>
      <c r="CI2" s="41"/>
      <c r="CK2" s="41"/>
      <c r="CM2" s="41"/>
      <c r="CO2" s="41"/>
      <c r="CQ2" s="41"/>
      <c r="CS2" s="41"/>
      <c r="CU2" s="41"/>
      <c r="CW2" s="41"/>
      <c r="CY2" s="41"/>
      <c r="DA2" s="41"/>
      <c r="DC2" s="41"/>
      <c r="DE2" s="41"/>
      <c r="DG2" s="41"/>
      <c r="DI2" s="41"/>
      <c r="DK2" s="41"/>
      <c r="DM2" s="41"/>
      <c r="DO2" s="41"/>
      <c r="DQ2" s="41"/>
      <c r="DS2" s="41"/>
      <c r="DU2" s="41"/>
      <c r="DW2" s="41"/>
      <c r="DY2" s="41"/>
      <c r="EA2" s="41"/>
      <c r="EC2" s="41"/>
      <c r="EE2" s="41"/>
      <c r="EG2" s="41"/>
      <c r="EI2" s="41"/>
      <c r="EK2" s="41"/>
      <c r="EM2" s="41"/>
      <c r="EO2" s="41"/>
      <c r="EQ2" s="41"/>
      <c r="ES2" s="41"/>
      <c r="EU2" s="41"/>
      <c r="EW2" s="41"/>
      <c r="EY2" s="41"/>
      <c r="FA2" s="41"/>
      <c r="FC2" s="41"/>
      <c r="FE2" s="41"/>
      <c r="FG2" s="41"/>
      <c r="FI2" s="41"/>
      <c r="FK2" s="41"/>
      <c r="FM2" s="41"/>
      <c r="FO2" s="41"/>
      <c r="FQ2" s="41"/>
      <c r="FS2" s="41"/>
      <c r="FU2" s="41"/>
      <c r="FW2" s="41"/>
      <c r="FY2" s="41"/>
      <c r="GA2" s="41"/>
      <c r="GC2" s="41"/>
      <c r="GE2" s="41"/>
      <c r="GG2" s="41"/>
      <c r="GI2" s="41"/>
      <c r="GK2" s="41"/>
      <c r="GM2" s="41"/>
      <c r="GO2" s="41"/>
      <c r="GQ2" s="41"/>
      <c r="GS2" s="41"/>
      <c r="GU2" s="41"/>
      <c r="GW2" s="41"/>
      <c r="GY2" s="41"/>
      <c r="HA2" s="41"/>
      <c r="HC2" s="41"/>
      <c r="HE2" s="41"/>
      <c r="HG2" s="41"/>
      <c r="HI2" s="41"/>
      <c r="HK2" s="41"/>
      <c r="HM2" s="41"/>
      <c r="HO2" s="41"/>
      <c r="HQ2" s="41"/>
      <c r="HS2" s="41"/>
      <c r="HU2" s="41"/>
      <c r="HW2" s="41"/>
      <c r="HY2" s="41"/>
      <c r="IA2" s="41"/>
      <c r="IC2" s="41"/>
      <c r="IE2" s="41"/>
    </row>
    <row r="3" spans="1:240" x14ac:dyDescent="0.25">
      <c r="A3" s="40">
        <v>38018</v>
      </c>
      <c r="B3" s="41"/>
      <c r="C3" s="41"/>
      <c r="E3" s="41"/>
      <c r="G3" s="41"/>
      <c r="I3" s="41"/>
      <c r="K3" s="41"/>
      <c r="M3" s="41"/>
      <c r="O3" s="41"/>
      <c r="Q3" s="41"/>
      <c r="S3" s="41"/>
      <c r="U3" s="41"/>
      <c r="W3" s="41"/>
      <c r="Y3" s="41"/>
      <c r="AA3" s="41"/>
      <c r="AC3" s="41"/>
      <c r="AE3" s="41"/>
      <c r="AG3" s="41"/>
      <c r="AI3" s="41"/>
      <c r="AK3" s="41"/>
      <c r="AM3" s="41"/>
      <c r="AO3" s="41"/>
      <c r="AQ3" s="41"/>
      <c r="AS3" s="41"/>
      <c r="AU3" s="41"/>
      <c r="AW3" s="41"/>
      <c r="AY3" s="41"/>
      <c r="BA3" s="41"/>
      <c r="BC3" s="41"/>
      <c r="BE3" s="41"/>
      <c r="BG3" s="41"/>
      <c r="BI3" s="41"/>
      <c r="BK3" s="41"/>
      <c r="BM3" s="41"/>
      <c r="BO3" s="41"/>
      <c r="BQ3" s="41"/>
      <c r="BS3" s="41"/>
      <c r="BU3" s="41"/>
      <c r="BW3" s="41"/>
      <c r="BY3" s="41"/>
      <c r="CA3" s="41"/>
      <c r="CC3" s="41"/>
      <c r="CE3" s="41"/>
      <c r="CG3" s="41"/>
      <c r="CI3" s="41"/>
      <c r="CK3" s="41"/>
      <c r="CM3" s="41"/>
      <c r="CO3" s="41"/>
      <c r="CQ3" s="41"/>
      <c r="CS3" s="41"/>
      <c r="CU3" s="41"/>
      <c r="CW3" s="41"/>
      <c r="CY3" s="41"/>
      <c r="DA3" s="41"/>
      <c r="DC3" s="41"/>
      <c r="DE3" s="41"/>
      <c r="DG3" s="41"/>
      <c r="DI3" s="41"/>
      <c r="DK3" s="41"/>
      <c r="DM3" s="41"/>
      <c r="DO3" s="41"/>
      <c r="DQ3" s="41"/>
      <c r="DS3" s="41"/>
      <c r="DU3" s="41"/>
      <c r="DW3" s="41"/>
      <c r="DY3" s="41"/>
      <c r="EA3" s="41"/>
      <c r="EC3" s="41"/>
      <c r="EE3" s="41"/>
      <c r="EG3" s="41"/>
      <c r="EI3" s="41"/>
      <c r="EK3" s="41"/>
      <c r="EM3" s="41"/>
      <c r="EO3" s="41"/>
      <c r="EQ3" s="41"/>
      <c r="ES3" s="41"/>
      <c r="EU3" s="41"/>
      <c r="EW3" s="41"/>
      <c r="EY3" s="41"/>
      <c r="FA3" s="41"/>
      <c r="FC3" s="41"/>
      <c r="FE3" s="41"/>
      <c r="FG3" s="41"/>
      <c r="FI3" s="41"/>
      <c r="FK3" s="41"/>
      <c r="FM3" s="41"/>
      <c r="FO3" s="41"/>
      <c r="FQ3" s="41"/>
      <c r="FS3" s="41"/>
      <c r="FU3" s="41"/>
      <c r="FW3" s="41"/>
      <c r="FY3" s="41"/>
      <c r="GA3" s="41"/>
      <c r="GC3" s="41"/>
      <c r="GE3" s="41"/>
      <c r="GG3" s="41"/>
      <c r="GI3" s="41"/>
      <c r="GK3" s="41"/>
      <c r="GM3" s="41"/>
      <c r="GO3" s="41"/>
      <c r="GQ3" s="41"/>
      <c r="GS3" s="41"/>
      <c r="GU3" s="41"/>
      <c r="GW3" s="41"/>
      <c r="GY3" s="41"/>
      <c r="HA3" s="41"/>
      <c r="HC3" s="41"/>
      <c r="HE3" s="41"/>
      <c r="HG3" s="41"/>
      <c r="HI3" s="41"/>
      <c r="HK3" s="41"/>
      <c r="HM3" s="41"/>
      <c r="HO3" s="41"/>
      <c r="HQ3" s="41"/>
      <c r="HS3" s="41"/>
      <c r="HU3" s="41"/>
      <c r="HW3" s="41"/>
      <c r="HY3" s="41"/>
      <c r="IA3" s="41"/>
      <c r="IC3" s="41"/>
      <c r="IE3" s="41"/>
    </row>
    <row r="4" spans="1:240" x14ac:dyDescent="0.25">
      <c r="A4" s="40">
        <v>38047</v>
      </c>
      <c r="B4" s="41"/>
      <c r="C4" s="41"/>
      <c r="E4" s="41"/>
      <c r="G4" s="41"/>
      <c r="I4" s="41"/>
      <c r="K4" s="41"/>
      <c r="M4" s="41"/>
      <c r="O4" s="41"/>
      <c r="Q4" s="41"/>
      <c r="S4" s="41"/>
      <c r="U4" s="41"/>
      <c r="W4" s="41"/>
      <c r="Y4" s="41"/>
      <c r="AA4" s="41"/>
      <c r="AC4" s="41"/>
      <c r="AE4" s="41"/>
      <c r="AG4" s="41"/>
      <c r="AI4" s="41"/>
      <c r="AK4" s="41"/>
      <c r="AM4" s="41"/>
      <c r="AO4" s="41"/>
      <c r="AQ4" s="41"/>
      <c r="AS4" s="41"/>
      <c r="AU4" s="41"/>
      <c r="AW4" s="41"/>
      <c r="AY4" s="41"/>
      <c r="BA4" s="41"/>
      <c r="BC4" s="41"/>
      <c r="BE4" s="41"/>
      <c r="BG4" s="41"/>
      <c r="BI4" s="41"/>
      <c r="BK4" s="41"/>
      <c r="BM4" s="41"/>
      <c r="BO4" s="41"/>
      <c r="BQ4" s="41"/>
      <c r="BS4" s="41"/>
      <c r="BU4" s="41"/>
      <c r="BW4" s="41"/>
      <c r="BY4" s="41"/>
      <c r="CA4" s="41"/>
      <c r="CC4" s="41"/>
      <c r="CE4" s="41"/>
      <c r="CG4" s="41"/>
      <c r="CI4" s="41"/>
      <c r="CK4" s="41"/>
      <c r="CM4" s="41"/>
      <c r="CO4" s="41"/>
      <c r="CQ4" s="41"/>
      <c r="CS4" s="41"/>
      <c r="CU4" s="41"/>
      <c r="CW4" s="41"/>
      <c r="CY4" s="41"/>
      <c r="DA4" s="41"/>
      <c r="DC4" s="41"/>
      <c r="DE4" s="41"/>
      <c r="DG4" s="41"/>
      <c r="DI4" s="41"/>
      <c r="DK4" s="41"/>
      <c r="DM4" s="41"/>
      <c r="DO4" s="41"/>
      <c r="DQ4" s="41"/>
      <c r="DS4" s="41"/>
      <c r="DU4" s="41"/>
      <c r="DW4" s="41"/>
      <c r="DY4" s="41"/>
      <c r="EA4" s="41"/>
      <c r="EC4" s="41"/>
      <c r="EE4" s="41"/>
      <c r="EG4" s="41"/>
      <c r="EI4" s="41"/>
      <c r="EK4" s="41"/>
      <c r="EM4" s="41"/>
      <c r="EO4" s="41"/>
      <c r="EQ4" s="41"/>
      <c r="ES4" s="41"/>
      <c r="EU4" s="41"/>
      <c r="EW4" s="41"/>
      <c r="EY4" s="41"/>
      <c r="FA4" s="41"/>
      <c r="FC4" s="41"/>
      <c r="FE4" s="41"/>
      <c r="FG4" s="41"/>
      <c r="FI4" s="41"/>
      <c r="FK4" s="41"/>
      <c r="FM4" s="41"/>
      <c r="FO4" s="41"/>
      <c r="FQ4" s="41"/>
      <c r="FS4" s="41"/>
      <c r="FU4" s="41"/>
      <c r="FW4" s="41"/>
      <c r="FY4" s="41"/>
      <c r="GA4" s="41"/>
      <c r="GC4" s="41"/>
      <c r="GE4" s="41"/>
      <c r="GG4" s="41"/>
      <c r="GI4" s="41"/>
      <c r="GK4" s="41"/>
      <c r="GM4" s="41"/>
      <c r="GO4" s="41"/>
      <c r="GQ4" s="41"/>
      <c r="GS4" s="41"/>
      <c r="GU4" s="41"/>
      <c r="GW4" s="41"/>
      <c r="GY4" s="41"/>
      <c r="HA4" s="41"/>
      <c r="HC4" s="41"/>
      <c r="HE4" s="41"/>
      <c r="HG4" s="41"/>
      <c r="HI4" s="41"/>
      <c r="HK4" s="41"/>
      <c r="HM4" s="41"/>
      <c r="HO4" s="41"/>
      <c r="HQ4" s="41"/>
      <c r="HS4" s="41"/>
      <c r="HU4" s="41"/>
      <c r="HW4" s="41"/>
      <c r="HY4" s="41"/>
      <c r="IA4" s="41"/>
      <c r="IC4" s="41"/>
      <c r="IE4" s="41"/>
    </row>
    <row r="5" spans="1:240" x14ac:dyDescent="0.25">
      <c r="A5" s="40">
        <v>38078</v>
      </c>
      <c r="B5" s="41"/>
      <c r="C5" s="41"/>
      <c r="E5" s="41"/>
      <c r="G5" s="41"/>
      <c r="I5" s="41"/>
      <c r="K5" s="41"/>
      <c r="M5" s="41"/>
      <c r="O5" s="41"/>
      <c r="Q5" s="41"/>
      <c r="S5" s="41"/>
      <c r="U5" s="41"/>
      <c r="W5" s="41"/>
      <c r="Y5" s="41"/>
      <c r="AA5" s="41"/>
      <c r="AC5" s="41"/>
      <c r="AE5" s="41"/>
      <c r="AG5" s="41"/>
      <c r="AI5" s="41"/>
      <c r="AK5" s="41"/>
      <c r="AM5" s="41"/>
      <c r="AO5" s="41"/>
      <c r="AQ5" s="41"/>
      <c r="AS5" s="41"/>
      <c r="AU5" s="41"/>
      <c r="AW5" s="41"/>
      <c r="AY5" s="41"/>
      <c r="BA5" s="41"/>
      <c r="BC5" s="41"/>
      <c r="BE5" s="41"/>
      <c r="BG5" s="41"/>
      <c r="BI5" s="41"/>
      <c r="BK5" s="41"/>
      <c r="BM5" s="41"/>
      <c r="BO5" s="41"/>
      <c r="BQ5" s="41"/>
      <c r="BS5" s="41"/>
      <c r="BU5" s="41"/>
      <c r="BW5" s="41"/>
      <c r="BY5" s="41"/>
      <c r="CA5" s="41"/>
      <c r="CC5" s="41"/>
      <c r="CE5" s="41"/>
      <c r="CG5" s="41"/>
      <c r="CI5" s="41"/>
      <c r="CK5" s="41"/>
      <c r="CM5" s="41"/>
      <c r="CO5" s="41"/>
      <c r="CQ5" s="41"/>
      <c r="CS5" s="41"/>
      <c r="CU5" s="41"/>
      <c r="CW5" s="41"/>
      <c r="CY5" s="41"/>
      <c r="DA5" s="41"/>
      <c r="DC5" s="41"/>
      <c r="DE5" s="41"/>
      <c r="DG5" s="41"/>
      <c r="DI5" s="41"/>
      <c r="DK5" s="41"/>
      <c r="DM5" s="41"/>
      <c r="DO5" s="41"/>
      <c r="DQ5" s="41"/>
      <c r="DS5" s="41"/>
      <c r="DU5" s="41"/>
      <c r="DW5" s="41"/>
      <c r="DY5" s="41"/>
      <c r="EA5" s="41"/>
      <c r="EC5" s="41"/>
      <c r="EE5" s="41"/>
      <c r="EG5" s="41"/>
      <c r="EI5" s="41"/>
      <c r="EK5" s="41"/>
      <c r="EM5" s="41"/>
      <c r="EO5" s="41"/>
      <c r="EQ5" s="41"/>
      <c r="ES5" s="41"/>
      <c r="EU5" s="41"/>
      <c r="EW5" s="41"/>
      <c r="EY5" s="41"/>
      <c r="FA5" s="41"/>
      <c r="FC5" s="41"/>
      <c r="FE5" s="41"/>
      <c r="FG5" s="41"/>
      <c r="FI5" s="41"/>
      <c r="FK5" s="41"/>
      <c r="FM5" s="41"/>
      <c r="FO5" s="41"/>
      <c r="FQ5" s="41"/>
      <c r="FS5" s="41"/>
      <c r="FU5" s="41"/>
      <c r="FW5" s="41"/>
      <c r="FY5" s="41"/>
      <c r="GA5" s="41"/>
      <c r="GC5" s="41"/>
      <c r="GE5" s="41"/>
      <c r="GG5" s="41"/>
      <c r="GI5" s="41"/>
      <c r="GK5" s="41"/>
      <c r="GM5" s="41"/>
      <c r="GO5" s="41"/>
      <c r="GQ5" s="41"/>
      <c r="GS5" s="41"/>
      <c r="GU5" s="41"/>
      <c r="GW5" s="41"/>
      <c r="GY5" s="41"/>
      <c r="HA5" s="41"/>
      <c r="HC5" s="41"/>
      <c r="HE5" s="41"/>
      <c r="HG5" s="41"/>
      <c r="HI5" s="41"/>
      <c r="HK5" s="41"/>
      <c r="HM5" s="41"/>
      <c r="HO5" s="41"/>
      <c r="HQ5" s="41"/>
      <c r="HS5" s="41"/>
      <c r="HU5" s="41"/>
      <c r="HW5" s="41"/>
      <c r="HY5" s="41"/>
      <c r="IA5" s="41"/>
      <c r="IC5" s="41"/>
      <c r="IE5" s="41"/>
    </row>
    <row r="6" spans="1:240" x14ac:dyDescent="0.25">
      <c r="A6" s="40">
        <v>38108</v>
      </c>
      <c r="B6" s="41"/>
      <c r="C6" s="41"/>
      <c r="E6" s="41"/>
      <c r="G6">
        <v>156.40637997268999</v>
      </c>
      <c r="I6">
        <v>157.36318464676401</v>
      </c>
      <c r="K6" s="41"/>
      <c r="M6" s="41"/>
      <c r="O6" s="41"/>
      <c r="Q6" s="41"/>
      <c r="S6" s="41"/>
      <c r="U6">
        <v>156.37479806726901</v>
      </c>
      <c r="W6" s="41"/>
      <c r="Y6">
        <v>157.46339021605701</v>
      </c>
      <c r="AA6">
        <v>157.83104624381801</v>
      </c>
      <c r="AC6" s="41"/>
      <c r="AE6" s="41"/>
      <c r="AG6">
        <v>157.34159300468301</v>
      </c>
      <c r="AI6">
        <v>158.057949766814</v>
      </c>
      <c r="AK6">
        <v>158.399763201757</v>
      </c>
      <c r="AM6">
        <v>159.194944684023</v>
      </c>
      <c r="AO6">
        <v>157.69190815128499</v>
      </c>
      <c r="AQ6">
        <v>157.21213012280799</v>
      </c>
      <c r="AS6">
        <v>158.63091327556501</v>
      </c>
      <c r="AU6">
        <v>156.95591419849501</v>
      </c>
      <c r="AW6" s="41"/>
      <c r="AY6" s="41"/>
      <c r="BA6">
        <v>158.58751069253501</v>
      </c>
      <c r="BC6" s="41"/>
      <c r="BE6" s="41"/>
      <c r="BG6">
        <v>158.29724541132799</v>
      </c>
      <c r="BI6">
        <v>158.61522210417499</v>
      </c>
      <c r="BK6" s="41"/>
      <c r="BM6" s="41"/>
      <c r="BO6">
        <v>156.803213320982</v>
      </c>
      <c r="BQ6">
        <v>159.18706456987701</v>
      </c>
      <c r="BS6" s="41"/>
      <c r="BU6" s="41"/>
      <c r="BW6">
        <v>158.77932047002</v>
      </c>
      <c r="BY6" s="41"/>
      <c r="CA6">
        <v>157.24668375733</v>
      </c>
      <c r="CC6" s="41"/>
      <c r="CE6" s="41"/>
      <c r="CG6">
        <v>156.88327343450999</v>
      </c>
      <c r="CI6" s="41"/>
      <c r="CK6" s="41"/>
      <c r="CM6" s="41"/>
      <c r="CO6" s="41"/>
      <c r="CQ6">
        <v>156.82657252262101</v>
      </c>
      <c r="CS6" s="41"/>
      <c r="CU6">
        <v>157.86277145886001</v>
      </c>
      <c r="CW6" s="41"/>
      <c r="CY6" s="41"/>
      <c r="DA6" s="41"/>
      <c r="DC6">
        <v>158.03359623102801</v>
      </c>
      <c r="DE6" s="41"/>
      <c r="DG6">
        <v>157.202113652512</v>
      </c>
      <c r="DI6" s="41"/>
      <c r="DK6" s="41"/>
      <c r="DM6" s="41"/>
      <c r="DO6" s="41"/>
      <c r="DQ6" s="41"/>
      <c r="DS6" s="41"/>
      <c r="DU6">
        <v>157.19797802500199</v>
      </c>
      <c r="DW6" s="41"/>
      <c r="DY6" s="41"/>
      <c r="EA6">
        <v>156.646929160632</v>
      </c>
      <c r="EC6" s="41"/>
      <c r="EE6">
        <v>158.66557068559499</v>
      </c>
      <c r="EG6">
        <v>156.266049173261</v>
      </c>
      <c r="EI6">
        <v>157.31788443914601</v>
      </c>
      <c r="EK6">
        <v>156.385998995634</v>
      </c>
      <c r="EM6">
        <v>155.79024980739601</v>
      </c>
      <c r="EO6" s="41"/>
      <c r="EQ6" s="41"/>
      <c r="ES6">
        <v>155.60564875811201</v>
      </c>
      <c r="EU6" s="41"/>
      <c r="EW6" s="41"/>
      <c r="EY6" s="41"/>
      <c r="FA6" s="41"/>
      <c r="FC6" s="41"/>
      <c r="FE6" s="41"/>
      <c r="FG6">
        <v>158.451048248847</v>
      </c>
      <c r="FI6" s="41"/>
      <c r="FK6" s="41"/>
      <c r="FM6" s="41"/>
      <c r="FO6" s="41"/>
      <c r="FQ6" s="41"/>
      <c r="FS6" s="41"/>
      <c r="FU6">
        <v>155.81095585346799</v>
      </c>
      <c r="FW6">
        <v>157.36449691975099</v>
      </c>
      <c r="FY6" s="41"/>
      <c r="GA6">
        <v>156.65428728800899</v>
      </c>
      <c r="GC6" s="41"/>
      <c r="GE6" s="41"/>
      <c r="GG6" s="41"/>
      <c r="GI6" s="41"/>
      <c r="GK6" s="41"/>
      <c r="GM6" s="41"/>
      <c r="GO6" s="41"/>
      <c r="GQ6" s="41"/>
      <c r="GS6">
        <v>157.81377099022399</v>
      </c>
      <c r="GU6">
        <v>158.18762887668299</v>
      </c>
      <c r="GW6">
        <v>156.896715924029</v>
      </c>
      <c r="GY6">
        <v>156.750131690404</v>
      </c>
      <c r="HA6" s="41"/>
      <c r="HC6" s="41"/>
      <c r="HE6" s="41"/>
      <c r="HG6">
        <v>158.009426562562</v>
      </c>
      <c r="HI6" s="41"/>
      <c r="HK6" s="41"/>
      <c r="HM6">
        <v>158.555621908474</v>
      </c>
      <c r="HO6" s="41"/>
      <c r="HQ6" s="41"/>
      <c r="HS6" s="41"/>
      <c r="HU6">
        <v>157.83710338159301</v>
      </c>
      <c r="HW6" s="41"/>
      <c r="HY6">
        <v>156.259414029157</v>
      </c>
      <c r="IA6" s="41"/>
      <c r="IC6">
        <v>156.989415689917</v>
      </c>
      <c r="IE6">
        <v>157.50009097324201</v>
      </c>
    </row>
    <row r="7" spans="1:240" x14ac:dyDescent="0.25">
      <c r="A7" s="40">
        <v>38139</v>
      </c>
      <c r="B7" s="41"/>
      <c r="C7" s="41"/>
      <c r="E7" s="41"/>
      <c r="G7" s="41"/>
      <c r="I7" s="41"/>
      <c r="K7" s="41"/>
      <c r="M7" s="41"/>
      <c r="O7" s="41"/>
      <c r="Q7" s="41"/>
      <c r="S7" s="41"/>
      <c r="U7" s="41"/>
      <c r="W7" s="41"/>
      <c r="Y7" s="41"/>
      <c r="AA7" s="41"/>
      <c r="AC7" s="41"/>
      <c r="AE7" s="41"/>
      <c r="AG7" s="41"/>
      <c r="AI7" s="41"/>
      <c r="AK7" s="41"/>
      <c r="AM7" s="41"/>
      <c r="AO7" s="41"/>
      <c r="AQ7" s="41"/>
      <c r="AS7" s="41"/>
      <c r="AU7" s="41"/>
      <c r="AW7" s="41"/>
      <c r="AY7" s="41"/>
      <c r="BA7" s="41"/>
      <c r="BC7" s="41"/>
      <c r="BE7" s="41"/>
      <c r="BG7" s="41"/>
      <c r="BI7" s="41"/>
      <c r="BK7" s="41"/>
      <c r="BM7" s="41"/>
      <c r="BO7" s="41"/>
      <c r="BQ7" s="41"/>
      <c r="BS7" s="41"/>
      <c r="BU7" s="41"/>
      <c r="BW7" s="41"/>
      <c r="BY7" s="41"/>
      <c r="CA7" s="41"/>
      <c r="CC7" s="41"/>
      <c r="CE7" s="41"/>
      <c r="CG7" s="41"/>
      <c r="CI7" s="41"/>
      <c r="CK7" s="41"/>
      <c r="CM7" s="41"/>
      <c r="CO7" s="41"/>
      <c r="CQ7" s="41"/>
      <c r="CS7" s="41"/>
      <c r="CU7" s="41"/>
      <c r="CW7" s="41"/>
      <c r="CY7" s="41"/>
      <c r="DA7" s="41"/>
      <c r="DC7" s="41"/>
      <c r="DE7" s="41"/>
      <c r="DG7" s="41"/>
      <c r="DI7" s="41"/>
      <c r="DK7" s="41"/>
      <c r="DM7" s="41"/>
      <c r="DO7" s="41"/>
      <c r="DQ7" s="41"/>
      <c r="DS7" s="41"/>
      <c r="DU7" s="41"/>
      <c r="DW7" s="41"/>
      <c r="DY7" s="41"/>
      <c r="EA7" s="41"/>
      <c r="EC7" s="41"/>
      <c r="EE7" s="41"/>
      <c r="EG7" s="41"/>
      <c r="EI7" s="41"/>
      <c r="EK7" s="41"/>
      <c r="EM7" s="41"/>
      <c r="EO7" s="41"/>
      <c r="EQ7" s="41"/>
      <c r="ES7" s="41"/>
      <c r="EU7" s="41"/>
      <c r="EW7" s="41"/>
      <c r="EY7" s="41"/>
      <c r="FA7" s="41"/>
      <c r="FC7" s="41"/>
      <c r="FE7" s="41"/>
      <c r="FG7" s="41"/>
      <c r="FI7" s="41"/>
      <c r="FK7" s="41"/>
      <c r="FM7" s="41"/>
      <c r="FO7" s="41"/>
      <c r="FQ7" s="41"/>
      <c r="FS7" s="41"/>
      <c r="FU7" s="41"/>
      <c r="FW7" s="41"/>
      <c r="FY7" s="41"/>
      <c r="GA7" s="41"/>
      <c r="GC7" s="41"/>
      <c r="GE7" s="41"/>
      <c r="GG7" s="41"/>
      <c r="GI7" s="41"/>
      <c r="GK7" s="41"/>
      <c r="GM7" s="41"/>
      <c r="GO7" s="41"/>
      <c r="GQ7" s="41"/>
      <c r="GS7" s="41"/>
      <c r="GU7" s="41"/>
      <c r="GW7" s="41"/>
      <c r="GY7" s="41"/>
      <c r="HA7" s="41"/>
      <c r="HC7" s="41"/>
      <c r="HE7" s="41"/>
      <c r="HG7" s="41"/>
      <c r="HI7" s="41"/>
      <c r="HK7" s="41"/>
      <c r="HM7" s="41"/>
      <c r="HO7" s="41"/>
      <c r="HQ7" s="41"/>
      <c r="HS7" s="41"/>
      <c r="HU7" s="41"/>
      <c r="HW7" s="41"/>
      <c r="HY7" s="41"/>
      <c r="IA7" s="41"/>
      <c r="IC7" s="41"/>
      <c r="IE7" s="41"/>
    </row>
    <row r="8" spans="1:240" x14ac:dyDescent="0.25">
      <c r="A8" s="40">
        <v>38169</v>
      </c>
      <c r="B8" s="41"/>
      <c r="C8" s="41"/>
      <c r="E8" s="41"/>
      <c r="G8" s="41"/>
      <c r="I8" s="41"/>
      <c r="K8" s="41"/>
      <c r="M8" s="41"/>
      <c r="O8" s="41"/>
      <c r="Q8" s="41"/>
      <c r="S8" s="41"/>
      <c r="U8" s="41"/>
      <c r="W8" s="41"/>
      <c r="Y8" s="41"/>
      <c r="AA8" s="41"/>
      <c r="AC8" s="41"/>
      <c r="AE8" s="41"/>
      <c r="AG8" s="41"/>
      <c r="AI8" s="41"/>
      <c r="AK8" s="41"/>
      <c r="AM8" s="41"/>
      <c r="AO8" s="41"/>
      <c r="AQ8" s="41"/>
      <c r="AS8" s="41"/>
      <c r="AU8" s="41"/>
      <c r="AW8" s="41"/>
      <c r="AY8" s="41"/>
      <c r="BA8" s="41"/>
      <c r="BC8" s="41"/>
      <c r="BE8" s="41"/>
      <c r="BG8" s="41"/>
      <c r="BI8" s="41"/>
      <c r="BK8" s="41"/>
      <c r="BM8" s="41"/>
      <c r="BO8" s="41"/>
      <c r="BQ8" s="41"/>
      <c r="BS8" s="41"/>
      <c r="BU8" s="41"/>
      <c r="BW8" s="41"/>
      <c r="BY8" s="41"/>
      <c r="CA8" s="41"/>
      <c r="CC8" s="41"/>
      <c r="CE8" s="41"/>
      <c r="CG8" s="41"/>
      <c r="CI8" s="41"/>
      <c r="CK8" s="41"/>
      <c r="CM8" s="41"/>
      <c r="CO8" s="41"/>
      <c r="CQ8" s="41"/>
      <c r="CS8" s="41"/>
      <c r="CU8" s="41"/>
      <c r="CW8" s="41"/>
      <c r="CY8" s="41"/>
      <c r="DA8" s="41"/>
      <c r="DC8" s="41"/>
      <c r="DE8" s="41"/>
      <c r="DG8" s="41"/>
      <c r="DI8" s="41"/>
      <c r="DK8" s="41"/>
      <c r="DM8" s="41"/>
      <c r="DO8" s="41"/>
      <c r="DQ8" s="41"/>
      <c r="DS8" s="41"/>
      <c r="DU8" s="41"/>
      <c r="DW8" s="41"/>
      <c r="DY8" s="41"/>
      <c r="EA8" s="41"/>
      <c r="EC8" s="41"/>
      <c r="EE8" s="41"/>
      <c r="EG8" s="41"/>
      <c r="EI8" s="41"/>
      <c r="EK8" s="41"/>
      <c r="EM8" s="41"/>
      <c r="EO8" s="41"/>
      <c r="EQ8" s="41"/>
      <c r="ES8" s="41"/>
      <c r="EU8" s="41"/>
      <c r="EW8" s="41"/>
      <c r="EY8" s="41"/>
      <c r="FA8" s="41"/>
      <c r="FC8" s="41"/>
      <c r="FE8" s="41"/>
      <c r="FG8" s="41"/>
      <c r="FI8" s="41"/>
      <c r="FK8" s="41"/>
      <c r="FM8" s="41"/>
      <c r="FO8" s="41"/>
      <c r="FQ8" s="41"/>
      <c r="FS8" s="41"/>
      <c r="FU8" s="41"/>
      <c r="FW8" s="41"/>
      <c r="FY8" s="41"/>
      <c r="GA8" s="41"/>
      <c r="GC8" s="41"/>
      <c r="GE8" s="41"/>
      <c r="GG8" s="41"/>
      <c r="GI8" s="41"/>
      <c r="GK8" s="41"/>
      <c r="GM8" s="41"/>
      <c r="GO8" s="41"/>
      <c r="GQ8" s="41"/>
      <c r="GS8" s="41"/>
      <c r="GU8" s="41"/>
      <c r="GW8" s="41"/>
      <c r="GY8" s="41"/>
      <c r="HA8" s="41"/>
      <c r="HC8" s="41"/>
      <c r="HE8" s="41"/>
      <c r="HG8" s="41"/>
      <c r="HI8" s="41"/>
      <c r="HK8" s="41"/>
      <c r="HM8" s="41"/>
      <c r="HO8" s="41"/>
      <c r="HQ8" s="41"/>
      <c r="HS8" s="41"/>
      <c r="HU8" s="41"/>
      <c r="HW8" s="41"/>
      <c r="HY8" s="41"/>
      <c r="IA8" s="41"/>
      <c r="IC8" s="41"/>
      <c r="IE8" s="41"/>
    </row>
    <row r="9" spans="1:240" x14ac:dyDescent="0.25">
      <c r="A9" s="40">
        <v>38200</v>
      </c>
      <c r="B9" s="41"/>
      <c r="C9" s="41"/>
      <c r="E9" s="41"/>
      <c r="G9" s="41"/>
      <c r="I9" s="41"/>
      <c r="K9" s="41"/>
      <c r="M9" s="41"/>
      <c r="O9" s="41"/>
      <c r="Q9" s="41"/>
      <c r="S9" s="41"/>
      <c r="U9" s="41"/>
      <c r="W9" s="41"/>
      <c r="Y9" s="41"/>
      <c r="AA9" s="41"/>
      <c r="AC9" s="41"/>
      <c r="AE9" s="41"/>
      <c r="AG9" s="41"/>
      <c r="AI9" s="41"/>
      <c r="AK9" s="41"/>
      <c r="AM9" s="41"/>
      <c r="AO9" s="41"/>
      <c r="AQ9" s="41"/>
      <c r="AS9" s="41"/>
      <c r="AU9" s="41"/>
      <c r="AW9" s="41"/>
      <c r="AY9" s="41"/>
      <c r="BA9" s="41"/>
      <c r="BC9" s="41"/>
      <c r="BE9" s="41"/>
      <c r="BG9" s="41"/>
      <c r="BI9" s="41"/>
      <c r="BK9" s="41"/>
      <c r="BM9" s="41"/>
      <c r="BO9" s="41"/>
      <c r="BQ9" s="41"/>
      <c r="BS9" s="41"/>
      <c r="BU9" s="41"/>
      <c r="BW9" s="41"/>
      <c r="BY9" s="41"/>
      <c r="CA9" s="41"/>
      <c r="CC9" s="41"/>
      <c r="CE9" s="41"/>
      <c r="CG9" s="41"/>
      <c r="CI9" s="41"/>
      <c r="CK9" s="41"/>
      <c r="CM9" s="41"/>
      <c r="CO9" s="41"/>
      <c r="CQ9" s="41"/>
      <c r="CS9" s="41"/>
      <c r="CU9" s="41"/>
      <c r="CW9" s="41"/>
      <c r="CY9" s="41"/>
      <c r="DA9" s="41"/>
      <c r="DC9" s="41"/>
      <c r="DE9" s="41"/>
      <c r="DG9" s="41"/>
      <c r="DI9" s="41"/>
      <c r="DK9" s="41"/>
      <c r="DM9" s="41"/>
      <c r="DO9" s="41"/>
      <c r="DQ9" s="41"/>
      <c r="DS9" s="41"/>
      <c r="DU9" s="41"/>
      <c r="DW9" s="41"/>
      <c r="DY9" s="41"/>
      <c r="EA9" s="41"/>
      <c r="EC9" s="41"/>
      <c r="EE9" s="41"/>
      <c r="EG9" s="41"/>
      <c r="EI9" s="41"/>
      <c r="EK9" s="41"/>
      <c r="EM9" s="41"/>
      <c r="EO9" s="41"/>
      <c r="EQ9" s="41"/>
      <c r="ES9" s="41"/>
      <c r="EU9" s="41"/>
      <c r="EW9" s="41"/>
      <c r="EY9" s="41"/>
      <c r="FA9" s="41"/>
      <c r="FC9" s="41"/>
      <c r="FE9" s="41"/>
      <c r="FG9" s="41"/>
      <c r="FI9" s="41"/>
      <c r="FK9" s="41"/>
      <c r="FM9" s="41"/>
      <c r="FO9" s="41"/>
      <c r="FQ9" s="41"/>
      <c r="FS9" s="41"/>
      <c r="FU9" s="41"/>
      <c r="FW9" s="41"/>
      <c r="FY9" s="41"/>
      <c r="GA9" s="41"/>
      <c r="GC9" s="41"/>
      <c r="GE9" s="41"/>
      <c r="GG9" s="41"/>
      <c r="GI9" s="41"/>
      <c r="GK9" s="41"/>
      <c r="GM9" s="41"/>
      <c r="GO9" s="41"/>
      <c r="GQ9" s="41"/>
      <c r="GS9" s="41"/>
      <c r="GU9" s="41"/>
      <c r="GW9" s="41"/>
      <c r="GY9" s="41"/>
      <c r="HA9" s="41"/>
      <c r="HC9" s="41"/>
      <c r="HE9" s="41"/>
      <c r="HG9" s="41"/>
      <c r="HI9" s="41"/>
      <c r="HK9" s="41"/>
      <c r="HM9" s="41"/>
      <c r="HO9" s="41"/>
      <c r="HQ9" s="41"/>
      <c r="HS9" s="41"/>
      <c r="HU9" s="41"/>
      <c r="HW9" s="41"/>
      <c r="HY9" s="41"/>
      <c r="IA9" s="41"/>
      <c r="IC9" s="41"/>
      <c r="IE9" s="41"/>
    </row>
    <row r="10" spans="1:240" x14ac:dyDescent="0.25">
      <c r="A10" s="40">
        <v>38231</v>
      </c>
      <c r="B10" s="41"/>
      <c r="C10" s="41"/>
      <c r="E10">
        <v>277.46620397276502</v>
      </c>
      <c r="G10">
        <v>140.915971834218</v>
      </c>
      <c r="I10">
        <v>277.834913176236</v>
      </c>
      <c r="K10">
        <v>276.68500378158899</v>
      </c>
      <c r="M10" s="41"/>
      <c r="O10">
        <v>140.842408639376</v>
      </c>
      <c r="Q10">
        <v>140.34896211722199</v>
      </c>
      <c r="S10" s="41"/>
      <c r="U10">
        <v>278.939093336177</v>
      </c>
      <c r="W10">
        <v>138.74508833763201</v>
      </c>
      <c r="Y10" s="41"/>
      <c r="AA10" s="41"/>
      <c r="AC10" s="41"/>
      <c r="AE10" s="41"/>
      <c r="AG10">
        <v>139.31490575966799</v>
      </c>
      <c r="AI10" s="41"/>
      <c r="AK10">
        <v>140.860010366903</v>
      </c>
      <c r="AM10">
        <v>140.14379144662001</v>
      </c>
      <c r="AO10">
        <v>140.17299639652001</v>
      </c>
      <c r="AQ10" s="41"/>
      <c r="AS10">
        <v>139.568365588685</v>
      </c>
      <c r="AU10">
        <v>278.18051442622902</v>
      </c>
      <c r="AW10" s="41"/>
      <c r="AY10">
        <v>139.31245683270799</v>
      </c>
      <c r="BA10" s="41"/>
      <c r="BC10">
        <v>139.30313109480699</v>
      </c>
      <c r="BE10" s="41"/>
      <c r="BG10" s="41"/>
      <c r="BI10">
        <v>139.38951826020599</v>
      </c>
      <c r="BK10">
        <v>280.23007137260998</v>
      </c>
      <c r="BM10">
        <v>279.37568675411302</v>
      </c>
      <c r="BO10">
        <v>278.28677923224097</v>
      </c>
      <c r="BQ10">
        <v>138.19935773217699</v>
      </c>
      <c r="BS10" s="41"/>
      <c r="BU10">
        <v>139.464861722693</v>
      </c>
      <c r="BW10">
        <v>279.05407921761002</v>
      </c>
      <c r="BY10" s="41"/>
      <c r="CA10">
        <v>279.67422320981501</v>
      </c>
      <c r="CC10">
        <v>280.18631054367103</v>
      </c>
      <c r="CE10">
        <v>139.76534720901699</v>
      </c>
      <c r="CG10" s="41"/>
      <c r="CI10">
        <v>140.40833353623</v>
      </c>
      <c r="CK10" s="41"/>
      <c r="CM10" s="41"/>
      <c r="CO10">
        <v>280.96378292861999</v>
      </c>
      <c r="CQ10" s="41"/>
      <c r="CS10" s="41"/>
      <c r="CU10" s="41"/>
      <c r="CW10">
        <v>140.048077171801</v>
      </c>
      <c r="CY10">
        <v>139.08850446527501</v>
      </c>
      <c r="DA10">
        <v>139.18750390453101</v>
      </c>
      <c r="DC10" s="41"/>
      <c r="DE10">
        <v>278.121366542646</v>
      </c>
      <c r="DG10">
        <v>140.360241659422</v>
      </c>
      <c r="DI10">
        <v>280.62645036370299</v>
      </c>
      <c r="DK10" s="41"/>
      <c r="DM10" s="41"/>
      <c r="DO10">
        <v>139.87793310679601</v>
      </c>
      <c r="DQ10">
        <v>138.33495839791601</v>
      </c>
      <c r="DS10" s="41"/>
      <c r="DU10">
        <v>278.22105744640498</v>
      </c>
      <c r="DW10" s="41"/>
      <c r="DY10" s="41"/>
      <c r="EA10">
        <v>138.93924163360799</v>
      </c>
      <c r="EC10">
        <v>139.19365530994699</v>
      </c>
      <c r="EE10" s="41"/>
      <c r="EG10">
        <v>140.53720075662099</v>
      </c>
      <c r="EI10" s="41"/>
      <c r="EK10" s="41"/>
      <c r="EM10" s="41"/>
      <c r="EO10" s="41"/>
      <c r="EQ10">
        <v>138.55584286279199</v>
      </c>
      <c r="ES10">
        <v>140.09013768201601</v>
      </c>
      <c r="EU10" s="41"/>
      <c r="EW10" s="41"/>
      <c r="EY10">
        <v>279.33579116921902</v>
      </c>
      <c r="FA10">
        <v>281.277916571687</v>
      </c>
      <c r="FC10">
        <v>139.929354331886</v>
      </c>
      <c r="FE10" s="41"/>
      <c r="FG10">
        <v>139.55690573131301</v>
      </c>
      <c r="FI10">
        <v>139.59430578394799</v>
      </c>
      <c r="FK10" s="41"/>
      <c r="FM10" s="41"/>
      <c r="FO10" s="41"/>
      <c r="FQ10" s="41"/>
      <c r="FS10">
        <v>139.72875493173399</v>
      </c>
      <c r="FU10" s="41"/>
      <c r="FW10" s="41"/>
      <c r="FY10">
        <v>139.85276274657201</v>
      </c>
      <c r="GA10">
        <v>139.35232722068099</v>
      </c>
      <c r="GC10" s="41"/>
      <c r="GE10" s="41"/>
      <c r="GG10">
        <v>140.399781330054</v>
      </c>
      <c r="GI10" s="41"/>
      <c r="GK10">
        <v>138.55276342914399</v>
      </c>
      <c r="GM10">
        <v>138.93624170952199</v>
      </c>
      <c r="GO10">
        <v>281.84941356253302</v>
      </c>
      <c r="GQ10">
        <v>138.60401524199099</v>
      </c>
      <c r="GS10">
        <v>277.51249488427601</v>
      </c>
      <c r="GU10">
        <v>139.83839863475899</v>
      </c>
      <c r="GW10">
        <v>282.20061883094797</v>
      </c>
      <c r="GY10">
        <v>140.24820115276299</v>
      </c>
      <c r="HA10">
        <v>139.63422499356901</v>
      </c>
      <c r="HC10">
        <v>139.932894168426</v>
      </c>
      <c r="HE10" s="41"/>
      <c r="HG10">
        <v>141.558741140808</v>
      </c>
      <c r="HI10" s="41"/>
      <c r="HK10">
        <v>276.67145557091601</v>
      </c>
      <c r="HM10">
        <v>279.19112102229599</v>
      </c>
      <c r="HO10">
        <v>279.60287010847497</v>
      </c>
      <c r="HQ10" s="41"/>
      <c r="HS10">
        <v>139.720343338573</v>
      </c>
      <c r="HU10">
        <v>140.40091317709499</v>
      </c>
      <c r="HW10" s="41"/>
      <c r="HY10">
        <v>280.34355664240002</v>
      </c>
      <c r="IA10">
        <v>138.73525173888601</v>
      </c>
      <c r="IC10">
        <v>140.41076552374699</v>
      </c>
      <c r="IE10" s="41"/>
    </row>
    <row r="11" spans="1:240" x14ac:dyDescent="0.25">
      <c r="A11" s="40">
        <v>38261</v>
      </c>
      <c r="B11" s="41"/>
      <c r="C11" s="41"/>
      <c r="E11" s="41"/>
      <c r="G11" s="41"/>
      <c r="I11" s="41"/>
      <c r="K11" s="41"/>
      <c r="M11" s="41"/>
      <c r="O11" s="41"/>
      <c r="Q11" s="41"/>
      <c r="S11" s="41"/>
      <c r="U11" s="41"/>
      <c r="W11" s="41"/>
      <c r="Y11" s="41"/>
      <c r="AA11" s="41"/>
      <c r="AC11" s="41"/>
      <c r="AE11" s="41"/>
      <c r="AG11" s="41"/>
      <c r="AI11" s="41"/>
      <c r="AK11" s="41"/>
      <c r="AM11" s="41"/>
      <c r="AO11" s="41"/>
      <c r="AQ11" s="41"/>
      <c r="AS11" s="41"/>
      <c r="AU11" s="41"/>
      <c r="AW11" s="41"/>
      <c r="AY11" s="41"/>
      <c r="BA11" s="41"/>
      <c r="BC11" s="41"/>
      <c r="BE11" s="41"/>
      <c r="BG11" s="41"/>
      <c r="BI11" s="41"/>
      <c r="BK11" s="41"/>
      <c r="BM11" s="41"/>
      <c r="BO11" s="41"/>
      <c r="BQ11" s="41"/>
      <c r="BS11" s="41"/>
      <c r="BU11" s="41"/>
      <c r="BW11" s="41"/>
      <c r="BY11" s="41"/>
      <c r="CA11" s="41"/>
      <c r="CC11" s="41"/>
      <c r="CE11" s="41"/>
      <c r="CG11" s="41"/>
      <c r="CI11" s="41"/>
      <c r="CK11" s="41"/>
      <c r="CM11" s="41"/>
      <c r="CO11" s="41"/>
      <c r="CQ11" s="41"/>
      <c r="CS11" s="41"/>
      <c r="CU11" s="41"/>
      <c r="CW11" s="41"/>
      <c r="CY11" s="41"/>
      <c r="DA11" s="41"/>
      <c r="DC11" s="41"/>
      <c r="DE11" s="41"/>
      <c r="DG11" s="41"/>
      <c r="DI11" s="41"/>
      <c r="DK11" s="41"/>
      <c r="DM11" s="41"/>
      <c r="DO11" s="41"/>
      <c r="DQ11" s="41"/>
      <c r="DS11" s="41"/>
      <c r="DU11" s="41"/>
      <c r="DW11" s="41"/>
      <c r="DY11" s="41"/>
      <c r="EA11" s="41"/>
      <c r="EC11" s="41"/>
      <c r="EE11" s="41"/>
      <c r="EG11" s="41"/>
      <c r="EI11" s="41"/>
      <c r="EK11" s="41"/>
      <c r="EM11" s="41"/>
      <c r="EO11" s="41"/>
      <c r="EQ11" s="41"/>
      <c r="ES11" s="41"/>
      <c r="EU11" s="41"/>
      <c r="EW11" s="41"/>
      <c r="EY11" s="41"/>
      <c r="FA11" s="41"/>
      <c r="FC11" s="41"/>
      <c r="FE11" s="41"/>
      <c r="FG11" s="41"/>
      <c r="FI11" s="41"/>
      <c r="FK11" s="41"/>
      <c r="FM11" s="41"/>
      <c r="FO11" s="41"/>
      <c r="FQ11" s="41"/>
      <c r="FS11" s="41"/>
      <c r="FU11" s="41"/>
      <c r="FW11" s="41"/>
      <c r="FY11" s="41"/>
      <c r="GA11" s="41"/>
      <c r="GC11" s="41"/>
      <c r="GE11" s="41"/>
      <c r="GG11" s="41"/>
      <c r="GI11" s="41"/>
      <c r="GK11" s="41"/>
      <c r="GM11" s="41"/>
      <c r="GO11" s="41"/>
      <c r="GQ11" s="41"/>
      <c r="GS11" s="41"/>
      <c r="GU11" s="41"/>
      <c r="GW11" s="41"/>
      <c r="GY11" s="41"/>
      <c r="HA11" s="41"/>
      <c r="HC11" s="41"/>
      <c r="HE11" s="41"/>
      <c r="HG11" s="41"/>
      <c r="HI11" s="41"/>
      <c r="HK11" s="41"/>
      <c r="HM11" s="41"/>
      <c r="HO11" s="41"/>
      <c r="HQ11" s="41"/>
      <c r="HS11" s="41"/>
      <c r="HU11" s="41"/>
      <c r="HW11" s="41"/>
      <c r="HY11" s="41"/>
      <c r="IA11" s="41"/>
      <c r="IC11" s="41"/>
      <c r="IE11" s="41"/>
    </row>
    <row r="12" spans="1:240" x14ac:dyDescent="0.25">
      <c r="A12" s="40">
        <v>38292</v>
      </c>
      <c r="B12" s="41"/>
      <c r="C12" s="41"/>
      <c r="E12" s="41"/>
      <c r="G12" s="41"/>
      <c r="I12" s="41"/>
      <c r="K12" s="41"/>
      <c r="M12" s="41"/>
      <c r="O12" s="41"/>
      <c r="Q12" s="41"/>
      <c r="S12" s="41"/>
      <c r="U12" s="41"/>
      <c r="W12" s="41"/>
      <c r="Y12" s="41"/>
      <c r="AA12" s="41"/>
      <c r="AC12" s="41"/>
      <c r="AE12" s="41"/>
      <c r="AG12" s="41"/>
      <c r="AI12" s="41"/>
      <c r="AK12" s="41"/>
      <c r="AM12" s="41"/>
      <c r="AO12" s="41"/>
      <c r="AQ12" s="41"/>
      <c r="AS12" s="41"/>
      <c r="AU12" s="41"/>
      <c r="AW12" s="41"/>
      <c r="AY12" s="41"/>
      <c r="BA12" s="41"/>
      <c r="BC12" s="41"/>
      <c r="BE12" s="41"/>
      <c r="BG12" s="41"/>
      <c r="BI12" s="41"/>
      <c r="BK12" s="41"/>
      <c r="BM12" s="41"/>
      <c r="BO12" s="41"/>
      <c r="BQ12" s="41"/>
      <c r="BS12" s="41"/>
      <c r="BU12" s="41"/>
      <c r="BW12" s="41"/>
      <c r="BY12" s="41"/>
      <c r="CA12" s="41"/>
      <c r="CC12" s="41"/>
      <c r="CE12" s="41"/>
      <c r="CG12" s="41"/>
      <c r="CI12" s="41"/>
      <c r="CK12" s="41"/>
      <c r="CM12" s="41"/>
      <c r="CO12" s="41"/>
      <c r="CQ12" s="41"/>
      <c r="CS12" s="41"/>
      <c r="CU12" s="41"/>
      <c r="CW12" s="41"/>
      <c r="CY12" s="41"/>
      <c r="DA12" s="41"/>
      <c r="DC12" s="41"/>
      <c r="DE12" s="41"/>
      <c r="DG12" s="41"/>
      <c r="DI12" s="41"/>
      <c r="DK12" s="41"/>
      <c r="DM12" s="41"/>
      <c r="DO12" s="41"/>
      <c r="DQ12" s="41"/>
      <c r="DS12" s="41"/>
      <c r="DU12" s="41"/>
      <c r="DW12" s="41"/>
      <c r="DY12" s="41"/>
      <c r="EA12" s="41"/>
      <c r="EC12" s="41"/>
      <c r="EE12" s="41"/>
      <c r="EG12" s="41"/>
      <c r="EI12" s="41"/>
      <c r="EK12" s="41"/>
      <c r="EM12" s="41"/>
      <c r="EO12" s="41"/>
      <c r="EQ12" s="41"/>
      <c r="ES12" s="41"/>
      <c r="EU12" s="41"/>
      <c r="EW12" s="41"/>
      <c r="EY12" s="41"/>
      <c r="FA12" s="41"/>
      <c r="FC12" s="41"/>
      <c r="FE12" s="41"/>
      <c r="FG12" s="41"/>
      <c r="FI12" s="41"/>
      <c r="FK12" s="41"/>
      <c r="FM12" s="41"/>
      <c r="FO12" s="41"/>
      <c r="FQ12" s="41"/>
      <c r="FS12" s="41"/>
      <c r="FU12" s="41"/>
      <c r="FW12" s="41"/>
      <c r="FY12" s="41"/>
      <c r="GA12" s="41"/>
      <c r="GC12" s="41"/>
      <c r="GE12" s="41"/>
      <c r="GG12" s="41"/>
      <c r="GI12" s="41"/>
      <c r="GK12" s="41"/>
      <c r="GM12" s="41"/>
      <c r="GO12" s="41"/>
      <c r="GQ12" s="41"/>
      <c r="GS12" s="41"/>
      <c r="GU12" s="41"/>
      <c r="GW12" s="41"/>
      <c r="GY12" s="41"/>
      <c r="HA12" s="41"/>
      <c r="HC12" s="41"/>
      <c r="HE12" s="41"/>
      <c r="HG12" s="41"/>
      <c r="HI12" s="41"/>
      <c r="HK12" s="41"/>
      <c r="HM12" s="41"/>
      <c r="HO12" s="41"/>
      <c r="HQ12" s="41"/>
      <c r="HS12" s="41"/>
      <c r="HU12" s="41"/>
      <c r="HW12" s="41"/>
      <c r="HY12" s="41"/>
      <c r="IA12" s="41"/>
      <c r="IC12" s="41"/>
      <c r="IE12" s="41"/>
    </row>
    <row r="13" spans="1:240" x14ac:dyDescent="0.25">
      <c r="A13" s="40">
        <v>38322</v>
      </c>
      <c r="B13" s="41"/>
      <c r="C13" s="41"/>
      <c r="E13" s="41"/>
      <c r="G13" s="41"/>
      <c r="I13" s="41"/>
      <c r="K13" s="41"/>
      <c r="M13" s="41"/>
      <c r="O13" s="41"/>
      <c r="Q13" s="41"/>
      <c r="S13" s="41"/>
      <c r="U13" s="41"/>
      <c r="W13" s="41"/>
      <c r="Y13" s="41"/>
      <c r="AA13" s="41"/>
      <c r="AC13" s="41"/>
      <c r="AE13" s="41"/>
      <c r="AG13" s="41"/>
      <c r="AI13" s="41"/>
      <c r="AK13" s="41"/>
      <c r="AM13" s="41"/>
      <c r="AO13" s="41"/>
      <c r="AQ13" s="41"/>
      <c r="AS13" s="41"/>
      <c r="AU13" s="41"/>
      <c r="AW13" s="41"/>
      <c r="AY13" s="41"/>
      <c r="BA13" s="41"/>
      <c r="BC13" s="41"/>
      <c r="BE13" s="41"/>
      <c r="BG13" s="41"/>
      <c r="BI13" s="41"/>
      <c r="BK13" s="41"/>
      <c r="BM13" s="41"/>
      <c r="BO13" s="41"/>
      <c r="BQ13" s="41"/>
      <c r="BS13" s="41"/>
      <c r="BU13" s="41"/>
      <c r="BW13" s="41"/>
      <c r="BY13" s="41"/>
      <c r="CA13" s="41"/>
      <c r="CC13" s="41"/>
      <c r="CE13" s="41"/>
      <c r="CG13" s="41"/>
      <c r="CI13" s="41"/>
      <c r="CK13" s="41"/>
      <c r="CM13" s="41"/>
      <c r="CO13" s="41"/>
      <c r="CQ13" s="41"/>
      <c r="CS13" s="41"/>
      <c r="CU13" s="41"/>
      <c r="CW13" s="41"/>
      <c r="CY13" s="41"/>
      <c r="DA13" s="41"/>
      <c r="DC13" s="41"/>
      <c r="DE13" s="41"/>
      <c r="DG13" s="41"/>
      <c r="DI13" s="41"/>
      <c r="DK13" s="41"/>
      <c r="DM13" s="41"/>
      <c r="DO13" s="41"/>
      <c r="DQ13" s="41"/>
      <c r="DS13" s="41"/>
      <c r="DU13" s="41"/>
      <c r="DW13" s="41"/>
      <c r="DY13" s="41"/>
      <c r="EA13" s="41"/>
      <c r="EC13" s="41"/>
      <c r="EE13" s="41"/>
      <c r="EG13" s="41"/>
      <c r="EI13" s="41"/>
      <c r="EK13" s="41"/>
      <c r="EM13" s="41"/>
      <c r="EO13" s="41"/>
      <c r="EQ13" s="41"/>
      <c r="ES13" s="41"/>
      <c r="EU13" s="41"/>
      <c r="EW13" s="41"/>
      <c r="EY13" s="41"/>
      <c r="FA13" s="41"/>
      <c r="FC13" s="41"/>
      <c r="FE13" s="41"/>
      <c r="FG13" s="41"/>
      <c r="FI13" s="41"/>
      <c r="FK13" s="41"/>
      <c r="FM13" s="41"/>
      <c r="FO13" s="41"/>
      <c r="FQ13" s="41"/>
      <c r="FS13" s="41"/>
      <c r="FU13" s="41"/>
      <c r="FW13" s="41"/>
      <c r="FY13" s="41"/>
      <c r="GA13" s="41"/>
      <c r="GC13" s="41"/>
      <c r="GE13" s="41"/>
      <c r="GG13" s="41"/>
      <c r="GI13" s="41"/>
      <c r="GK13" s="41"/>
      <c r="GM13" s="41"/>
      <c r="GO13" s="41"/>
      <c r="GQ13" s="41"/>
      <c r="GS13" s="41"/>
      <c r="GU13" s="41"/>
      <c r="GW13" s="41"/>
      <c r="GY13" s="41"/>
      <c r="HA13" s="41"/>
      <c r="HC13" s="41"/>
      <c r="HE13" s="41"/>
      <c r="HG13" s="41"/>
      <c r="HI13" s="41"/>
      <c r="HK13" s="41"/>
      <c r="HM13" s="41"/>
      <c r="HO13" s="41"/>
      <c r="HQ13" s="41"/>
      <c r="HS13" s="41"/>
      <c r="HU13" s="41"/>
      <c r="HW13" s="41"/>
      <c r="HY13" s="41"/>
      <c r="IA13" s="41"/>
      <c r="IC13" s="41"/>
      <c r="IE13" s="41"/>
    </row>
    <row r="14" spans="1:240" x14ac:dyDescent="0.25">
      <c r="A14" s="40">
        <v>38353</v>
      </c>
      <c r="B14" s="41"/>
      <c r="C14">
        <v>110.41779718942099</v>
      </c>
      <c r="E14">
        <v>110.47514170030099</v>
      </c>
      <c r="G14">
        <v>110.44997551293601</v>
      </c>
      <c r="I14">
        <v>110.501913609133</v>
      </c>
      <c r="K14">
        <v>220.36194839113099</v>
      </c>
      <c r="M14">
        <v>109.230239767442</v>
      </c>
      <c r="O14">
        <v>220.42393791005301</v>
      </c>
      <c r="Q14" s="41"/>
      <c r="S14">
        <v>109.591183237617</v>
      </c>
      <c r="U14" s="41"/>
      <c r="W14">
        <v>110.600386776175</v>
      </c>
      <c r="Y14" s="41"/>
      <c r="AA14" s="41"/>
      <c r="AC14">
        <v>220.15622644386599</v>
      </c>
      <c r="AE14" s="41"/>
      <c r="AG14" s="41"/>
      <c r="AI14" s="41"/>
      <c r="AK14">
        <v>109.738438098183</v>
      </c>
      <c r="AM14" s="41"/>
      <c r="AO14" s="41"/>
      <c r="AQ14" s="41"/>
      <c r="AS14" s="41"/>
      <c r="AU14">
        <v>110.596103605273</v>
      </c>
      <c r="AW14" s="41"/>
      <c r="AY14">
        <v>111.032731443956</v>
      </c>
      <c r="BA14" s="41"/>
      <c r="BC14" s="41"/>
      <c r="BE14">
        <v>110.51896306184</v>
      </c>
      <c r="BG14" s="41"/>
      <c r="BI14">
        <v>110.37277981918</v>
      </c>
      <c r="BK14">
        <v>221.74279457598399</v>
      </c>
      <c r="BM14" s="41"/>
      <c r="BO14" s="41"/>
      <c r="BQ14" s="41"/>
      <c r="BS14">
        <v>111.667151678</v>
      </c>
      <c r="BU14" s="41"/>
      <c r="BW14" s="41"/>
      <c r="BY14" s="41"/>
      <c r="CA14">
        <v>218.672403160134</v>
      </c>
      <c r="CC14">
        <v>110.448440213252</v>
      </c>
      <c r="CE14">
        <v>220.40295199149801</v>
      </c>
      <c r="CG14" s="41"/>
      <c r="CI14">
        <v>110.728706874677</v>
      </c>
      <c r="CK14" s="41"/>
      <c r="CM14" s="41"/>
      <c r="CO14">
        <v>110.201553219161</v>
      </c>
      <c r="CQ14">
        <v>110.77493564144901</v>
      </c>
      <c r="CS14" s="41"/>
      <c r="CU14" s="41"/>
      <c r="CW14">
        <v>110.75731053693301</v>
      </c>
      <c r="CY14">
        <v>109.741919597343</v>
      </c>
      <c r="DA14" s="41"/>
      <c r="DC14" s="41"/>
      <c r="DE14">
        <v>111.36837226575101</v>
      </c>
      <c r="DG14">
        <v>110.384973012179</v>
      </c>
      <c r="DI14">
        <v>109.509230201184</v>
      </c>
      <c r="DK14">
        <v>109.530361242236</v>
      </c>
      <c r="DM14">
        <v>110.079757645534</v>
      </c>
      <c r="DO14" s="41"/>
      <c r="DQ14" s="41"/>
      <c r="DS14" s="41"/>
      <c r="DU14" s="41"/>
      <c r="DW14">
        <v>110.280767350556</v>
      </c>
      <c r="DY14">
        <v>109.393931188671</v>
      </c>
      <c r="EA14">
        <v>109.291246213354</v>
      </c>
      <c r="EC14" s="41"/>
      <c r="EE14">
        <v>110.321595970408</v>
      </c>
      <c r="EG14" s="41"/>
      <c r="EI14">
        <v>220.57674977928201</v>
      </c>
      <c r="EK14">
        <v>111.13014687755999</v>
      </c>
      <c r="EM14" s="41"/>
      <c r="EO14">
        <v>219.50042221865201</v>
      </c>
      <c r="EQ14" s="41"/>
      <c r="ES14" s="41"/>
      <c r="EU14">
        <v>110.680227428922</v>
      </c>
      <c r="EW14" s="41"/>
      <c r="EY14">
        <v>219.82338607571401</v>
      </c>
      <c r="FA14">
        <v>219.661887255029</v>
      </c>
      <c r="FC14" s="41"/>
      <c r="FE14">
        <v>111.00578800103</v>
      </c>
      <c r="FG14" s="41"/>
      <c r="FI14">
        <v>110.30308790590701</v>
      </c>
      <c r="FK14">
        <v>110.752771782276</v>
      </c>
      <c r="FM14" s="41"/>
      <c r="FO14" s="41"/>
      <c r="FQ14">
        <v>110.059776526319</v>
      </c>
      <c r="FS14">
        <v>109.960520893701</v>
      </c>
      <c r="FU14" s="41"/>
      <c r="FW14">
        <v>109.261911816604</v>
      </c>
      <c r="FY14">
        <v>110.34179188648901</v>
      </c>
      <c r="GA14" s="41"/>
      <c r="GC14" s="41"/>
      <c r="GE14">
        <v>109.96562618501</v>
      </c>
      <c r="GG14">
        <v>110.50799311303</v>
      </c>
      <c r="GI14">
        <v>108.821072574799</v>
      </c>
      <c r="GK14" s="41"/>
      <c r="GM14">
        <v>111.507907624693</v>
      </c>
      <c r="GO14" s="41"/>
      <c r="GQ14">
        <v>109.56753765227501</v>
      </c>
      <c r="GS14" s="41"/>
      <c r="GU14">
        <v>219.256815963001</v>
      </c>
      <c r="GW14" s="41"/>
      <c r="GY14">
        <v>222.204009042303</v>
      </c>
      <c r="HA14">
        <v>109.452985106177</v>
      </c>
      <c r="HC14">
        <v>110.144560348932</v>
      </c>
      <c r="HE14">
        <v>110.707527274456</v>
      </c>
      <c r="HG14">
        <v>110.525975898162</v>
      </c>
      <c r="HI14">
        <v>110.88559096707201</v>
      </c>
      <c r="HK14">
        <v>109.60256802597</v>
      </c>
      <c r="HM14" s="41"/>
      <c r="HO14" s="41"/>
      <c r="HQ14">
        <v>109.43403905440201</v>
      </c>
      <c r="HS14" s="41"/>
      <c r="HU14" s="41"/>
      <c r="HW14">
        <v>110.34475617318699</v>
      </c>
      <c r="HY14">
        <v>109.93917172395101</v>
      </c>
      <c r="IA14" s="41"/>
      <c r="IC14">
        <v>109.273119453192</v>
      </c>
      <c r="IE14" s="41"/>
    </row>
    <row r="15" spans="1:240" x14ac:dyDescent="0.25">
      <c r="A15" s="40">
        <v>38384</v>
      </c>
      <c r="B15">
        <v>239.76829540801899</v>
      </c>
      <c r="C15">
        <v>120.62115990119599</v>
      </c>
      <c r="E15">
        <v>120.684178148841</v>
      </c>
      <c r="G15">
        <v>243.16850867322299</v>
      </c>
      <c r="I15">
        <v>120.728356591905</v>
      </c>
      <c r="K15">
        <v>120.010210665833</v>
      </c>
      <c r="M15">
        <v>239.13307330316999</v>
      </c>
      <c r="O15" s="41"/>
      <c r="Q15">
        <v>360.08612583196702</v>
      </c>
      <c r="S15">
        <v>475.168150968097</v>
      </c>
      <c r="U15" s="41"/>
      <c r="W15">
        <v>120.251774725432</v>
      </c>
      <c r="Y15" s="41"/>
      <c r="AA15">
        <v>120.36192927578701</v>
      </c>
      <c r="AC15">
        <v>119.782212880774</v>
      </c>
      <c r="AE15" s="41"/>
      <c r="AG15">
        <v>243.01157084285001</v>
      </c>
      <c r="AI15">
        <v>239.479556831406</v>
      </c>
      <c r="AK15">
        <v>120.912334163691</v>
      </c>
      <c r="AM15">
        <v>243.23795607890099</v>
      </c>
      <c r="AO15" s="41"/>
      <c r="AQ15">
        <v>361.990282837709</v>
      </c>
      <c r="AS15">
        <v>121.206002155237</v>
      </c>
      <c r="AU15">
        <v>242.101528841141</v>
      </c>
      <c r="AW15">
        <v>363.162501741482</v>
      </c>
      <c r="AY15" s="41"/>
      <c r="BA15">
        <v>121.25445558950901</v>
      </c>
      <c r="BC15">
        <v>121.186250533999</v>
      </c>
      <c r="BE15">
        <v>120.458243290295</v>
      </c>
      <c r="BG15">
        <v>360.25500600834403</v>
      </c>
      <c r="BI15">
        <v>242.503068167588</v>
      </c>
      <c r="BK15">
        <v>120.09867408269</v>
      </c>
      <c r="BM15">
        <v>241.91330971170399</v>
      </c>
      <c r="BO15">
        <v>360.528567851655</v>
      </c>
      <c r="BQ15" s="41"/>
      <c r="BS15">
        <v>120.306854891241</v>
      </c>
      <c r="BU15">
        <v>241.92630953492301</v>
      </c>
      <c r="BW15">
        <v>361.37704965317101</v>
      </c>
      <c r="BY15">
        <v>242.48553893998499</v>
      </c>
      <c r="CA15">
        <v>242.70523892229301</v>
      </c>
      <c r="CC15">
        <v>241.83907324860201</v>
      </c>
      <c r="CE15" s="41"/>
      <c r="CG15">
        <v>120.511789579425</v>
      </c>
      <c r="CI15" s="41"/>
      <c r="CK15">
        <v>242.51685627952801</v>
      </c>
      <c r="CM15">
        <v>239.555689627596</v>
      </c>
      <c r="CO15">
        <v>119.83531804192</v>
      </c>
      <c r="CQ15">
        <v>242.187437405336</v>
      </c>
      <c r="CS15" s="41"/>
      <c r="CU15">
        <v>120.850899659536</v>
      </c>
      <c r="CW15">
        <v>241.40282375429501</v>
      </c>
      <c r="CY15">
        <v>120.23079341606299</v>
      </c>
      <c r="DA15" s="41"/>
      <c r="DC15" s="41"/>
      <c r="DE15">
        <v>119.61286480021801</v>
      </c>
      <c r="DG15">
        <v>239.937076928203</v>
      </c>
      <c r="DI15">
        <v>241.30177118901699</v>
      </c>
      <c r="DK15">
        <v>121.708634604765</v>
      </c>
      <c r="DM15" s="41"/>
      <c r="DO15">
        <v>120.466856712341</v>
      </c>
      <c r="DQ15">
        <v>240.295727285612</v>
      </c>
      <c r="DS15">
        <v>120.66952698679999</v>
      </c>
      <c r="DU15">
        <v>240.45042462243899</v>
      </c>
      <c r="DW15">
        <v>119.82254192376701</v>
      </c>
      <c r="DY15">
        <v>241.96451245965901</v>
      </c>
      <c r="EA15" s="41"/>
      <c r="EC15" s="41"/>
      <c r="EE15">
        <v>364.30177795722801</v>
      </c>
      <c r="EG15">
        <v>241.50054256671999</v>
      </c>
      <c r="EI15">
        <v>121.2177620225</v>
      </c>
      <c r="EK15">
        <v>241.408333024966</v>
      </c>
      <c r="EM15">
        <v>482.140357599965</v>
      </c>
      <c r="EO15">
        <v>239.69553725185901</v>
      </c>
      <c r="EQ15">
        <v>240.04305243286501</v>
      </c>
      <c r="ES15">
        <v>484.53906735735399</v>
      </c>
      <c r="EU15">
        <v>241.92972380376301</v>
      </c>
      <c r="EW15">
        <v>239.68080748669701</v>
      </c>
      <c r="EY15">
        <v>121.346693545977</v>
      </c>
      <c r="FA15">
        <v>120.146472822276</v>
      </c>
      <c r="FC15">
        <v>119.731053507138</v>
      </c>
      <c r="FE15" s="41"/>
      <c r="FG15">
        <v>241.546025186539</v>
      </c>
      <c r="FI15">
        <v>121.42789877536499</v>
      </c>
      <c r="FK15" s="41"/>
      <c r="FM15">
        <v>239.51511488602301</v>
      </c>
      <c r="FO15">
        <v>119.67644505855</v>
      </c>
      <c r="FQ15">
        <v>240.09216496955599</v>
      </c>
      <c r="FS15">
        <v>359.76259889929798</v>
      </c>
      <c r="FU15">
        <v>119.466159957405</v>
      </c>
      <c r="FW15">
        <v>360.98399596428999</v>
      </c>
      <c r="FY15">
        <v>242.594117636834</v>
      </c>
      <c r="GA15">
        <v>359.15443990393902</v>
      </c>
      <c r="GC15">
        <v>361.76442618096502</v>
      </c>
      <c r="GE15">
        <v>241.914561336351</v>
      </c>
      <c r="GG15" s="41"/>
      <c r="GI15">
        <v>361.89770167343602</v>
      </c>
      <c r="GK15">
        <v>239.572983047506</v>
      </c>
      <c r="GM15">
        <v>120.590348773961</v>
      </c>
      <c r="GO15">
        <v>120.357670499742</v>
      </c>
      <c r="GQ15">
        <v>119.760182266751</v>
      </c>
      <c r="GS15" s="41"/>
      <c r="GU15">
        <v>240.09446674531901</v>
      </c>
      <c r="GW15">
        <v>120.42554184754999</v>
      </c>
      <c r="GY15">
        <v>242.25382858133901</v>
      </c>
      <c r="HA15" s="41"/>
      <c r="HC15" s="41"/>
      <c r="HE15">
        <v>120.064261352033</v>
      </c>
      <c r="HG15">
        <v>240.774432671971</v>
      </c>
      <c r="HI15">
        <v>238.987101748871</v>
      </c>
      <c r="HK15">
        <v>243.08308668629201</v>
      </c>
      <c r="HM15" s="41"/>
      <c r="HO15">
        <v>362.43928877474502</v>
      </c>
      <c r="HQ15">
        <v>242.36415500416899</v>
      </c>
      <c r="HS15">
        <v>359.12732418994199</v>
      </c>
      <c r="HU15" s="41"/>
      <c r="HW15">
        <v>360.59499348933701</v>
      </c>
      <c r="HY15" s="41"/>
      <c r="IA15">
        <v>120.65046675471901</v>
      </c>
      <c r="IC15">
        <v>121.40618682748401</v>
      </c>
      <c r="IE15">
        <v>120.339822626939</v>
      </c>
    </row>
    <row r="16" spans="1:240" x14ac:dyDescent="0.25">
      <c r="A16" s="40">
        <v>38412</v>
      </c>
      <c r="B16" s="41"/>
      <c r="C16" s="41"/>
      <c r="E16" s="41"/>
      <c r="G16" s="41"/>
      <c r="I16" s="41"/>
      <c r="K16" s="41"/>
      <c r="M16" s="41"/>
      <c r="O16" s="41"/>
      <c r="Q16" s="41"/>
      <c r="S16" s="41"/>
      <c r="U16" s="41"/>
      <c r="W16" s="41"/>
      <c r="Y16" s="41"/>
      <c r="AA16" s="41"/>
      <c r="AC16" s="41"/>
      <c r="AE16" s="41"/>
      <c r="AG16" s="41"/>
      <c r="AI16" s="41"/>
      <c r="AK16" s="41"/>
      <c r="AM16" s="41"/>
      <c r="AO16" s="41"/>
      <c r="AQ16" s="41"/>
      <c r="AS16" s="41"/>
      <c r="AU16" s="41"/>
      <c r="AW16" s="41"/>
      <c r="AY16" s="41"/>
      <c r="BA16" s="41"/>
      <c r="BC16" s="41"/>
      <c r="BE16" s="41"/>
      <c r="BG16" s="41"/>
      <c r="BI16" s="41"/>
      <c r="BK16" s="41"/>
      <c r="BM16" s="41"/>
      <c r="BO16" s="41"/>
      <c r="BQ16" s="41"/>
      <c r="BS16" s="41"/>
      <c r="BU16" s="41"/>
      <c r="BW16" s="41"/>
      <c r="BY16" s="41"/>
      <c r="CA16" s="41"/>
      <c r="CC16" s="41"/>
      <c r="CE16" s="41"/>
      <c r="CG16" s="41"/>
      <c r="CI16" s="41"/>
      <c r="CK16" s="41"/>
      <c r="CM16" s="41"/>
      <c r="CO16" s="41"/>
      <c r="CQ16" s="41"/>
      <c r="CS16" s="41"/>
      <c r="CU16" s="41"/>
      <c r="CW16" s="41"/>
      <c r="CY16" s="41"/>
      <c r="DA16" s="41"/>
      <c r="DC16" s="41"/>
      <c r="DE16" s="41"/>
      <c r="DG16" s="41"/>
      <c r="DI16" s="41"/>
      <c r="DK16" s="41"/>
      <c r="DM16" s="41"/>
      <c r="DO16" s="41"/>
      <c r="DQ16" s="41"/>
      <c r="DS16" s="41"/>
      <c r="DU16" s="41"/>
      <c r="DW16" s="41"/>
      <c r="DY16" s="41"/>
      <c r="EA16" s="41"/>
      <c r="EC16" s="41"/>
      <c r="EE16" s="41"/>
      <c r="EG16" s="41"/>
      <c r="EI16" s="41"/>
      <c r="EK16" s="41"/>
      <c r="EM16" s="41"/>
      <c r="EO16" s="41"/>
      <c r="EQ16" s="41"/>
      <c r="ES16" s="41"/>
      <c r="EU16" s="41"/>
      <c r="EW16" s="41"/>
      <c r="EY16" s="41"/>
      <c r="FA16" s="41"/>
      <c r="FC16" s="41"/>
      <c r="FE16" s="41"/>
      <c r="FG16" s="41"/>
      <c r="FI16" s="41"/>
      <c r="FK16" s="41"/>
      <c r="FM16" s="41"/>
      <c r="FO16" s="41"/>
      <c r="FQ16" s="41"/>
      <c r="FS16" s="41"/>
      <c r="FU16" s="41"/>
      <c r="FW16" s="41"/>
      <c r="FY16" s="41"/>
      <c r="GA16" s="41"/>
      <c r="GC16" s="41"/>
      <c r="GE16" s="41"/>
      <c r="GG16" s="41"/>
      <c r="GI16" s="41"/>
      <c r="GK16" s="41"/>
      <c r="GM16" s="41"/>
      <c r="GO16" s="41"/>
      <c r="GQ16" s="41"/>
      <c r="GS16" s="41"/>
      <c r="GU16" s="41"/>
      <c r="GW16" s="41"/>
      <c r="GY16" s="41"/>
      <c r="HA16" s="41"/>
      <c r="HC16" s="41"/>
      <c r="HE16" s="41"/>
      <c r="HG16" s="41"/>
      <c r="HI16" s="41"/>
      <c r="HK16" s="41"/>
      <c r="HM16" s="41"/>
      <c r="HO16" s="41"/>
      <c r="HQ16" s="41"/>
      <c r="HS16" s="41"/>
      <c r="HU16" s="41"/>
      <c r="HW16" s="41"/>
      <c r="HY16" s="41"/>
      <c r="IA16" s="41"/>
      <c r="ID16" s="41"/>
      <c r="IE16" s="41"/>
    </row>
    <row r="17" spans="1:239" x14ac:dyDescent="0.25">
      <c r="A17" s="40">
        <v>38443</v>
      </c>
      <c r="B17" s="41"/>
      <c r="C17" s="41"/>
      <c r="E17" s="41"/>
      <c r="G17" s="41"/>
      <c r="I17" s="41"/>
      <c r="K17" s="41"/>
      <c r="M17" s="41"/>
      <c r="O17" s="41"/>
      <c r="Q17" s="41"/>
      <c r="S17" s="41"/>
      <c r="U17" s="41"/>
      <c r="W17" s="41"/>
      <c r="Y17" s="41"/>
      <c r="AA17" s="41"/>
      <c r="AC17" s="41"/>
      <c r="AE17" s="41"/>
      <c r="AG17" s="41"/>
      <c r="AI17" s="41"/>
      <c r="AK17" s="41"/>
      <c r="AM17" s="41"/>
      <c r="AO17" s="41"/>
      <c r="AQ17" s="41"/>
      <c r="AS17" s="41"/>
      <c r="AU17" s="41"/>
      <c r="AW17" s="41"/>
      <c r="AY17" s="41"/>
      <c r="BA17" s="41"/>
      <c r="BC17" s="41"/>
      <c r="BE17" s="41"/>
      <c r="BG17" s="41"/>
      <c r="BI17" s="41"/>
      <c r="BK17" s="41"/>
      <c r="BM17" s="41"/>
      <c r="BO17" s="41"/>
      <c r="BQ17" s="41"/>
      <c r="BS17" s="41"/>
      <c r="BU17" s="41"/>
      <c r="BW17" s="41"/>
      <c r="BY17" s="41"/>
      <c r="CA17" s="41"/>
      <c r="CC17" s="41"/>
      <c r="CE17" s="41"/>
      <c r="CG17" s="41"/>
      <c r="CI17" s="41"/>
      <c r="CK17" s="41"/>
      <c r="CM17" s="41"/>
      <c r="CO17" s="41"/>
      <c r="CQ17" s="41"/>
      <c r="CS17" s="41"/>
      <c r="CU17" s="41"/>
      <c r="CW17" s="41"/>
      <c r="CY17" s="41"/>
      <c r="DA17" s="41"/>
      <c r="DC17" s="41"/>
      <c r="DE17" s="41"/>
      <c r="DG17" s="41"/>
      <c r="DI17" s="41"/>
      <c r="DK17" s="41"/>
      <c r="DM17" s="41"/>
      <c r="DO17" s="41"/>
      <c r="DQ17" s="41"/>
      <c r="DS17" s="41"/>
      <c r="DU17" s="41"/>
      <c r="DW17" s="41"/>
      <c r="DY17" s="41"/>
      <c r="EA17" s="41"/>
      <c r="EC17" s="41"/>
      <c r="EE17" s="41"/>
      <c r="EG17" s="41"/>
      <c r="EI17" s="41"/>
      <c r="EK17" s="41"/>
      <c r="EM17" s="41"/>
      <c r="EO17" s="41"/>
      <c r="EQ17" s="41"/>
      <c r="ES17" s="41"/>
      <c r="EU17" s="41"/>
      <c r="EW17" s="41"/>
      <c r="EY17" s="41"/>
      <c r="FA17" s="41"/>
      <c r="FC17" s="41"/>
      <c r="FE17" s="41"/>
      <c r="FG17" s="41"/>
      <c r="FI17" s="41"/>
      <c r="FK17" s="41"/>
      <c r="FM17" s="41"/>
      <c r="FO17" s="41"/>
      <c r="FQ17" s="41"/>
      <c r="FS17" s="41"/>
      <c r="FU17" s="41"/>
      <c r="FW17" s="41"/>
      <c r="FY17" s="41"/>
      <c r="GA17" s="41"/>
      <c r="GC17" s="41"/>
      <c r="GE17" s="41"/>
      <c r="GG17" s="41"/>
      <c r="GI17" s="41"/>
      <c r="GK17" s="41"/>
      <c r="GM17" s="41"/>
      <c r="GO17" s="41"/>
      <c r="GQ17" s="41"/>
      <c r="GS17" s="41"/>
      <c r="GU17" s="41"/>
      <c r="GW17" s="41"/>
      <c r="GY17" s="41"/>
      <c r="HA17" s="41"/>
      <c r="HC17" s="41"/>
      <c r="HE17" s="41"/>
      <c r="HG17" s="41"/>
      <c r="HI17" s="41"/>
      <c r="HK17" s="41"/>
      <c r="HM17" s="41"/>
      <c r="HO17" s="41"/>
      <c r="HQ17" s="41"/>
      <c r="HS17" s="41"/>
      <c r="HU17" s="41"/>
      <c r="HW17" s="41"/>
      <c r="HZ17" s="41"/>
      <c r="IA17" s="41"/>
      <c r="ID17" s="41"/>
      <c r="IE17" s="41"/>
    </row>
    <row r="18" spans="1:239" x14ac:dyDescent="0.25">
      <c r="A18" s="40">
        <v>38473</v>
      </c>
      <c r="B18" s="41"/>
      <c r="C18" s="41"/>
      <c r="E18" s="41"/>
      <c r="G18" s="41"/>
      <c r="I18">
        <v>102.62995173414799</v>
      </c>
      <c r="K18">
        <v>102.31730989510901</v>
      </c>
      <c r="M18" s="41"/>
      <c r="O18" s="41"/>
      <c r="Q18" s="41"/>
      <c r="S18">
        <v>101.972709394069</v>
      </c>
      <c r="U18">
        <v>102.014007649234</v>
      </c>
      <c r="W18">
        <v>309.42845541863102</v>
      </c>
      <c r="Y18">
        <v>207.49113496048901</v>
      </c>
      <c r="AA18" s="41"/>
      <c r="AC18">
        <v>103.218453612595</v>
      </c>
      <c r="AE18">
        <v>103.287676238206</v>
      </c>
      <c r="AG18">
        <v>104.191928167822</v>
      </c>
      <c r="AI18" s="41"/>
      <c r="AK18">
        <v>207.69363938310499</v>
      </c>
      <c r="AM18">
        <v>103.81185397393099</v>
      </c>
      <c r="AO18">
        <v>103.017592570817</v>
      </c>
      <c r="AQ18">
        <v>103.79497528255</v>
      </c>
      <c r="AS18" s="41"/>
      <c r="AU18">
        <v>104.656476651804</v>
      </c>
      <c r="AW18">
        <v>207.871444329593</v>
      </c>
      <c r="AY18">
        <v>204.58026904159399</v>
      </c>
      <c r="BA18">
        <v>103.68362242353599</v>
      </c>
      <c r="BC18" s="41"/>
      <c r="BE18" s="41"/>
      <c r="BG18">
        <v>103.326027163086</v>
      </c>
      <c r="BI18">
        <v>103.773129643045</v>
      </c>
      <c r="BK18" s="41"/>
      <c r="BM18">
        <v>206.23781963192499</v>
      </c>
      <c r="BO18" s="41"/>
      <c r="BQ18" s="41"/>
      <c r="BS18">
        <v>104.225436279584</v>
      </c>
      <c r="BU18">
        <v>102.75889763703201</v>
      </c>
      <c r="BW18">
        <v>103.724168418136</v>
      </c>
      <c r="BY18">
        <v>208.39827819247199</v>
      </c>
      <c r="CA18" s="41"/>
      <c r="CC18">
        <v>102.977847294207</v>
      </c>
      <c r="CE18">
        <v>309.62830381759397</v>
      </c>
      <c r="CG18" s="41"/>
      <c r="CI18">
        <v>207.00898710659001</v>
      </c>
      <c r="CK18">
        <v>207.474717259551</v>
      </c>
      <c r="CM18" s="41"/>
      <c r="CO18">
        <v>308.33181400794598</v>
      </c>
      <c r="CQ18">
        <v>207.42760888374499</v>
      </c>
      <c r="CS18">
        <v>103.422244441375</v>
      </c>
      <c r="CU18">
        <v>102.940376203857</v>
      </c>
      <c r="CW18">
        <v>206.13761787143</v>
      </c>
      <c r="CY18">
        <v>203.95383515767</v>
      </c>
      <c r="DA18">
        <v>102.956164403492</v>
      </c>
      <c r="DC18">
        <v>102.86035221431599</v>
      </c>
      <c r="DE18">
        <v>103.437240077929</v>
      </c>
      <c r="DG18">
        <v>102.939572582024</v>
      </c>
      <c r="DI18">
        <v>103.154594682108</v>
      </c>
      <c r="DK18">
        <v>103.341578799294</v>
      </c>
      <c r="DM18">
        <v>103.176720908268</v>
      </c>
      <c r="DO18">
        <v>103.117288104195</v>
      </c>
      <c r="DQ18">
        <v>102.79277177714199</v>
      </c>
      <c r="DS18">
        <v>102.96122978445</v>
      </c>
      <c r="DU18">
        <v>203.34116314262999</v>
      </c>
      <c r="DW18" s="41"/>
      <c r="DY18">
        <v>205.719264773096</v>
      </c>
      <c r="EA18" s="41"/>
      <c r="EC18">
        <v>206.50805324885499</v>
      </c>
      <c r="EE18" s="41"/>
      <c r="EG18" s="41"/>
      <c r="EI18" s="41"/>
      <c r="EK18">
        <v>310.829355904843</v>
      </c>
      <c r="EM18">
        <v>103.357890487437</v>
      </c>
      <c r="EO18">
        <v>205.64021171957401</v>
      </c>
      <c r="EQ18">
        <v>102.773281228163</v>
      </c>
      <c r="ES18">
        <v>103.24006214805701</v>
      </c>
      <c r="EU18">
        <v>102.955943398063</v>
      </c>
      <c r="EW18" s="41"/>
      <c r="EY18">
        <v>204.240501263818</v>
      </c>
      <c r="FA18">
        <v>206.24810625609001</v>
      </c>
      <c r="FC18">
        <v>307.558150676335</v>
      </c>
      <c r="FE18" s="41"/>
      <c r="FG18">
        <v>102.55065689205099</v>
      </c>
      <c r="FI18">
        <v>103.141801296758</v>
      </c>
      <c r="FK18">
        <v>103.06569557173</v>
      </c>
      <c r="FM18" s="41"/>
      <c r="FO18" s="41"/>
      <c r="FQ18">
        <v>103.663689170704</v>
      </c>
      <c r="FS18" s="41"/>
      <c r="FU18">
        <v>103.09717820416201</v>
      </c>
      <c r="FW18">
        <v>103.56611158648001</v>
      </c>
      <c r="FY18">
        <v>206.46698880150799</v>
      </c>
      <c r="GA18">
        <v>309.56706549517901</v>
      </c>
      <c r="GC18">
        <v>103.36464900514601</v>
      </c>
      <c r="GE18" s="41"/>
      <c r="GG18">
        <v>309.59446399571902</v>
      </c>
      <c r="GI18">
        <v>205.693085912302</v>
      </c>
      <c r="GK18">
        <v>103.055950534725</v>
      </c>
      <c r="GM18">
        <v>103.9506920331</v>
      </c>
      <c r="GO18" s="41"/>
      <c r="GQ18">
        <v>102.77318791454501</v>
      </c>
      <c r="GS18">
        <v>102.600753602935</v>
      </c>
      <c r="GU18">
        <v>207.105258919129</v>
      </c>
      <c r="GW18" s="41"/>
      <c r="GY18">
        <v>103.773212235362</v>
      </c>
      <c r="HA18">
        <v>103.199708192101</v>
      </c>
      <c r="HC18" s="41"/>
      <c r="HE18">
        <v>102.700496104311</v>
      </c>
      <c r="HG18">
        <v>103.20651184434701</v>
      </c>
      <c r="HI18" s="41"/>
      <c r="HK18">
        <v>102.81156733415899</v>
      </c>
      <c r="HM18">
        <v>207.88378557345601</v>
      </c>
      <c r="HO18" s="41"/>
      <c r="HQ18" s="41"/>
      <c r="HS18">
        <v>103.578500791732</v>
      </c>
      <c r="HV18" s="41"/>
      <c r="HW18" s="41"/>
      <c r="HZ18" s="41"/>
      <c r="IA18">
        <v>104.22662832776901</v>
      </c>
      <c r="ID18">
        <v>206.75043188072601</v>
      </c>
      <c r="IE18">
        <v>103.392681728046</v>
      </c>
    </row>
    <row r="19" spans="1:239" x14ac:dyDescent="0.25">
      <c r="A19" s="40">
        <v>38504</v>
      </c>
      <c r="B19" s="41"/>
      <c r="C19" s="41"/>
      <c r="E19" s="41"/>
      <c r="G19" s="41"/>
      <c r="I19" s="41"/>
      <c r="K19" s="41"/>
      <c r="M19" s="41"/>
      <c r="O19" s="41"/>
      <c r="Q19" s="41"/>
      <c r="S19">
        <v>103.722239072524</v>
      </c>
      <c r="U19">
        <v>104.10143640656599</v>
      </c>
      <c r="W19" s="41"/>
      <c r="Y19">
        <v>103.08988509695899</v>
      </c>
      <c r="AA19" s="41"/>
      <c r="AC19" s="41"/>
      <c r="AE19" s="41"/>
      <c r="AG19">
        <v>103.64074077620801</v>
      </c>
      <c r="AI19">
        <v>103.924367845134</v>
      </c>
      <c r="AK19" s="41"/>
      <c r="AM19" s="41"/>
      <c r="AO19">
        <v>101.94618306472501</v>
      </c>
      <c r="AQ19">
        <v>103.33613905352701</v>
      </c>
      <c r="AS19">
        <v>102.948695209807</v>
      </c>
      <c r="AU19">
        <v>103.297367183925</v>
      </c>
      <c r="AW19" s="41"/>
      <c r="AY19" s="41"/>
      <c r="BA19" s="41"/>
      <c r="BC19" s="41"/>
      <c r="BE19">
        <v>102.718120150499</v>
      </c>
      <c r="BG19">
        <v>102.91148333789501</v>
      </c>
      <c r="BI19" s="41"/>
      <c r="BK19" s="41"/>
      <c r="BM19">
        <v>103.63628635345501</v>
      </c>
      <c r="BO19" s="41"/>
      <c r="BQ19" s="41"/>
      <c r="BS19" s="41"/>
      <c r="BU19" s="41"/>
      <c r="BW19">
        <v>102.296422893719</v>
      </c>
      <c r="BY19" s="41"/>
      <c r="CA19" s="41"/>
      <c r="CC19" s="41"/>
      <c r="CE19">
        <v>101.63162497078601</v>
      </c>
      <c r="CG19" s="41"/>
      <c r="CI19">
        <v>103.132544269405</v>
      </c>
      <c r="CK19" s="41"/>
      <c r="CM19" s="41"/>
      <c r="CO19" s="41"/>
      <c r="CQ19" s="41"/>
      <c r="CS19" s="41"/>
      <c r="CU19" s="41"/>
      <c r="CW19" s="41"/>
      <c r="CY19" s="41"/>
      <c r="DA19" s="41"/>
      <c r="DC19">
        <v>103.804574431191</v>
      </c>
      <c r="DE19" s="41"/>
      <c r="DG19" s="41"/>
      <c r="DI19" s="41"/>
      <c r="DK19" s="41"/>
      <c r="DM19">
        <v>103.269687616767</v>
      </c>
      <c r="DO19" s="41"/>
      <c r="DQ19" s="41"/>
      <c r="DS19" s="41"/>
      <c r="DU19" s="41"/>
      <c r="DW19" s="41"/>
      <c r="DY19" s="41"/>
      <c r="EA19" s="41"/>
      <c r="EC19" s="41"/>
      <c r="EE19">
        <v>103.654145584074</v>
      </c>
      <c r="EG19" s="41"/>
      <c r="EI19">
        <v>104.779383877622</v>
      </c>
      <c r="EK19" s="41"/>
      <c r="EM19">
        <v>103.465523084482</v>
      </c>
      <c r="EO19" s="41"/>
      <c r="EQ19">
        <v>102.98557690585299</v>
      </c>
      <c r="ES19" s="41"/>
      <c r="EU19">
        <v>103.53185264771</v>
      </c>
      <c r="EW19">
        <v>103.37965318362799</v>
      </c>
      <c r="EY19" s="41"/>
      <c r="FA19" s="41"/>
      <c r="FC19" s="41"/>
      <c r="FE19">
        <v>102.265051481662</v>
      </c>
      <c r="FG19" s="41"/>
      <c r="FI19">
        <v>102.766815503551</v>
      </c>
      <c r="FK19">
        <v>102.71446425670101</v>
      </c>
      <c r="FM19">
        <v>102.255151434664</v>
      </c>
      <c r="FO19">
        <v>101.976038956048</v>
      </c>
      <c r="FQ19" s="41"/>
      <c r="FS19">
        <v>102.075204272821</v>
      </c>
      <c r="FU19" s="41"/>
      <c r="FW19" s="41"/>
      <c r="FY19">
        <v>103.34091423311401</v>
      </c>
      <c r="GA19" s="41"/>
      <c r="GC19">
        <v>102.950694150907</v>
      </c>
      <c r="GE19">
        <v>102.847776011132</v>
      </c>
      <c r="GG19">
        <v>103.114953087494</v>
      </c>
      <c r="GI19" s="41"/>
      <c r="GK19">
        <v>102.83133417118501</v>
      </c>
      <c r="GM19">
        <v>103.70020639378301</v>
      </c>
      <c r="GO19" s="41"/>
      <c r="GQ19" s="41"/>
      <c r="GS19">
        <v>103.13763843709999</v>
      </c>
      <c r="GU19">
        <v>103.011516467456</v>
      </c>
      <c r="GW19" s="41"/>
      <c r="GY19">
        <v>103.06393377572</v>
      </c>
      <c r="HA19" s="41"/>
      <c r="HC19">
        <v>102.773120027479</v>
      </c>
      <c r="HE19" s="41"/>
      <c r="HG19">
        <v>103.29036326968</v>
      </c>
      <c r="HI19" s="41"/>
      <c r="HK19" s="41"/>
      <c r="HM19" s="41"/>
      <c r="HO19" s="41"/>
      <c r="HR19" s="41"/>
      <c r="HS19" s="41"/>
      <c r="HV19">
        <v>104.12526805052801</v>
      </c>
      <c r="HW19">
        <v>103.446548102031</v>
      </c>
      <c r="HZ19" s="41"/>
      <c r="IA19">
        <v>103.62737878861699</v>
      </c>
      <c r="ID19">
        <v>102.45467161237799</v>
      </c>
      <c r="IE19" s="41"/>
    </row>
    <row r="20" spans="1:239" x14ac:dyDescent="0.25">
      <c r="A20" s="40">
        <v>38534</v>
      </c>
      <c r="B20" s="41"/>
      <c r="C20">
        <v>108.99244089396601</v>
      </c>
      <c r="E20">
        <v>217.71699105478601</v>
      </c>
      <c r="G20" s="41"/>
      <c r="I20">
        <v>108.15813502299601</v>
      </c>
      <c r="K20">
        <v>218.14801248304201</v>
      </c>
      <c r="M20" s="41"/>
      <c r="O20">
        <v>108.833470812426</v>
      </c>
      <c r="Q20">
        <v>107.789514907997</v>
      </c>
      <c r="S20">
        <v>109.407391223487</v>
      </c>
      <c r="U20" s="41"/>
      <c r="W20" s="41"/>
      <c r="Y20" s="41"/>
      <c r="AA20">
        <v>217.91385652850701</v>
      </c>
      <c r="AC20" s="41"/>
      <c r="AE20">
        <v>109.479017971803</v>
      </c>
      <c r="AG20" s="41"/>
      <c r="AI20">
        <v>109.027541914636</v>
      </c>
      <c r="AK20" s="41"/>
      <c r="AM20" s="41"/>
      <c r="AO20" s="41"/>
      <c r="AQ20" s="41"/>
      <c r="AS20">
        <v>109.40677660640701</v>
      </c>
      <c r="AU20">
        <v>108.10448746169099</v>
      </c>
      <c r="AW20">
        <v>109.857353966877</v>
      </c>
      <c r="AY20" s="41"/>
      <c r="BA20" s="41"/>
      <c r="BC20">
        <v>108.267302830094</v>
      </c>
      <c r="BE20">
        <v>108.779480058175</v>
      </c>
      <c r="BG20" s="41"/>
      <c r="BI20">
        <v>216.858205551943</v>
      </c>
      <c r="BK20">
        <v>108.979107804728</v>
      </c>
      <c r="BM20" s="41"/>
      <c r="BO20">
        <v>108.726611712478</v>
      </c>
      <c r="BQ20" s="41"/>
      <c r="BS20">
        <v>108.290711023513</v>
      </c>
      <c r="BU20">
        <v>108.54397401247201</v>
      </c>
      <c r="BW20">
        <v>108.886079997088</v>
      </c>
      <c r="BY20" s="41"/>
      <c r="CA20">
        <v>108.87219586400199</v>
      </c>
      <c r="CC20" s="41"/>
      <c r="CE20">
        <v>216.149752205894</v>
      </c>
      <c r="CG20" s="41"/>
      <c r="CI20">
        <v>109.03840191830599</v>
      </c>
      <c r="CK20">
        <v>108.34924601478799</v>
      </c>
      <c r="CM20">
        <v>108.563491678885</v>
      </c>
      <c r="CO20">
        <v>108.505038877394</v>
      </c>
      <c r="CQ20" s="41"/>
      <c r="CS20" s="41"/>
      <c r="CU20" s="41"/>
      <c r="CW20">
        <v>109.788921848896</v>
      </c>
      <c r="CY20">
        <v>108.42793134680601</v>
      </c>
      <c r="DA20">
        <v>108.715233337922</v>
      </c>
      <c r="DC20">
        <v>108.605978690233</v>
      </c>
      <c r="DE20" s="41"/>
      <c r="DG20" s="41"/>
      <c r="DI20">
        <v>108.078029211011</v>
      </c>
      <c r="DK20" s="41"/>
      <c r="DM20">
        <v>217.96114465059699</v>
      </c>
      <c r="DO20" s="41"/>
      <c r="DQ20">
        <v>110.74132268251699</v>
      </c>
      <c r="DS20">
        <v>109.236589240922</v>
      </c>
      <c r="DU20">
        <v>107.92435157969101</v>
      </c>
      <c r="DW20">
        <v>108.68260555046101</v>
      </c>
      <c r="DY20">
        <v>109.173434927942</v>
      </c>
      <c r="EA20">
        <v>108.657798600207</v>
      </c>
      <c r="EC20" s="41"/>
      <c r="EE20">
        <v>109.19300419917801</v>
      </c>
      <c r="EG20">
        <v>218.334668512229</v>
      </c>
      <c r="EI20">
        <v>109.55629225945</v>
      </c>
      <c r="EK20">
        <v>217.242042501405</v>
      </c>
      <c r="EM20">
        <v>108.83884044401699</v>
      </c>
      <c r="EO20" s="41"/>
      <c r="EQ20">
        <v>108.490703734427</v>
      </c>
      <c r="ES20" s="41"/>
      <c r="EU20">
        <v>219.76526796689399</v>
      </c>
      <c r="EW20">
        <v>109.350871239721</v>
      </c>
      <c r="EY20">
        <v>108.745030042698</v>
      </c>
      <c r="FA20" s="41"/>
      <c r="FC20" s="41"/>
      <c r="FE20" s="41"/>
      <c r="FG20" s="41"/>
      <c r="FI20">
        <v>108.64038643014</v>
      </c>
      <c r="FK20" s="41"/>
      <c r="FM20">
        <v>216.313592037121</v>
      </c>
      <c r="FO20">
        <v>219.22798916304799</v>
      </c>
      <c r="FQ20">
        <v>109.106206993877</v>
      </c>
      <c r="FS20">
        <v>108.709725438768</v>
      </c>
      <c r="FU20" s="41"/>
      <c r="FW20" s="41"/>
      <c r="FY20">
        <v>108.318684657069</v>
      </c>
      <c r="GA20">
        <v>109.124862548075</v>
      </c>
      <c r="GC20">
        <v>109.86409874078301</v>
      </c>
      <c r="GE20" s="41"/>
      <c r="GG20" s="41"/>
      <c r="GI20">
        <v>219.924194272421</v>
      </c>
      <c r="GK20">
        <v>108.136222856995</v>
      </c>
      <c r="GM20">
        <v>109.701974706051</v>
      </c>
      <c r="GO20">
        <v>217.21241339595599</v>
      </c>
      <c r="GQ20">
        <v>108.7864552811</v>
      </c>
      <c r="GS20">
        <v>107.84241211325001</v>
      </c>
      <c r="GU20" s="41"/>
      <c r="GW20">
        <v>108.88480040680901</v>
      </c>
      <c r="GY20">
        <v>109.08955934439101</v>
      </c>
      <c r="HA20" s="41"/>
      <c r="HC20">
        <v>108.245627971291</v>
      </c>
      <c r="HE20">
        <v>109.373914770045</v>
      </c>
      <c r="HG20" s="41"/>
      <c r="HI20">
        <v>109.263073569745</v>
      </c>
      <c r="HK20">
        <v>108.762070046885</v>
      </c>
      <c r="HN20">
        <v>109.32221514168</v>
      </c>
      <c r="HO20" s="41"/>
      <c r="HR20" s="41"/>
      <c r="HS20">
        <v>214.62877254855101</v>
      </c>
      <c r="HV20">
        <v>108.21630166231201</v>
      </c>
      <c r="HW20" s="41"/>
      <c r="HZ20" s="41"/>
      <c r="IA20" s="41"/>
      <c r="ID20" s="41"/>
      <c r="IE20">
        <v>109.28192982226901</v>
      </c>
    </row>
    <row r="21" spans="1:239" x14ac:dyDescent="0.25">
      <c r="A21" s="40">
        <v>38565</v>
      </c>
      <c r="B21">
        <v>196.30715534171401</v>
      </c>
      <c r="C21">
        <v>98.697958602208899</v>
      </c>
      <c r="E21">
        <v>197.03603140571201</v>
      </c>
      <c r="G21">
        <v>99.678235129954302</v>
      </c>
      <c r="I21">
        <v>198.36850929513</v>
      </c>
      <c r="K21">
        <v>99.207227475443801</v>
      </c>
      <c r="M21">
        <v>98.334651218893896</v>
      </c>
      <c r="O21" s="41"/>
      <c r="Q21">
        <v>197.96559569637699</v>
      </c>
      <c r="S21">
        <v>98.176954662269694</v>
      </c>
      <c r="U21" s="41"/>
      <c r="W21">
        <v>197.667545519838</v>
      </c>
      <c r="Y21" s="41"/>
      <c r="AA21" s="41"/>
      <c r="AC21" s="41"/>
      <c r="AE21" s="41"/>
      <c r="AG21">
        <v>98.668526795217602</v>
      </c>
      <c r="AI21" s="41"/>
      <c r="AK21">
        <v>99.940498941012805</v>
      </c>
      <c r="AM21">
        <v>98.711526170588002</v>
      </c>
      <c r="AO21">
        <v>197.20797889948301</v>
      </c>
      <c r="AQ21" s="41"/>
      <c r="AS21">
        <v>197.01988709355001</v>
      </c>
      <c r="AU21" s="41"/>
      <c r="AW21" s="41"/>
      <c r="AY21">
        <v>99.200815973706995</v>
      </c>
      <c r="BA21">
        <v>198.04366665172401</v>
      </c>
      <c r="BC21">
        <v>195.73900353224701</v>
      </c>
      <c r="BE21">
        <v>99.690477076278</v>
      </c>
      <c r="BG21">
        <v>98.2472432185439</v>
      </c>
      <c r="BI21">
        <v>98.089767454539498</v>
      </c>
      <c r="BK21">
        <v>98.9932089509809</v>
      </c>
      <c r="BM21">
        <v>196.96101449069499</v>
      </c>
      <c r="BO21">
        <v>99.221283195226803</v>
      </c>
      <c r="BQ21">
        <v>198.97962091276801</v>
      </c>
      <c r="BS21" s="41"/>
      <c r="BU21">
        <v>195.76508455413301</v>
      </c>
      <c r="BW21" s="41"/>
      <c r="BY21">
        <v>99.788871653517802</v>
      </c>
      <c r="CA21">
        <v>296.19878705616799</v>
      </c>
      <c r="CC21">
        <v>97.638290045938803</v>
      </c>
      <c r="CE21">
        <v>199.13413442864399</v>
      </c>
      <c r="CG21">
        <v>99.1737406827705</v>
      </c>
      <c r="CI21">
        <v>98.590784108712896</v>
      </c>
      <c r="CK21" s="41"/>
      <c r="CM21">
        <v>97.686513157743306</v>
      </c>
      <c r="CO21">
        <v>292.610771701712</v>
      </c>
      <c r="CQ21" s="41"/>
      <c r="CS21">
        <v>98.382599301002401</v>
      </c>
      <c r="CU21" s="41"/>
      <c r="CW21">
        <v>196.43345281817</v>
      </c>
      <c r="CY21" s="41"/>
      <c r="DA21">
        <v>197.722812636957</v>
      </c>
      <c r="DC21" s="41"/>
      <c r="DE21">
        <v>98.121983832482499</v>
      </c>
      <c r="DG21">
        <v>97.940794754951796</v>
      </c>
      <c r="DI21">
        <v>197.50491471488499</v>
      </c>
      <c r="DK21">
        <v>98.634856365342102</v>
      </c>
      <c r="DM21">
        <v>98.092570268504602</v>
      </c>
      <c r="DO21">
        <v>195.96784320377</v>
      </c>
      <c r="DQ21">
        <v>98.682340555303</v>
      </c>
      <c r="DS21">
        <v>99.395728117557098</v>
      </c>
      <c r="DU21">
        <v>98.047333357719594</v>
      </c>
      <c r="DW21" s="41"/>
      <c r="DY21">
        <v>99.509042701599498</v>
      </c>
      <c r="EA21">
        <v>197.54882872582499</v>
      </c>
      <c r="EC21">
        <v>198.243523420694</v>
      </c>
      <c r="EE21">
        <v>99.238544162220506</v>
      </c>
      <c r="EG21">
        <v>99.069831456908702</v>
      </c>
      <c r="EI21" s="41"/>
      <c r="EK21">
        <v>98.725365625214494</v>
      </c>
      <c r="EM21">
        <v>98.320990067462404</v>
      </c>
      <c r="EO21">
        <v>99.265110052754196</v>
      </c>
      <c r="EQ21">
        <v>197.39505719988901</v>
      </c>
      <c r="ES21">
        <v>98.485276736707704</v>
      </c>
      <c r="EU21">
        <v>98.551251346876001</v>
      </c>
      <c r="EW21">
        <v>196.63924363180001</v>
      </c>
      <c r="EY21">
        <v>197.76954549904099</v>
      </c>
      <c r="FA21">
        <v>297.581735938934</v>
      </c>
      <c r="FC21">
        <v>198.11693902795901</v>
      </c>
      <c r="FE21">
        <v>98.423875963529298</v>
      </c>
      <c r="FG21">
        <v>98.366002777815694</v>
      </c>
      <c r="FI21">
        <v>197.009326309285</v>
      </c>
      <c r="FK21">
        <v>98.685342276222897</v>
      </c>
      <c r="FM21" s="41"/>
      <c r="FO21" s="41"/>
      <c r="FQ21">
        <v>98.226648088978493</v>
      </c>
      <c r="FS21">
        <v>197.01675812761701</v>
      </c>
      <c r="FU21">
        <v>196.49960328137001</v>
      </c>
      <c r="FW21">
        <v>99.662622154873702</v>
      </c>
      <c r="FY21">
        <v>198.95961594659201</v>
      </c>
      <c r="GA21">
        <v>99.408871961666406</v>
      </c>
      <c r="GC21" s="41"/>
      <c r="GE21">
        <v>98.073704639418693</v>
      </c>
      <c r="GG21" s="41"/>
      <c r="GI21">
        <v>197.60492553780099</v>
      </c>
      <c r="GK21">
        <v>98.822376555407203</v>
      </c>
      <c r="GM21">
        <v>99.431432431149602</v>
      </c>
      <c r="GO21">
        <v>196.079953800314</v>
      </c>
      <c r="GQ21" s="41"/>
      <c r="GS21">
        <v>98.490614347030501</v>
      </c>
      <c r="GU21" s="41"/>
      <c r="GW21" s="41"/>
      <c r="GY21">
        <v>98.098606337450704</v>
      </c>
      <c r="HA21" s="41"/>
      <c r="HC21">
        <v>296.664962894832</v>
      </c>
      <c r="HE21" s="41"/>
      <c r="HG21" s="41"/>
      <c r="HJ21">
        <v>196.62645741574801</v>
      </c>
      <c r="HK21">
        <v>198.157374792957</v>
      </c>
      <c r="HN21">
        <v>99.287794238493206</v>
      </c>
      <c r="HO21" s="41"/>
      <c r="HR21">
        <v>198.81937759881399</v>
      </c>
      <c r="HS21" s="41"/>
      <c r="HV21">
        <v>100.084901183274</v>
      </c>
      <c r="HW21">
        <v>98.858690410403597</v>
      </c>
      <c r="HZ21">
        <v>99.621256742259206</v>
      </c>
      <c r="IA21">
        <v>99.017441698248703</v>
      </c>
      <c r="ID21">
        <v>98.411079476816397</v>
      </c>
      <c r="IE21">
        <v>99.478892264250902</v>
      </c>
    </row>
    <row r="22" spans="1:239" x14ac:dyDescent="0.25">
      <c r="A22" s="40">
        <v>38596</v>
      </c>
      <c r="B22">
        <v>186.97677544177799</v>
      </c>
      <c r="C22" s="41"/>
      <c r="E22" s="41"/>
      <c r="G22">
        <v>93.626891122070603</v>
      </c>
      <c r="I22">
        <v>94.207012403197794</v>
      </c>
      <c r="K22" s="41"/>
      <c r="M22">
        <v>93.468480899715203</v>
      </c>
      <c r="O22">
        <v>93.178753792223802</v>
      </c>
      <c r="Q22" s="41"/>
      <c r="S22" s="41"/>
      <c r="U22" s="41"/>
      <c r="W22" s="41"/>
      <c r="Y22">
        <v>93.559993934553404</v>
      </c>
      <c r="AA22" s="41"/>
      <c r="AC22" s="41"/>
      <c r="AE22" s="41"/>
      <c r="AG22">
        <v>93.465996327454903</v>
      </c>
      <c r="AI22">
        <v>94.234774916572206</v>
      </c>
      <c r="AK22">
        <v>93.271540354486106</v>
      </c>
      <c r="AM22">
        <v>94.124570584100695</v>
      </c>
      <c r="AO22" s="41"/>
      <c r="AQ22">
        <v>94.131081112790696</v>
      </c>
      <c r="AS22">
        <v>94.528728792092394</v>
      </c>
      <c r="AU22">
        <v>187.243376880482</v>
      </c>
      <c r="AW22">
        <v>93.602378380508398</v>
      </c>
      <c r="AY22" s="41"/>
      <c r="BA22">
        <v>93.709295404127602</v>
      </c>
      <c r="BC22">
        <v>93.318596718921796</v>
      </c>
      <c r="BE22">
        <v>93.909263036105799</v>
      </c>
      <c r="BG22">
        <v>93.454628409412294</v>
      </c>
      <c r="BI22" s="41"/>
      <c r="BK22">
        <v>92.688128469818494</v>
      </c>
      <c r="BM22">
        <v>93.873610312033804</v>
      </c>
      <c r="BO22" s="41"/>
      <c r="BQ22" s="41"/>
      <c r="BS22" s="41"/>
      <c r="BU22" s="41"/>
      <c r="BW22">
        <v>185.75031656891301</v>
      </c>
      <c r="BY22">
        <v>93.845891679581001</v>
      </c>
      <c r="CA22">
        <v>93.610211106632505</v>
      </c>
      <c r="CC22">
        <v>92.761713870750299</v>
      </c>
      <c r="CE22">
        <v>93.3449202214249</v>
      </c>
      <c r="CG22" s="41"/>
      <c r="CI22" s="41"/>
      <c r="CK22">
        <v>93.873179786118797</v>
      </c>
      <c r="CM22" s="41"/>
      <c r="CO22">
        <v>93.262463330081005</v>
      </c>
      <c r="CQ22" s="41"/>
      <c r="CS22">
        <v>93.321547224801904</v>
      </c>
      <c r="CU22" s="41"/>
      <c r="CW22">
        <v>94.186877551540604</v>
      </c>
      <c r="CY22">
        <v>188.25366361145399</v>
      </c>
      <c r="DA22">
        <v>93.827348661164294</v>
      </c>
      <c r="DC22" s="41"/>
      <c r="DE22">
        <v>187.601190863586</v>
      </c>
      <c r="DG22">
        <v>93.795740085358105</v>
      </c>
      <c r="DI22" s="41"/>
      <c r="DK22" s="41"/>
      <c r="DM22">
        <v>92.771714044708702</v>
      </c>
      <c r="DO22">
        <v>94.162511967907605</v>
      </c>
      <c r="DQ22">
        <v>94.015225753578093</v>
      </c>
      <c r="DS22">
        <v>93.644307065346396</v>
      </c>
      <c r="DU22" s="41"/>
      <c r="DW22">
        <v>186.81168401985201</v>
      </c>
      <c r="DY22" s="41"/>
      <c r="EA22" s="41"/>
      <c r="EC22" s="41"/>
      <c r="EE22" s="41"/>
      <c r="EG22">
        <v>93.886828933040803</v>
      </c>
      <c r="EI22">
        <v>187.719747337961</v>
      </c>
      <c r="EK22" s="41"/>
      <c r="EM22" s="41"/>
      <c r="EO22">
        <v>93.5796398754118</v>
      </c>
      <c r="EQ22">
        <v>93.710058346770197</v>
      </c>
      <c r="ES22">
        <v>187.948602635746</v>
      </c>
      <c r="EU22" s="41"/>
      <c r="EW22" s="41"/>
      <c r="EY22">
        <v>186.84234543679401</v>
      </c>
      <c r="FA22">
        <v>186.038695779638</v>
      </c>
      <c r="FC22" s="41"/>
      <c r="FE22">
        <v>186.73397428734299</v>
      </c>
      <c r="FG22">
        <v>93.032522807358006</v>
      </c>
      <c r="FI22" s="41"/>
      <c r="FK22">
        <v>92.858365062457807</v>
      </c>
      <c r="FM22">
        <v>93.013649785152396</v>
      </c>
      <c r="FO22">
        <v>94.317811053818403</v>
      </c>
      <c r="FQ22">
        <v>185.743584967788</v>
      </c>
      <c r="FS22">
        <v>93.017592546978804</v>
      </c>
      <c r="FU22">
        <v>93.418590028602793</v>
      </c>
      <c r="FW22" s="41"/>
      <c r="FY22" s="41"/>
      <c r="GA22">
        <v>93.618865939929705</v>
      </c>
      <c r="GC22" s="41"/>
      <c r="GE22">
        <v>93.634433987959994</v>
      </c>
      <c r="GG22">
        <v>94.003729229504899</v>
      </c>
      <c r="GI22">
        <v>93.063111764640396</v>
      </c>
      <c r="GK22" s="41"/>
      <c r="GM22" s="41"/>
      <c r="GO22" s="41"/>
      <c r="GQ22">
        <v>93.399953093880796</v>
      </c>
      <c r="GS22">
        <v>92.550179468697905</v>
      </c>
      <c r="GU22">
        <v>93.441244411735596</v>
      </c>
      <c r="GW22">
        <v>92.982942456647294</v>
      </c>
      <c r="GY22">
        <v>93.453598191730904</v>
      </c>
      <c r="HA22" s="41"/>
      <c r="HC22">
        <v>94.135817073433202</v>
      </c>
      <c r="HF22">
        <v>93.393059363438297</v>
      </c>
      <c r="HG22" s="41"/>
      <c r="HJ22">
        <v>185.611095761012</v>
      </c>
      <c r="HK22" s="41"/>
      <c r="HN22" s="41"/>
      <c r="HO22">
        <v>93.2084401555787</v>
      </c>
      <c r="HR22" s="41"/>
      <c r="HS22">
        <v>93.544518598875499</v>
      </c>
      <c r="HV22" s="41"/>
      <c r="HW22" s="41"/>
      <c r="HZ22">
        <v>93.750885825602097</v>
      </c>
      <c r="IA22">
        <v>185.080379763753</v>
      </c>
      <c r="ID22">
        <v>93.330720746704102</v>
      </c>
      <c r="IE22">
        <v>93.411683766762906</v>
      </c>
    </row>
    <row r="23" spans="1:239" x14ac:dyDescent="0.25">
      <c r="A23" s="40">
        <v>38626</v>
      </c>
      <c r="B23" s="41"/>
      <c r="C23" s="41"/>
      <c r="E23" s="41"/>
      <c r="G23" s="41"/>
      <c r="I23" s="41"/>
      <c r="K23" s="41"/>
      <c r="M23" s="41"/>
      <c r="O23" s="41"/>
      <c r="Q23" s="41"/>
      <c r="S23" s="41"/>
      <c r="U23" s="41"/>
      <c r="W23" s="41"/>
      <c r="Y23" s="41"/>
      <c r="AA23" s="41"/>
      <c r="AC23" s="41"/>
      <c r="AE23" s="41"/>
      <c r="AG23" s="41"/>
      <c r="AI23" s="41"/>
      <c r="AK23" s="41"/>
      <c r="AM23" s="41"/>
      <c r="AO23" s="41"/>
      <c r="AQ23" s="41"/>
      <c r="AS23" s="41"/>
      <c r="AU23" s="41"/>
      <c r="AW23" s="41"/>
      <c r="AY23" s="41"/>
      <c r="BA23" s="41"/>
      <c r="BC23" s="41"/>
      <c r="BE23" s="41"/>
      <c r="BG23" s="41"/>
      <c r="BI23" s="41"/>
      <c r="BK23" s="41"/>
      <c r="BM23" s="41"/>
      <c r="BO23" s="41"/>
      <c r="BQ23" s="41"/>
      <c r="BS23" s="41"/>
      <c r="BU23" s="41"/>
      <c r="BW23" s="41"/>
      <c r="BY23" s="41"/>
      <c r="CA23" s="41"/>
      <c r="CC23" s="41"/>
      <c r="CE23" s="41"/>
      <c r="CG23" s="41"/>
      <c r="CI23" s="41"/>
      <c r="CK23" s="41"/>
      <c r="CM23" s="41"/>
      <c r="CO23" s="41"/>
      <c r="CQ23" s="41"/>
      <c r="CS23" s="41"/>
      <c r="CU23" s="41"/>
      <c r="CW23" s="41"/>
      <c r="CY23" s="41"/>
      <c r="DA23" s="41"/>
      <c r="DC23" s="41"/>
      <c r="DE23" s="41"/>
      <c r="DG23" s="41"/>
      <c r="DI23" s="41"/>
      <c r="DK23" s="41"/>
      <c r="DM23" s="41"/>
      <c r="DO23" s="41"/>
      <c r="DQ23" s="41"/>
      <c r="DS23" s="41"/>
      <c r="DU23" s="41"/>
      <c r="DW23" s="41"/>
      <c r="DY23" s="41"/>
      <c r="EA23" s="41"/>
      <c r="EC23" s="41"/>
      <c r="EE23" s="41"/>
      <c r="EG23" s="41"/>
      <c r="EI23" s="41"/>
      <c r="EK23" s="41"/>
      <c r="EM23" s="41"/>
      <c r="EO23" s="41"/>
      <c r="EQ23" s="41"/>
      <c r="ES23" s="41"/>
      <c r="EU23" s="41"/>
      <c r="EW23" s="41"/>
      <c r="EY23" s="41"/>
      <c r="FA23" s="41"/>
      <c r="FC23" s="41"/>
      <c r="FE23" s="41"/>
      <c r="FG23" s="41"/>
      <c r="FI23" s="41"/>
      <c r="FK23" s="41"/>
      <c r="FM23" s="41"/>
      <c r="FO23" s="41"/>
      <c r="FQ23" s="41"/>
      <c r="FS23" s="41"/>
      <c r="FU23" s="41"/>
      <c r="FW23" s="41"/>
      <c r="FY23" s="41"/>
      <c r="GA23" s="41"/>
      <c r="GC23" s="41"/>
      <c r="GE23" s="41"/>
      <c r="GG23" s="41"/>
      <c r="GI23" s="41"/>
      <c r="GK23" s="41"/>
      <c r="GM23" s="41"/>
      <c r="GO23" s="41"/>
      <c r="GQ23" s="41"/>
      <c r="GS23" s="41"/>
      <c r="GU23" s="41"/>
      <c r="GW23" s="41"/>
      <c r="GY23" s="41"/>
      <c r="HB23" s="41"/>
      <c r="HC23" s="41"/>
      <c r="HF23" s="41"/>
      <c r="HG23" s="41"/>
      <c r="HJ23" s="41"/>
      <c r="HK23" s="41"/>
      <c r="HN23" s="41"/>
      <c r="HO23" s="41"/>
      <c r="HR23" s="41"/>
      <c r="HS23" s="41"/>
      <c r="HV23" s="41"/>
      <c r="HW23" s="41"/>
      <c r="HZ23" s="41"/>
      <c r="IA23" s="41"/>
      <c r="ID23" s="41"/>
      <c r="IE23" s="41"/>
    </row>
    <row r="24" spans="1:239" x14ac:dyDescent="0.25">
      <c r="A24" s="40">
        <v>38657</v>
      </c>
      <c r="B24" s="41"/>
      <c r="C24" s="41"/>
      <c r="E24">
        <v>87.3970961446676</v>
      </c>
      <c r="G24" s="41"/>
      <c r="I24">
        <v>87.366059347991097</v>
      </c>
      <c r="K24" s="41"/>
      <c r="M24" s="41"/>
      <c r="O24" s="41"/>
      <c r="Q24" s="41"/>
      <c r="S24">
        <v>175.276767818732</v>
      </c>
      <c r="U24" s="41"/>
      <c r="W24">
        <v>88.254912323091801</v>
      </c>
      <c r="Y24">
        <v>88.212152577439497</v>
      </c>
      <c r="AA24">
        <v>87.240847317939995</v>
      </c>
      <c r="AC24" s="41"/>
      <c r="AE24">
        <v>88.116340616512701</v>
      </c>
      <c r="AG24">
        <v>178.05910351010999</v>
      </c>
      <c r="AI24">
        <v>176.16936188042399</v>
      </c>
      <c r="AK24">
        <v>88.068766620480702</v>
      </c>
      <c r="AM24">
        <v>89.079740081952096</v>
      </c>
      <c r="AO24" s="41"/>
      <c r="AQ24">
        <v>87.5858235524734</v>
      </c>
      <c r="AS24">
        <v>87.595551123269004</v>
      </c>
      <c r="AU24" s="41"/>
      <c r="AW24">
        <v>88.5434222720165</v>
      </c>
      <c r="AY24" s="41"/>
      <c r="BA24" s="41"/>
      <c r="BC24" s="41"/>
      <c r="BE24" s="41"/>
      <c r="BG24">
        <v>86.866302148555704</v>
      </c>
      <c r="BI24">
        <v>175.114841354459</v>
      </c>
      <c r="BK24">
        <v>87.689680311052498</v>
      </c>
      <c r="BM24">
        <v>87.496261743439504</v>
      </c>
      <c r="BO24">
        <v>175.39394588921999</v>
      </c>
      <c r="BQ24">
        <v>87.780695682674704</v>
      </c>
      <c r="BS24">
        <v>87.849205901780394</v>
      </c>
      <c r="BU24" s="41"/>
      <c r="BW24" s="41"/>
      <c r="BY24">
        <v>88.641074186856599</v>
      </c>
      <c r="CA24">
        <v>175.054166677339</v>
      </c>
      <c r="CC24">
        <v>87.961300310747205</v>
      </c>
      <c r="CE24">
        <v>88.755599482377605</v>
      </c>
      <c r="CG24" s="41"/>
      <c r="CI24">
        <v>87.426316387212196</v>
      </c>
      <c r="CK24">
        <v>88.438065811766407</v>
      </c>
      <c r="CM24">
        <v>87.418591282507506</v>
      </c>
      <c r="CO24">
        <v>87.376250164058604</v>
      </c>
      <c r="CQ24" s="41"/>
      <c r="CS24">
        <v>177.01655700919201</v>
      </c>
      <c r="CU24" s="41"/>
      <c r="CW24" s="41"/>
      <c r="CY24">
        <v>87.7396153755504</v>
      </c>
      <c r="DA24">
        <v>176.32131044625899</v>
      </c>
      <c r="DC24" s="41"/>
      <c r="DE24" s="41"/>
      <c r="DG24" s="41"/>
      <c r="DI24">
        <v>88.4681404875288</v>
      </c>
      <c r="DK24">
        <v>88.1303595372991</v>
      </c>
      <c r="DM24">
        <v>88.538591052338703</v>
      </c>
      <c r="DO24">
        <v>87.477733036702006</v>
      </c>
      <c r="DQ24">
        <v>87.530108301153703</v>
      </c>
      <c r="DS24">
        <v>88.412985237696802</v>
      </c>
      <c r="DU24" s="41"/>
      <c r="DW24" s="41"/>
      <c r="DY24">
        <v>88.301761494031595</v>
      </c>
      <c r="EA24">
        <v>175.538624331053</v>
      </c>
      <c r="EC24" s="41"/>
      <c r="EE24">
        <v>87.745743956938398</v>
      </c>
      <c r="EG24" s="41"/>
      <c r="EI24">
        <v>88.216813069035993</v>
      </c>
      <c r="EK24">
        <v>87.879929159435207</v>
      </c>
      <c r="EM24">
        <v>176.614380758973</v>
      </c>
      <c r="EO24">
        <v>88.507627608923499</v>
      </c>
      <c r="EQ24" s="41"/>
      <c r="ES24" s="41"/>
      <c r="EU24">
        <v>87.900214432752804</v>
      </c>
      <c r="EW24" s="41"/>
      <c r="EY24" s="41"/>
      <c r="FA24" s="41"/>
      <c r="FC24">
        <v>89.022844860323701</v>
      </c>
      <c r="FE24">
        <v>88.296191592935301</v>
      </c>
      <c r="FG24">
        <v>87.532403522065707</v>
      </c>
      <c r="FI24">
        <v>88.707757817075304</v>
      </c>
      <c r="FK24">
        <v>86.871315935595206</v>
      </c>
      <c r="FM24" s="41"/>
      <c r="FO24" s="41"/>
      <c r="FQ24">
        <v>87.784372375903104</v>
      </c>
      <c r="FS24">
        <v>88.052869892079698</v>
      </c>
      <c r="FU24">
        <v>87.995572077147301</v>
      </c>
      <c r="FW24">
        <v>87.638821413636094</v>
      </c>
      <c r="FY24">
        <v>88.472685682434999</v>
      </c>
      <c r="GA24" s="41"/>
      <c r="GC24" s="41"/>
      <c r="GE24" s="41"/>
      <c r="GG24" s="41"/>
      <c r="GI24">
        <v>176.75491931423099</v>
      </c>
      <c r="GK24">
        <v>87.168895175971997</v>
      </c>
      <c r="GM24">
        <v>88.543744903329099</v>
      </c>
      <c r="GO24">
        <v>87.679618513791695</v>
      </c>
      <c r="GQ24">
        <v>88.054524503898307</v>
      </c>
      <c r="GS24">
        <v>87.766372145359995</v>
      </c>
      <c r="GU24" s="41"/>
      <c r="GX24">
        <v>88.412766949688105</v>
      </c>
      <c r="GY24">
        <v>176.697076819979</v>
      </c>
      <c r="HB24">
        <v>87.759024806531102</v>
      </c>
      <c r="HC24">
        <v>87.349058661217398</v>
      </c>
      <c r="HF24" s="41"/>
      <c r="HG24">
        <v>88.234652570858302</v>
      </c>
      <c r="HJ24" s="41"/>
      <c r="HK24">
        <v>176.57913081686701</v>
      </c>
      <c r="HN24">
        <v>176.348259060375</v>
      </c>
      <c r="HO24" s="41"/>
      <c r="HR24" s="41"/>
      <c r="HS24" s="41"/>
      <c r="HV24">
        <v>176.649578935401</v>
      </c>
      <c r="HW24" s="41"/>
      <c r="HZ24">
        <v>88.230689499475403</v>
      </c>
      <c r="IA24" s="41"/>
      <c r="ID24">
        <v>88.270678133486598</v>
      </c>
      <c r="IE24">
        <v>87.660770040383099</v>
      </c>
    </row>
    <row r="25" spans="1:239" x14ac:dyDescent="0.25">
      <c r="A25" s="40">
        <v>38687</v>
      </c>
      <c r="B25">
        <v>87.546757169111103</v>
      </c>
      <c r="C25" s="41"/>
      <c r="E25" s="41"/>
      <c r="G25" s="41"/>
      <c r="I25" s="41"/>
      <c r="K25" s="41"/>
      <c r="M25" s="41"/>
      <c r="O25">
        <v>88.220309825519394</v>
      </c>
      <c r="Q25" s="41"/>
      <c r="S25" s="41"/>
      <c r="U25">
        <v>86.941299200974299</v>
      </c>
      <c r="W25" s="41"/>
      <c r="Y25">
        <v>88.527919760597996</v>
      </c>
      <c r="AA25">
        <v>88.101410150638401</v>
      </c>
      <c r="AC25" s="41"/>
      <c r="AE25">
        <v>87.870009537939396</v>
      </c>
      <c r="AG25" s="41"/>
      <c r="AI25">
        <v>88.629925507454402</v>
      </c>
      <c r="AK25" s="41"/>
      <c r="AM25">
        <v>87.249746707445794</v>
      </c>
      <c r="AO25" s="41"/>
      <c r="AQ25" s="41"/>
      <c r="AS25" s="41"/>
      <c r="AU25" s="41"/>
      <c r="AW25" s="41"/>
      <c r="AY25">
        <v>87.753521486152593</v>
      </c>
      <c r="BA25">
        <v>87.828469938640595</v>
      </c>
      <c r="BC25">
        <v>87.236070674356398</v>
      </c>
      <c r="BE25" s="41"/>
      <c r="BG25" s="41"/>
      <c r="BI25" s="41"/>
      <c r="BK25" s="41"/>
      <c r="BM25" s="41"/>
      <c r="BO25" s="41"/>
      <c r="BQ25" s="41"/>
      <c r="BS25" s="41"/>
      <c r="BU25">
        <v>87.506699923386805</v>
      </c>
      <c r="BW25">
        <v>87.259206521090306</v>
      </c>
      <c r="BY25" s="41"/>
      <c r="CA25" s="41"/>
      <c r="CC25">
        <v>88.364577921576597</v>
      </c>
      <c r="CE25" s="41"/>
      <c r="CG25" s="41"/>
      <c r="CI25" s="41"/>
      <c r="CK25">
        <v>87.592342039411903</v>
      </c>
      <c r="CM25">
        <v>87.465817086506306</v>
      </c>
      <c r="CO25" s="41"/>
      <c r="CQ25" s="41"/>
      <c r="CS25" s="41"/>
      <c r="CU25">
        <v>88.098377232022202</v>
      </c>
      <c r="CW25" s="41"/>
      <c r="CY25">
        <v>87.347916953718695</v>
      </c>
      <c r="DA25">
        <v>88.463311530234606</v>
      </c>
      <c r="DC25" s="41"/>
      <c r="DE25">
        <v>87.501149824856597</v>
      </c>
      <c r="DG25" s="41"/>
      <c r="DI25" s="41"/>
      <c r="DK25" s="41"/>
      <c r="DM25" s="41"/>
      <c r="DO25" s="41"/>
      <c r="DQ25">
        <v>88.057442840250602</v>
      </c>
      <c r="DS25" s="41"/>
      <c r="DU25" s="41"/>
      <c r="DW25" s="41"/>
      <c r="DY25" s="41"/>
      <c r="EA25" s="41"/>
      <c r="EC25" s="41"/>
      <c r="EE25" s="41"/>
      <c r="EG25">
        <v>88.304680826202002</v>
      </c>
      <c r="EI25">
        <v>89.475446515574902</v>
      </c>
      <c r="EK25" s="41"/>
      <c r="EM25">
        <v>87.916996300330396</v>
      </c>
      <c r="EO25" s="41"/>
      <c r="EQ25" s="41"/>
      <c r="ES25">
        <v>88.278765819378705</v>
      </c>
      <c r="EU25">
        <v>88.358841594729199</v>
      </c>
      <c r="EW25">
        <v>87.802906783307193</v>
      </c>
      <c r="EY25" s="41"/>
      <c r="FA25" s="41"/>
      <c r="FC25">
        <v>88.477474813737103</v>
      </c>
      <c r="FE25" s="41"/>
      <c r="FG25" s="41"/>
      <c r="FI25" s="41"/>
      <c r="FK25">
        <v>88.265974530321799</v>
      </c>
      <c r="FM25" s="41"/>
      <c r="FO25">
        <v>88.178406811219205</v>
      </c>
      <c r="FQ25" s="41"/>
      <c r="FS25" s="41"/>
      <c r="FU25" s="41"/>
      <c r="FW25" s="41"/>
      <c r="FY25" s="41"/>
      <c r="GA25" s="41"/>
      <c r="GC25" s="41"/>
      <c r="GE25" s="41"/>
      <c r="GG25" s="41"/>
      <c r="GI25" s="41"/>
      <c r="GK25" s="41"/>
      <c r="GM25">
        <v>88.132587720228599</v>
      </c>
      <c r="GO25">
        <v>88.000529338620794</v>
      </c>
      <c r="GQ25" s="41"/>
      <c r="GT25" s="41"/>
      <c r="GU25" s="41"/>
      <c r="GX25">
        <v>88.784746929536098</v>
      </c>
      <c r="GY25" s="41"/>
      <c r="HB25" s="41"/>
      <c r="HC25">
        <v>86.983004523811402</v>
      </c>
      <c r="HF25" s="41"/>
      <c r="HG25">
        <v>87.896627307737603</v>
      </c>
      <c r="HJ25" s="41"/>
      <c r="HK25">
        <v>88.392586555084407</v>
      </c>
      <c r="HN25">
        <v>88.223161263998804</v>
      </c>
      <c r="HO25" s="41"/>
      <c r="HR25" s="41"/>
      <c r="HS25" s="41"/>
      <c r="HV25" s="41"/>
      <c r="HW25" s="41"/>
      <c r="HZ25" s="41"/>
      <c r="IA25" s="41"/>
      <c r="ID25" s="41"/>
      <c r="IE25" s="41"/>
    </row>
    <row r="26" spans="1:239" x14ac:dyDescent="0.25">
      <c r="A26" s="40">
        <v>38718</v>
      </c>
      <c r="B26" s="41"/>
      <c r="C26" s="41"/>
      <c r="E26" s="41"/>
      <c r="G26" s="41"/>
      <c r="I26" s="41"/>
      <c r="K26" s="41"/>
      <c r="M26" s="41"/>
      <c r="O26" s="41"/>
      <c r="Q26" s="41"/>
      <c r="S26" s="41"/>
      <c r="U26" s="41"/>
      <c r="W26" s="41"/>
      <c r="Y26" s="41"/>
      <c r="AA26" s="41"/>
      <c r="AC26" s="41"/>
      <c r="AE26" s="41"/>
      <c r="AG26" s="41"/>
      <c r="AI26" s="41"/>
      <c r="AK26" s="41"/>
      <c r="AM26" s="41"/>
      <c r="AO26" s="41"/>
      <c r="AQ26" s="41"/>
      <c r="AS26" s="41"/>
      <c r="AU26" s="41"/>
      <c r="AW26" s="41"/>
      <c r="AY26" s="41"/>
      <c r="BA26" s="41"/>
      <c r="BC26" s="41"/>
      <c r="BE26" s="41"/>
      <c r="BG26" s="41"/>
      <c r="BI26" s="41"/>
      <c r="BK26" s="41"/>
      <c r="BM26" s="41"/>
      <c r="BO26" s="41"/>
      <c r="BQ26" s="41"/>
      <c r="BS26" s="41"/>
      <c r="BU26" s="41"/>
      <c r="BW26" s="41"/>
      <c r="BY26" s="41"/>
      <c r="CA26" s="41"/>
      <c r="CC26" s="41"/>
      <c r="CE26" s="41"/>
      <c r="CG26" s="41"/>
      <c r="CI26" s="41"/>
      <c r="CK26" s="41"/>
      <c r="CM26" s="41"/>
      <c r="CO26" s="41"/>
      <c r="CQ26" s="41"/>
      <c r="CS26" s="41"/>
      <c r="CU26" s="41"/>
      <c r="CW26" s="41"/>
      <c r="CY26" s="41"/>
      <c r="DA26" s="41"/>
      <c r="DC26" s="41"/>
      <c r="DE26" s="41"/>
      <c r="DG26" s="41"/>
      <c r="DI26" s="41"/>
      <c r="DK26" s="41"/>
      <c r="DM26" s="41"/>
      <c r="DO26" s="41"/>
      <c r="DQ26" s="41"/>
      <c r="DS26" s="41"/>
      <c r="DU26" s="41"/>
      <c r="DW26" s="41"/>
      <c r="DY26" s="41"/>
      <c r="EA26" s="41"/>
      <c r="EC26" s="41"/>
      <c r="EE26" s="41"/>
      <c r="EG26" s="41"/>
      <c r="EI26" s="41"/>
      <c r="EK26" s="41"/>
      <c r="EM26" s="41"/>
      <c r="EO26" s="41"/>
      <c r="EQ26" s="41"/>
      <c r="ES26" s="41"/>
      <c r="EU26" s="41"/>
      <c r="EW26" s="41"/>
      <c r="EY26" s="41"/>
      <c r="FA26" s="41"/>
      <c r="FC26" s="41"/>
      <c r="FE26" s="41"/>
      <c r="FG26" s="41"/>
      <c r="FI26" s="41"/>
      <c r="FK26" s="41"/>
      <c r="FM26" s="41"/>
      <c r="FO26" s="41"/>
      <c r="FQ26" s="41"/>
      <c r="FS26" s="41"/>
      <c r="FU26" s="41"/>
      <c r="FW26" s="41"/>
      <c r="FY26" s="41"/>
      <c r="GA26" s="41"/>
      <c r="GC26" s="41"/>
      <c r="GE26" s="41"/>
      <c r="GG26" s="41"/>
      <c r="GI26" s="41"/>
      <c r="GK26" s="41"/>
      <c r="GM26" s="41"/>
      <c r="GP26" s="41"/>
      <c r="GQ26" s="41"/>
      <c r="GT26" s="41"/>
      <c r="GU26" s="41"/>
      <c r="GX26" s="41"/>
      <c r="GY26" s="41"/>
      <c r="HB26" s="41"/>
      <c r="HC26" s="41"/>
      <c r="HF26" s="41"/>
      <c r="HG26" s="41"/>
      <c r="HJ26" s="41"/>
      <c r="HK26" s="41"/>
      <c r="HN26" s="41"/>
      <c r="HO26" s="41"/>
      <c r="HR26" s="41"/>
      <c r="HS26" s="41"/>
      <c r="HV26" s="41"/>
      <c r="HW26" s="41"/>
      <c r="HZ26" s="41"/>
      <c r="IA26" s="41"/>
      <c r="ID26" s="41"/>
      <c r="IE26" s="41"/>
    </row>
    <row r="27" spans="1:239" x14ac:dyDescent="0.25">
      <c r="A27" s="40">
        <v>38749</v>
      </c>
      <c r="B27">
        <v>78.957693158545894</v>
      </c>
      <c r="C27" s="41"/>
      <c r="E27">
        <v>79.072089786941405</v>
      </c>
      <c r="G27" s="41"/>
      <c r="I27">
        <v>79.434649790333594</v>
      </c>
      <c r="K27" s="41"/>
      <c r="M27" s="41"/>
      <c r="O27" s="41"/>
      <c r="Q27" s="41"/>
      <c r="S27" s="41"/>
      <c r="U27">
        <v>79.571088784013696</v>
      </c>
      <c r="W27">
        <v>80.538738107967006</v>
      </c>
      <c r="Y27">
        <v>78.897915163180002</v>
      </c>
      <c r="AA27" s="41"/>
      <c r="AC27">
        <v>78.855059135305893</v>
      </c>
      <c r="AE27" s="41"/>
      <c r="AG27" s="41"/>
      <c r="AI27" s="41"/>
      <c r="AK27" s="41"/>
      <c r="AM27" s="41"/>
      <c r="AO27" s="41"/>
      <c r="AQ27">
        <v>80.192542703349204</v>
      </c>
      <c r="AS27" s="41"/>
      <c r="AU27">
        <v>80.3964428844412</v>
      </c>
      <c r="AW27" s="41"/>
      <c r="AY27" s="41"/>
      <c r="BA27" s="41"/>
      <c r="BC27" s="41"/>
      <c r="BE27">
        <v>79.667589983011098</v>
      </c>
      <c r="BG27">
        <v>79.622294856965098</v>
      </c>
      <c r="BI27" s="41"/>
      <c r="BK27">
        <v>78.901141789593098</v>
      </c>
      <c r="BM27">
        <v>79.770749635167903</v>
      </c>
      <c r="BO27" s="41"/>
      <c r="BQ27" s="41"/>
      <c r="BS27" s="41"/>
      <c r="BU27" s="41"/>
      <c r="BW27">
        <v>79.219539452846007</v>
      </c>
      <c r="BY27" s="41"/>
      <c r="CA27">
        <v>79.440225702240596</v>
      </c>
      <c r="CC27" s="41"/>
      <c r="CE27" s="41"/>
      <c r="CG27" s="41"/>
      <c r="CI27">
        <v>80.270296379415598</v>
      </c>
      <c r="CK27" s="41"/>
      <c r="CM27" s="41"/>
      <c r="CO27" s="41"/>
      <c r="CQ27" s="41"/>
      <c r="CS27">
        <v>79.464914721082707</v>
      </c>
      <c r="CU27">
        <v>79.950951785993894</v>
      </c>
      <c r="CW27">
        <v>79.779449400380301</v>
      </c>
      <c r="CY27" s="41"/>
      <c r="DA27" s="41"/>
      <c r="DC27">
        <v>78.819638654066495</v>
      </c>
      <c r="DE27" s="41"/>
      <c r="DG27" s="41"/>
      <c r="DI27" s="41"/>
      <c r="DK27" s="41"/>
      <c r="DM27" s="41"/>
      <c r="DO27">
        <v>79.832698812799904</v>
      </c>
      <c r="DQ27" s="41"/>
      <c r="DS27" s="41"/>
      <c r="DU27" s="41"/>
      <c r="DW27">
        <v>79.507911773545104</v>
      </c>
      <c r="DY27" s="41"/>
      <c r="EA27">
        <v>79.042762868083997</v>
      </c>
      <c r="EC27">
        <v>79.802592876399103</v>
      </c>
      <c r="EE27" s="41"/>
      <c r="EG27" s="41"/>
      <c r="EI27" s="41"/>
      <c r="EK27">
        <v>79.427221167067202</v>
      </c>
      <c r="EM27">
        <v>79.482640817818705</v>
      </c>
      <c r="EO27" s="41"/>
      <c r="EQ27" s="41"/>
      <c r="ES27" s="41"/>
      <c r="EU27" s="41"/>
      <c r="EW27">
        <v>79.558386374307901</v>
      </c>
      <c r="EY27" s="41"/>
      <c r="FA27" s="41"/>
      <c r="FC27" s="41"/>
      <c r="FE27">
        <v>79.533467447496093</v>
      </c>
      <c r="FG27" s="41"/>
      <c r="FI27" s="41"/>
      <c r="FK27">
        <v>79.757186419034596</v>
      </c>
      <c r="FM27">
        <v>80.207190763906794</v>
      </c>
      <c r="FO27">
        <v>80.241785233990697</v>
      </c>
      <c r="FQ27" s="41"/>
      <c r="FS27" s="41"/>
      <c r="FU27">
        <v>79.074956339623796</v>
      </c>
      <c r="FW27" s="41"/>
      <c r="FY27">
        <v>79.130444735107602</v>
      </c>
      <c r="GA27" s="41"/>
      <c r="GC27" s="41"/>
      <c r="GE27">
        <v>80.064248730557097</v>
      </c>
      <c r="GG27" s="41"/>
      <c r="GI27">
        <v>79.069211495793198</v>
      </c>
      <c r="GL27">
        <v>80.267422845120905</v>
      </c>
      <c r="GM27" s="41"/>
      <c r="GP27" s="41"/>
      <c r="GQ27" s="41"/>
      <c r="GT27">
        <v>79.762151066698806</v>
      </c>
      <c r="GU27">
        <v>80.067974716150999</v>
      </c>
      <c r="GX27" s="41"/>
      <c r="GY27">
        <v>79.709121640366305</v>
      </c>
      <c r="HB27">
        <v>79.740989336815701</v>
      </c>
      <c r="HC27" s="41"/>
      <c r="HF27" s="41"/>
      <c r="HG27" s="41"/>
      <c r="HJ27" s="41"/>
      <c r="HK27" s="41"/>
      <c r="HN27" s="41"/>
      <c r="HO27" s="41"/>
      <c r="HR27" s="41"/>
      <c r="HS27" s="41"/>
      <c r="HV27">
        <v>80.501911737528701</v>
      </c>
      <c r="HW27">
        <v>79.550296546853005</v>
      </c>
      <c r="HZ27" s="41"/>
      <c r="IA27">
        <v>79.994504722969296</v>
      </c>
      <c r="ID27" s="41"/>
      <c r="IE27" s="41"/>
    </row>
    <row r="28" spans="1:239" x14ac:dyDescent="0.25">
      <c r="A28" s="40">
        <v>38777</v>
      </c>
      <c r="B28" s="41"/>
      <c r="C28" s="41"/>
      <c r="E28" s="41"/>
      <c r="G28" s="41"/>
      <c r="I28" s="41"/>
      <c r="K28" s="41"/>
      <c r="M28" s="41"/>
      <c r="O28" s="41"/>
      <c r="Q28" s="41"/>
      <c r="S28" s="41"/>
      <c r="U28" s="41"/>
      <c r="W28" s="41"/>
      <c r="Y28" s="41"/>
      <c r="AA28" s="41"/>
      <c r="AC28" s="41"/>
      <c r="AE28" s="41"/>
      <c r="AG28" s="41"/>
      <c r="AI28" s="41"/>
      <c r="AK28" s="41"/>
      <c r="AM28" s="41"/>
      <c r="AO28" s="41"/>
      <c r="AQ28" s="41"/>
      <c r="AS28" s="41"/>
      <c r="AU28" s="41"/>
      <c r="AW28" s="41"/>
      <c r="AY28" s="41"/>
      <c r="BA28" s="41"/>
      <c r="BC28" s="41"/>
      <c r="BE28" s="41"/>
      <c r="BG28" s="41"/>
      <c r="BI28" s="41"/>
      <c r="BK28" s="41"/>
      <c r="BM28" s="41"/>
      <c r="BO28" s="41"/>
      <c r="BQ28" s="41"/>
      <c r="BS28" s="41"/>
      <c r="BU28" s="41"/>
      <c r="BW28" s="41"/>
      <c r="BY28" s="41"/>
      <c r="CA28" s="41"/>
      <c r="CC28" s="41"/>
      <c r="CE28" s="41"/>
      <c r="CG28" s="41"/>
      <c r="CI28" s="41"/>
      <c r="CK28" s="41"/>
      <c r="CM28" s="41"/>
      <c r="CO28" s="41"/>
      <c r="CQ28" s="41"/>
      <c r="CS28" s="41"/>
      <c r="CU28" s="41"/>
      <c r="CW28" s="41"/>
      <c r="CY28" s="41"/>
      <c r="DA28" s="41"/>
      <c r="DC28" s="41"/>
      <c r="DE28" s="41"/>
      <c r="DG28" s="41"/>
      <c r="DI28" s="41"/>
      <c r="DK28" s="41"/>
      <c r="DM28" s="41"/>
      <c r="DO28" s="41"/>
      <c r="DQ28" s="41"/>
      <c r="DS28" s="41"/>
      <c r="DU28" s="41"/>
      <c r="DW28" s="41"/>
      <c r="DY28" s="41"/>
      <c r="EA28" s="41"/>
      <c r="EC28" s="41"/>
      <c r="EE28" s="41"/>
      <c r="EG28" s="41"/>
      <c r="EI28" s="41"/>
      <c r="EK28" s="41"/>
      <c r="EM28" s="41"/>
      <c r="EO28" s="41"/>
      <c r="EQ28" s="41"/>
      <c r="ES28" s="41"/>
      <c r="EU28" s="41"/>
      <c r="EW28" s="41"/>
      <c r="EY28" s="41"/>
      <c r="FA28" s="41"/>
      <c r="FC28" s="41"/>
      <c r="FE28" s="41"/>
      <c r="FG28" s="41"/>
      <c r="FI28" s="41"/>
      <c r="FK28" s="41"/>
      <c r="FM28" s="41"/>
      <c r="FO28" s="41"/>
      <c r="FQ28" s="41"/>
      <c r="FS28" s="41"/>
      <c r="FU28" s="41"/>
      <c r="FW28" s="41"/>
      <c r="FY28" s="41"/>
      <c r="GA28" s="41"/>
      <c r="GC28" s="41"/>
      <c r="GE28" s="41"/>
      <c r="GH28" s="41"/>
      <c r="GI28" s="41"/>
      <c r="GL28" s="41"/>
      <c r="GM28" s="41"/>
      <c r="GP28" s="41"/>
      <c r="GQ28" s="41"/>
      <c r="GT28" s="41"/>
      <c r="GU28" s="41"/>
      <c r="GX28" s="41"/>
      <c r="GY28" s="41"/>
      <c r="HB28" s="41"/>
      <c r="HC28" s="41"/>
      <c r="HF28" s="41"/>
      <c r="HG28" s="41"/>
      <c r="HJ28" s="41"/>
      <c r="HK28" s="41"/>
      <c r="HN28" s="41"/>
      <c r="HO28" s="41"/>
      <c r="HR28" s="41"/>
      <c r="HS28" s="41"/>
      <c r="HV28" s="41"/>
      <c r="HW28" s="41"/>
      <c r="HZ28" s="41"/>
      <c r="IA28" s="41"/>
      <c r="ID28" s="41"/>
      <c r="IE28" s="41"/>
    </row>
    <row r="29" spans="1:239" x14ac:dyDescent="0.25">
      <c r="A29" s="40">
        <v>38808</v>
      </c>
      <c r="B29" s="41"/>
      <c r="C29" s="41"/>
      <c r="E29" s="41"/>
      <c r="G29" s="41"/>
      <c r="I29" s="41"/>
      <c r="K29" s="41"/>
      <c r="M29" s="41"/>
      <c r="O29" s="41"/>
      <c r="Q29" s="41"/>
      <c r="S29" s="41"/>
      <c r="U29" s="41"/>
      <c r="W29" s="41"/>
      <c r="Y29" s="41"/>
      <c r="AA29" s="41"/>
      <c r="AC29" s="41"/>
      <c r="AE29" s="41"/>
      <c r="AG29" s="41"/>
      <c r="AI29" s="41"/>
      <c r="AK29" s="41"/>
      <c r="AM29" s="41"/>
      <c r="AO29" s="41"/>
      <c r="AQ29" s="41"/>
      <c r="AS29" s="41"/>
      <c r="AU29" s="41"/>
      <c r="AW29" s="41"/>
      <c r="AY29" s="41"/>
      <c r="BA29" s="41"/>
      <c r="BC29" s="41"/>
      <c r="BE29" s="41"/>
      <c r="BG29" s="41"/>
      <c r="BI29" s="41"/>
      <c r="BK29" s="41"/>
      <c r="BM29" s="41"/>
      <c r="BO29" s="41"/>
      <c r="BQ29" s="41"/>
      <c r="BS29" s="41"/>
      <c r="BU29" s="41"/>
      <c r="BW29" s="41"/>
      <c r="BY29" s="41"/>
      <c r="CA29" s="41"/>
      <c r="CC29" s="41"/>
      <c r="CE29" s="41"/>
      <c r="CG29" s="41"/>
      <c r="CI29" s="41"/>
      <c r="CK29" s="41"/>
      <c r="CM29" s="41"/>
      <c r="CO29" s="41"/>
      <c r="CQ29" s="41"/>
      <c r="CS29" s="41"/>
      <c r="CU29" s="41"/>
      <c r="CW29" s="41"/>
      <c r="CY29" s="41"/>
      <c r="DA29" s="41"/>
      <c r="DC29" s="41"/>
      <c r="DE29" s="41"/>
      <c r="DG29" s="41"/>
      <c r="DI29" s="41"/>
      <c r="DK29" s="41"/>
      <c r="DM29" s="41"/>
      <c r="DO29" s="41"/>
      <c r="DQ29" s="41"/>
      <c r="DS29" s="41"/>
      <c r="DU29" s="41"/>
      <c r="DW29" s="41"/>
      <c r="DY29" s="41"/>
      <c r="EA29" s="41"/>
      <c r="EC29" s="41"/>
      <c r="EE29" s="41"/>
      <c r="EG29" s="41"/>
      <c r="EI29" s="41"/>
      <c r="EK29" s="41"/>
      <c r="EM29" s="41"/>
      <c r="EO29" s="41"/>
      <c r="EQ29" s="41"/>
      <c r="ES29" s="41"/>
      <c r="EU29" s="41"/>
      <c r="EW29" s="41"/>
      <c r="EY29" s="41"/>
      <c r="FA29" s="41"/>
      <c r="FC29" s="41"/>
      <c r="FE29" s="41"/>
      <c r="FG29" s="41"/>
      <c r="FI29" s="41"/>
      <c r="FK29" s="41"/>
      <c r="FM29" s="41"/>
      <c r="FO29" s="41"/>
      <c r="FQ29" s="41"/>
      <c r="FS29" s="41"/>
      <c r="FU29" s="41"/>
      <c r="FW29" s="41"/>
      <c r="FY29" s="41"/>
      <c r="GA29" s="41"/>
      <c r="GD29" s="41"/>
      <c r="GE29" s="41"/>
      <c r="GH29" s="41"/>
      <c r="GI29" s="41"/>
      <c r="GL29" s="41"/>
      <c r="GM29" s="41"/>
      <c r="GP29" s="41"/>
      <c r="GQ29" s="41"/>
      <c r="GT29" s="41"/>
      <c r="GU29" s="41"/>
      <c r="GX29" s="41"/>
      <c r="GY29" s="41"/>
      <c r="HB29" s="41"/>
      <c r="HC29" s="41"/>
      <c r="HF29" s="41"/>
      <c r="HG29" s="41"/>
      <c r="HJ29" s="41"/>
      <c r="HK29" s="41"/>
      <c r="HN29" s="41"/>
      <c r="HO29" s="41"/>
      <c r="HR29" s="41"/>
      <c r="HS29" s="41"/>
      <c r="HV29" s="41"/>
      <c r="HW29" s="41"/>
      <c r="HZ29" s="41"/>
      <c r="IA29" s="41"/>
      <c r="ID29" s="41"/>
      <c r="IE29" s="41"/>
    </row>
    <row r="30" spans="1:239" x14ac:dyDescent="0.25">
      <c r="A30" s="40">
        <v>38838</v>
      </c>
      <c r="B30">
        <v>135.35893984455501</v>
      </c>
      <c r="C30">
        <v>67.804647901844305</v>
      </c>
      <c r="E30">
        <v>201.469378012833</v>
      </c>
      <c r="G30">
        <v>273.12992524497702</v>
      </c>
      <c r="I30">
        <v>202.48444224573899</v>
      </c>
      <c r="K30">
        <v>67.272404851564502</v>
      </c>
      <c r="M30">
        <v>268.12172819912598</v>
      </c>
      <c r="O30">
        <v>135.818097860786</v>
      </c>
      <c r="Q30">
        <v>202.79543862134301</v>
      </c>
      <c r="S30">
        <v>201.59375560138901</v>
      </c>
      <c r="U30">
        <v>202.341282959832</v>
      </c>
      <c r="W30">
        <v>66.679588453965195</v>
      </c>
      <c r="Y30">
        <v>271.76200650594097</v>
      </c>
      <c r="AA30">
        <v>67.323096139942905</v>
      </c>
      <c r="AC30">
        <v>202.66354093321499</v>
      </c>
      <c r="AE30">
        <v>67.838886695762596</v>
      </c>
      <c r="AG30">
        <v>202.31652523269199</v>
      </c>
      <c r="AI30">
        <v>337.391735728193</v>
      </c>
      <c r="AK30">
        <v>135.49480373000901</v>
      </c>
      <c r="AM30" s="41"/>
      <c r="AO30">
        <v>135.257006646387</v>
      </c>
      <c r="AQ30">
        <v>136.715124337536</v>
      </c>
      <c r="AS30">
        <v>202.25050720239699</v>
      </c>
      <c r="AU30">
        <v>136.301638762186</v>
      </c>
      <c r="AW30">
        <v>270.69977061844298</v>
      </c>
      <c r="AY30">
        <v>203.76228994231101</v>
      </c>
      <c r="BA30">
        <v>134.64040983421199</v>
      </c>
      <c r="BC30">
        <v>267.96125679080598</v>
      </c>
      <c r="BE30">
        <v>270.12944973341899</v>
      </c>
      <c r="BG30">
        <v>271.27111254000499</v>
      </c>
      <c r="BI30" s="41"/>
      <c r="BK30">
        <v>270.565705929167</v>
      </c>
      <c r="BM30">
        <v>205.38815177226601</v>
      </c>
      <c r="BO30">
        <v>202.34346056094</v>
      </c>
      <c r="BQ30">
        <v>201.70300524641399</v>
      </c>
      <c r="BS30">
        <v>67.819135236098901</v>
      </c>
      <c r="BU30">
        <v>67.376198477869906</v>
      </c>
      <c r="BW30">
        <v>337.443699314372</v>
      </c>
      <c r="BY30">
        <v>68.124801300794701</v>
      </c>
      <c r="CA30">
        <v>204.14719071825999</v>
      </c>
      <c r="CC30">
        <v>270.11261064665899</v>
      </c>
      <c r="CE30">
        <v>201.712200614164</v>
      </c>
      <c r="CG30">
        <v>204.47479551568799</v>
      </c>
      <c r="CI30">
        <v>336.09284061641199</v>
      </c>
      <c r="CK30">
        <v>68.0466819399023</v>
      </c>
      <c r="CM30">
        <v>67.418784407602104</v>
      </c>
      <c r="CO30">
        <v>337.18074176313098</v>
      </c>
      <c r="CQ30">
        <v>135.123220540418</v>
      </c>
      <c r="CS30">
        <v>67.815495750088402</v>
      </c>
      <c r="CU30">
        <v>135.81808456365499</v>
      </c>
      <c r="CW30">
        <v>272.54611543628999</v>
      </c>
      <c r="CY30">
        <v>67.745602979734102</v>
      </c>
      <c r="DA30">
        <v>202.22494801556201</v>
      </c>
      <c r="DC30">
        <v>203.00417878832801</v>
      </c>
      <c r="DE30">
        <v>134.98435498741699</v>
      </c>
      <c r="DG30">
        <v>201.32136528247</v>
      </c>
      <c r="DI30">
        <v>201.42034810670501</v>
      </c>
      <c r="DK30">
        <v>135.525832353949</v>
      </c>
      <c r="DM30">
        <v>341.16445759844402</v>
      </c>
      <c r="DO30">
        <v>202.49233554418601</v>
      </c>
      <c r="DQ30">
        <v>274.31317194429198</v>
      </c>
      <c r="DS30">
        <v>203.350873072995</v>
      </c>
      <c r="DU30" s="41"/>
      <c r="DW30">
        <v>134.67619132473999</v>
      </c>
      <c r="DY30">
        <v>402.45921001763401</v>
      </c>
      <c r="EA30">
        <v>203.10189949349501</v>
      </c>
      <c r="EC30">
        <v>269.20517250724703</v>
      </c>
      <c r="EE30">
        <v>67.938127444910904</v>
      </c>
      <c r="EG30">
        <v>134.708955204228</v>
      </c>
      <c r="EI30">
        <v>135.26545274630601</v>
      </c>
      <c r="EK30" s="41"/>
      <c r="EM30">
        <v>134.69366477816101</v>
      </c>
      <c r="EO30">
        <v>340.74337034431602</v>
      </c>
      <c r="EQ30">
        <v>202.14618558076501</v>
      </c>
      <c r="ES30">
        <v>136.193774349016</v>
      </c>
      <c r="EU30">
        <v>202.70231528874001</v>
      </c>
      <c r="EW30">
        <v>203.26677144681</v>
      </c>
      <c r="EY30">
        <v>134.87500574263501</v>
      </c>
      <c r="FA30">
        <v>67.621848315382294</v>
      </c>
      <c r="FC30">
        <v>67.803485276543299</v>
      </c>
      <c r="FE30">
        <v>203.20808215273601</v>
      </c>
      <c r="FG30">
        <v>202.22649346049499</v>
      </c>
      <c r="FI30">
        <v>68.366685824728293</v>
      </c>
      <c r="FK30">
        <v>135.92243428322999</v>
      </c>
      <c r="FM30">
        <v>67.001780991428504</v>
      </c>
      <c r="FO30">
        <v>203.26938577068401</v>
      </c>
      <c r="FQ30">
        <v>202.438809500709</v>
      </c>
      <c r="FS30">
        <v>134.80001886032201</v>
      </c>
      <c r="FU30" s="41"/>
      <c r="FW30">
        <v>268.608986122857</v>
      </c>
      <c r="FZ30">
        <v>271.78850661123698</v>
      </c>
      <c r="GA30">
        <v>134.70849882746501</v>
      </c>
      <c r="GD30">
        <v>201.73379427995101</v>
      </c>
      <c r="GE30">
        <v>135.18007695775799</v>
      </c>
      <c r="GH30">
        <v>206.03423510583301</v>
      </c>
      <c r="GI30">
        <v>133.733720043315</v>
      </c>
      <c r="GL30">
        <v>269.76647816133698</v>
      </c>
      <c r="GM30">
        <v>203.02109479373999</v>
      </c>
      <c r="GP30">
        <v>269.46387467717398</v>
      </c>
      <c r="GQ30">
        <v>202.02407156562501</v>
      </c>
      <c r="GT30">
        <v>67.391882850255598</v>
      </c>
      <c r="GU30">
        <v>202.888276081931</v>
      </c>
      <c r="GX30">
        <v>136.90942928656401</v>
      </c>
      <c r="GY30">
        <v>333.95105653107299</v>
      </c>
      <c r="HB30">
        <v>204.37179801540799</v>
      </c>
      <c r="HC30">
        <v>202.36577702307301</v>
      </c>
      <c r="HF30">
        <v>271.73805326755701</v>
      </c>
      <c r="HG30">
        <v>269.32504669964999</v>
      </c>
      <c r="HJ30">
        <v>134.83727228019799</v>
      </c>
      <c r="HK30">
        <v>202.876498245563</v>
      </c>
      <c r="HN30">
        <v>136.78342758535999</v>
      </c>
      <c r="HO30">
        <v>270.16447314172098</v>
      </c>
      <c r="HR30">
        <v>135.308198612875</v>
      </c>
      <c r="HS30">
        <v>134.27522917007201</v>
      </c>
      <c r="HV30">
        <v>204.19184094828699</v>
      </c>
      <c r="HW30">
        <v>135.482518480149</v>
      </c>
      <c r="HZ30">
        <v>135.57094846494201</v>
      </c>
      <c r="IA30">
        <v>340.23107935901498</v>
      </c>
      <c r="ID30">
        <v>134.07514413794701</v>
      </c>
      <c r="IE30">
        <v>270.58184936332901</v>
      </c>
    </row>
    <row r="31" spans="1:239" x14ac:dyDescent="0.25">
      <c r="A31" s="40">
        <v>38869</v>
      </c>
      <c r="B31">
        <v>146.22034382899301</v>
      </c>
      <c r="C31">
        <v>146.879424568735</v>
      </c>
      <c r="E31">
        <v>219.35020549812199</v>
      </c>
      <c r="G31">
        <v>223.97646702770101</v>
      </c>
      <c r="I31">
        <v>221.85257191668299</v>
      </c>
      <c r="K31" s="41"/>
      <c r="M31">
        <v>218.679101848963</v>
      </c>
      <c r="O31">
        <v>73.329823818239703</v>
      </c>
      <c r="Q31">
        <v>74.058352624335996</v>
      </c>
      <c r="S31">
        <v>147.25272016023499</v>
      </c>
      <c r="U31">
        <v>147.042312294044</v>
      </c>
      <c r="W31">
        <v>218.71975589675799</v>
      </c>
      <c r="Y31">
        <v>73.416155681590894</v>
      </c>
      <c r="AA31">
        <v>73.804326437466898</v>
      </c>
      <c r="AC31" s="41"/>
      <c r="AE31">
        <v>73.715904723115699</v>
      </c>
      <c r="AG31" s="41"/>
      <c r="AI31">
        <v>147.749777920794</v>
      </c>
      <c r="AK31">
        <v>147.915554138066</v>
      </c>
      <c r="AM31">
        <v>222.519160051721</v>
      </c>
      <c r="AO31">
        <v>72.571803000373706</v>
      </c>
      <c r="AQ31">
        <v>294.02554547559401</v>
      </c>
      <c r="AS31">
        <v>73.283900437565507</v>
      </c>
      <c r="AU31">
        <v>218.93875396550601</v>
      </c>
      <c r="AW31">
        <v>148.02393750107299</v>
      </c>
      <c r="AY31">
        <v>146.59687735321401</v>
      </c>
      <c r="BA31">
        <v>147.682576299875</v>
      </c>
      <c r="BC31">
        <v>297.16551510115102</v>
      </c>
      <c r="BE31">
        <v>145.642508002537</v>
      </c>
      <c r="BG31">
        <v>147.90596608252599</v>
      </c>
      <c r="BI31">
        <v>220.62239623525599</v>
      </c>
      <c r="BK31">
        <v>148.905575872035</v>
      </c>
      <c r="BM31">
        <v>73.088587308311403</v>
      </c>
      <c r="BO31">
        <v>73.212547446777805</v>
      </c>
      <c r="BQ31" s="41"/>
      <c r="BS31">
        <v>220.687468322721</v>
      </c>
      <c r="BU31">
        <v>146.91348293964501</v>
      </c>
      <c r="BW31">
        <v>220.19052592977101</v>
      </c>
      <c r="BY31">
        <v>148.55056942133601</v>
      </c>
      <c r="CA31" s="41"/>
      <c r="CC31" s="41"/>
      <c r="CE31">
        <v>145.80720359588599</v>
      </c>
      <c r="CG31">
        <v>145.43881420419501</v>
      </c>
      <c r="CI31">
        <v>147.539022415528</v>
      </c>
      <c r="CK31">
        <v>147.879290885367</v>
      </c>
      <c r="CM31">
        <v>220.696052458937</v>
      </c>
      <c r="CO31">
        <v>147.962253507751</v>
      </c>
      <c r="CQ31">
        <v>220.26202553382899</v>
      </c>
      <c r="CS31">
        <v>73.1026511133621</v>
      </c>
      <c r="CU31">
        <v>73.197242587851903</v>
      </c>
      <c r="CW31">
        <v>148.08972540041901</v>
      </c>
      <c r="CY31">
        <v>147.38603225622899</v>
      </c>
      <c r="DA31">
        <v>220.27062836659701</v>
      </c>
      <c r="DC31">
        <v>73.258457378317203</v>
      </c>
      <c r="DE31">
        <v>147.17772308058099</v>
      </c>
      <c r="DG31">
        <v>73.871455805210303</v>
      </c>
      <c r="DI31">
        <v>295.02678194270902</v>
      </c>
      <c r="DK31">
        <v>73.7837932743126</v>
      </c>
      <c r="DM31">
        <v>73.652188596094803</v>
      </c>
      <c r="DO31">
        <v>222.10853687016501</v>
      </c>
      <c r="DQ31">
        <v>72.870749039149104</v>
      </c>
      <c r="DS31">
        <v>146.518714734464</v>
      </c>
      <c r="DU31">
        <v>144.92587090255299</v>
      </c>
      <c r="DW31">
        <v>73.716233975314594</v>
      </c>
      <c r="DY31">
        <v>74.357367931635395</v>
      </c>
      <c r="EA31">
        <v>73.358573179339999</v>
      </c>
      <c r="EC31">
        <v>219.78917087119501</v>
      </c>
      <c r="EE31">
        <v>147.64181655781101</v>
      </c>
      <c r="EG31">
        <v>73.887955453823594</v>
      </c>
      <c r="EI31">
        <v>294.10412737828699</v>
      </c>
      <c r="EK31">
        <v>148.466614020462</v>
      </c>
      <c r="EM31">
        <v>73.099972294061203</v>
      </c>
      <c r="EO31">
        <v>219.38251123030301</v>
      </c>
      <c r="EQ31" s="41"/>
      <c r="ES31">
        <v>220.526473486871</v>
      </c>
      <c r="EU31">
        <v>222.834580053249</v>
      </c>
      <c r="EW31">
        <v>147.27278165839499</v>
      </c>
      <c r="EY31">
        <v>147.51846951189199</v>
      </c>
      <c r="FA31">
        <v>145.99823176194101</v>
      </c>
      <c r="FC31">
        <v>73.729075889171497</v>
      </c>
      <c r="FE31">
        <v>221.20279617071199</v>
      </c>
      <c r="FG31">
        <v>73.858701654068994</v>
      </c>
      <c r="FI31">
        <v>146.01520012582401</v>
      </c>
      <c r="FK31">
        <v>73.8897148883363</v>
      </c>
      <c r="FM31">
        <v>73.230571603238502</v>
      </c>
      <c r="FO31">
        <v>218.722412091384</v>
      </c>
      <c r="FQ31" s="41"/>
      <c r="FS31">
        <v>219.33286964446</v>
      </c>
      <c r="FV31" s="41"/>
      <c r="FW31">
        <v>145.81793813260199</v>
      </c>
      <c r="FZ31">
        <v>220.74897328494001</v>
      </c>
      <c r="GA31">
        <v>73.791825929669599</v>
      </c>
      <c r="GD31">
        <v>73.748761240800505</v>
      </c>
      <c r="GE31">
        <v>146.18423403753201</v>
      </c>
      <c r="GH31">
        <v>146.642926553732</v>
      </c>
      <c r="GI31">
        <v>147.71700416271</v>
      </c>
      <c r="GL31">
        <v>145.97242360416601</v>
      </c>
      <c r="GM31">
        <v>148.43218312182199</v>
      </c>
      <c r="GP31" s="41"/>
      <c r="GQ31">
        <v>147.540479778948</v>
      </c>
      <c r="GT31">
        <v>293.696330953428</v>
      </c>
      <c r="GU31" s="41"/>
      <c r="GX31">
        <v>74.792417635445105</v>
      </c>
      <c r="GY31">
        <v>148.661303475973</v>
      </c>
      <c r="HB31">
        <v>147.743330572264</v>
      </c>
      <c r="HC31">
        <v>73.763775451772901</v>
      </c>
      <c r="HF31">
        <v>221.58358984022399</v>
      </c>
      <c r="HG31">
        <v>147.84931330736401</v>
      </c>
      <c r="HJ31">
        <v>148.873920196841</v>
      </c>
      <c r="HK31">
        <v>146.75260508804001</v>
      </c>
      <c r="HN31">
        <v>149.39793777251299</v>
      </c>
      <c r="HO31">
        <v>219.66291982511299</v>
      </c>
      <c r="HR31">
        <v>74.350524024495698</v>
      </c>
      <c r="HS31">
        <v>146.795529262706</v>
      </c>
      <c r="HV31">
        <v>73.750285712583604</v>
      </c>
      <c r="HW31">
        <v>146.185522933876</v>
      </c>
      <c r="HZ31">
        <v>220.199976295163</v>
      </c>
      <c r="IA31">
        <v>293.730381748117</v>
      </c>
      <c r="ID31">
        <v>146.589878414472</v>
      </c>
      <c r="IE31">
        <v>73.788958974623199</v>
      </c>
    </row>
    <row r="32" spans="1:239" x14ac:dyDescent="0.25">
      <c r="A32" s="40">
        <v>38899</v>
      </c>
      <c r="B32" s="41"/>
      <c r="C32">
        <v>155.42916246889999</v>
      </c>
      <c r="E32" s="41"/>
      <c r="G32">
        <v>78.009355622350199</v>
      </c>
      <c r="I32">
        <v>154.56617737343799</v>
      </c>
      <c r="K32">
        <v>77.488343063534401</v>
      </c>
      <c r="M32">
        <v>154.24557969811499</v>
      </c>
      <c r="O32">
        <v>154.48877335014299</v>
      </c>
      <c r="Q32">
        <v>155.65161243888801</v>
      </c>
      <c r="S32">
        <v>77.544195585560004</v>
      </c>
      <c r="U32">
        <v>77.486969861493193</v>
      </c>
      <c r="W32">
        <v>77.556710746812499</v>
      </c>
      <c r="Y32">
        <v>154.49596638097</v>
      </c>
      <c r="AA32">
        <v>233.38109009995301</v>
      </c>
      <c r="AC32">
        <v>77.387071878140304</v>
      </c>
      <c r="AE32">
        <v>77.741904278813294</v>
      </c>
      <c r="AG32">
        <v>77.519429775157207</v>
      </c>
      <c r="AI32">
        <v>234.566015487974</v>
      </c>
      <c r="AK32">
        <v>155.17667153931001</v>
      </c>
      <c r="AM32">
        <v>78.123060565734903</v>
      </c>
      <c r="AO32">
        <v>77.853674634084101</v>
      </c>
      <c r="AQ32">
        <v>235.50719400281099</v>
      </c>
      <c r="AS32">
        <v>156.36005817159599</v>
      </c>
      <c r="AU32">
        <v>77.794042831959601</v>
      </c>
      <c r="AW32" s="41"/>
      <c r="AY32">
        <v>235.19886947866601</v>
      </c>
      <c r="BA32" s="41"/>
      <c r="BC32">
        <v>77.143972104418197</v>
      </c>
      <c r="BE32" s="41"/>
      <c r="BG32" s="41"/>
      <c r="BI32">
        <v>77.365382952084502</v>
      </c>
      <c r="BK32">
        <v>231.53613597932301</v>
      </c>
      <c r="BM32">
        <v>77.393135985405607</v>
      </c>
      <c r="BO32">
        <v>156.16570924421899</v>
      </c>
      <c r="BQ32">
        <v>234.753629593212</v>
      </c>
      <c r="BS32">
        <v>310.12760330045597</v>
      </c>
      <c r="BU32">
        <v>155.096892846495</v>
      </c>
      <c r="BW32">
        <v>155.139549400172</v>
      </c>
      <c r="BY32">
        <v>157.00606846665201</v>
      </c>
      <c r="CA32">
        <v>232.76382429675499</v>
      </c>
      <c r="CC32">
        <v>156.85827452422001</v>
      </c>
      <c r="CE32" s="41"/>
      <c r="CG32">
        <v>156.30343136772299</v>
      </c>
      <c r="CI32">
        <v>77.061559777009506</v>
      </c>
      <c r="CK32">
        <v>78.233552696085397</v>
      </c>
      <c r="CM32">
        <v>77.011060564792999</v>
      </c>
      <c r="CO32">
        <v>77.837439106228302</v>
      </c>
      <c r="CQ32">
        <v>77.909076199191404</v>
      </c>
      <c r="CS32">
        <v>154.94375757240701</v>
      </c>
      <c r="CU32">
        <v>77.978814370181894</v>
      </c>
      <c r="CW32">
        <v>78.333033042873296</v>
      </c>
      <c r="CY32">
        <v>233.93159339056601</v>
      </c>
      <c r="DA32">
        <v>77.549430302827204</v>
      </c>
      <c r="DC32">
        <v>232.65723168683701</v>
      </c>
      <c r="DE32">
        <v>77.493007133266204</v>
      </c>
      <c r="DG32">
        <v>78.677999128972701</v>
      </c>
      <c r="DI32">
        <v>155.415466891124</v>
      </c>
      <c r="DK32">
        <v>233.41708102006501</v>
      </c>
      <c r="DM32">
        <v>77.868607484959099</v>
      </c>
      <c r="DO32">
        <v>155.92411763753299</v>
      </c>
      <c r="DQ32">
        <v>233.47412122879399</v>
      </c>
      <c r="DS32">
        <v>77.3705975502765</v>
      </c>
      <c r="DU32">
        <v>155.044864439902</v>
      </c>
      <c r="DW32" s="41"/>
      <c r="DY32" s="41"/>
      <c r="EA32">
        <v>78.331560637093602</v>
      </c>
      <c r="EC32">
        <v>155.204124014477</v>
      </c>
      <c r="EE32">
        <v>78.308325363782302</v>
      </c>
      <c r="EG32">
        <v>155.43581768433199</v>
      </c>
      <c r="EI32">
        <v>77.868720286533005</v>
      </c>
      <c r="EK32">
        <v>155.307672575472</v>
      </c>
      <c r="EM32" s="41"/>
      <c r="EO32">
        <v>77.936644115578602</v>
      </c>
      <c r="EQ32">
        <v>77.486801097779804</v>
      </c>
      <c r="ES32">
        <v>77.092914599302404</v>
      </c>
      <c r="EU32">
        <v>77.990653696658299</v>
      </c>
      <c r="EW32">
        <v>154.88685058134001</v>
      </c>
      <c r="EY32" s="41"/>
      <c r="FA32">
        <v>78.037372425087796</v>
      </c>
      <c r="FC32" s="41"/>
      <c r="FE32">
        <v>155.54645960493701</v>
      </c>
      <c r="FG32">
        <v>233.62566624060699</v>
      </c>
      <c r="FI32">
        <v>233.07280506286801</v>
      </c>
      <c r="FK32">
        <v>155.50402880298401</v>
      </c>
      <c r="FM32">
        <v>155.882540652822</v>
      </c>
      <c r="FO32">
        <v>155.63552497689699</v>
      </c>
      <c r="FR32">
        <v>156.60959876252701</v>
      </c>
      <c r="FS32" s="41"/>
      <c r="FV32">
        <v>157.420989191621</v>
      </c>
      <c r="FW32" s="41"/>
      <c r="FZ32">
        <v>77.420079886892395</v>
      </c>
      <c r="GA32" s="41"/>
      <c r="GD32">
        <v>155.97988058748501</v>
      </c>
      <c r="GE32">
        <v>154.44114540000899</v>
      </c>
      <c r="GH32">
        <v>235.18511735319899</v>
      </c>
      <c r="GI32">
        <v>155.75481018601701</v>
      </c>
      <c r="GL32">
        <v>77.688766184463205</v>
      </c>
      <c r="GM32">
        <v>156.62376020461301</v>
      </c>
      <c r="GP32">
        <v>232.109652916475</v>
      </c>
      <c r="GQ32">
        <v>77.322894038475198</v>
      </c>
      <c r="GT32" s="41"/>
      <c r="GU32">
        <v>154.97634876366899</v>
      </c>
      <c r="GX32">
        <v>78.335188988074506</v>
      </c>
      <c r="GY32">
        <v>77.580552463477702</v>
      </c>
      <c r="HB32">
        <v>154.50741642116901</v>
      </c>
      <c r="HC32">
        <v>76.889306595243994</v>
      </c>
      <c r="HF32">
        <v>78.362314150247698</v>
      </c>
      <c r="HG32" s="41"/>
      <c r="HJ32">
        <v>155.87971775448699</v>
      </c>
      <c r="HK32">
        <v>77.257794445327903</v>
      </c>
      <c r="HN32">
        <v>78.180715992274699</v>
      </c>
      <c r="HO32">
        <v>78.286718857602196</v>
      </c>
      <c r="HR32">
        <v>234.57651251485501</v>
      </c>
      <c r="HS32">
        <v>155.635602093362</v>
      </c>
      <c r="HV32">
        <v>155.01114475013199</v>
      </c>
      <c r="HW32">
        <v>77.497069421433395</v>
      </c>
      <c r="HZ32" s="41"/>
      <c r="IA32">
        <v>156.51970998579199</v>
      </c>
      <c r="ID32">
        <v>77.386362698884597</v>
      </c>
      <c r="IE32">
        <v>312.29791829483702</v>
      </c>
    </row>
    <row r="33" spans="1:239" x14ac:dyDescent="0.25">
      <c r="A33" s="40">
        <v>38930</v>
      </c>
      <c r="B33">
        <v>195.150978018096</v>
      </c>
      <c r="C33" s="41"/>
      <c r="E33">
        <v>194.22417665043201</v>
      </c>
      <c r="G33">
        <v>65.677797328496098</v>
      </c>
      <c r="I33" s="41"/>
      <c r="K33">
        <v>65.112693245292505</v>
      </c>
      <c r="M33">
        <v>128.44049266343501</v>
      </c>
      <c r="O33" s="41"/>
      <c r="Q33">
        <v>64.624015593006902</v>
      </c>
      <c r="S33">
        <v>195.01978197159201</v>
      </c>
      <c r="U33">
        <v>258.58880381721599</v>
      </c>
      <c r="W33" s="41"/>
      <c r="Y33">
        <v>64.936036789788801</v>
      </c>
      <c r="AA33">
        <v>65.283090315005396</v>
      </c>
      <c r="AC33">
        <v>194.960791216562</v>
      </c>
      <c r="AE33">
        <v>130.06604621770299</v>
      </c>
      <c r="AG33">
        <v>129.598861910582</v>
      </c>
      <c r="AI33" s="41"/>
      <c r="AK33">
        <v>130.97184487547699</v>
      </c>
      <c r="AM33">
        <v>65.130102927159598</v>
      </c>
      <c r="AO33">
        <v>64.479032444774703</v>
      </c>
      <c r="AQ33">
        <v>195.19633995661599</v>
      </c>
      <c r="AS33">
        <v>64.833020003991905</v>
      </c>
      <c r="AU33">
        <v>64.852956525907899</v>
      </c>
      <c r="AW33">
        <v>64.889500219553298</v>
      </c>
      <c r="AY33">
        <v>194.99547335571401</v>
      </c>
      <c r="BA33">
        <v>129.77664520386</v>
      </c>
      <c r="BC33">
        <v>193.68790969371099</v>
      </c>
      <c r="BE33">
        <v>64.910490054208495</v>
      </c>
      <c r="BG33">
        <v>194.297218055141</v>
      </c>
      <c r="BI33">
        <v>64.564239036657796</v>
      </c>
      <c r="BK33">
        <v>64.378285096542001</v>
      </c>
      <c r="BM33">
        <v>64.820830470781701</v>
      </c>
      <c r="BO33">
        <v>194.20809049165101</v>
      </c>
      <c r="BQ33">
        <v>257.93849691798403</v>
      </c>
      <c r="BS33">
        <v>64.993970589331596</v>
      </c>
      <c r="BU33">
        <v>196.01054502655799</v>
      </c>
      <c r="BW33">
        <v>64.926993403852606</v>
      </c>
      <c r="BY33">
        <v>197.149112604018</v>
      </c>
      <c r="CA33">
        <v>64.841035273946204</v>
      </c>
      <c r="CC33">
        <v>64.844153562638297</v>
      </c>
      <c r="CE33" s="41"/>
      <c r="CG33">
        <v>64.399312458326605</v>
      </c>
      <c r="CI33">
        <v>65.071203760831693</v>
      </c>
      <c r="CK33">
        <v>65.250874154588601</v>
      </c>
      <c r="CM33">
        <v>64.771130010770307</v>
      </c>
      <c r="CO33">
        <v>64.796240756469601</v>
      </c>
      <c r="CQ33">
        <v>64.809656433337906</v>
      </c>
      <c r="CS33">
        <v>64.582836779690894</v>
      </c>
      <c r="CU33">
        <v>129.12124865674301</v>
      </c>
      <c r="CW33">
        <v>64.894455573097403</v>
      </c>
      <c r="CY33">
        <v>193.75812318083399</v>
      </c>
      <c r="DA33">
        <v>130.43037116607599</v>
      </c>
      <c r="DC33" s="41"/>
      <c r="DE33">
        <v>129.583379804391</v>
      </c>
      <c r="DG33">
        <v>195.260393459547</v>
      </c>
      <c r="DI33">
        <v>130.30446866597501</v>
      </c>
      <c r="DK33">
        <v>65.059707692284107</v>
      </c>
      <c r="DM33">
        <v>130.758728127469</v>
      </c>
      <c r="DO33">
        <v>64.948940566897505</v>
      </c>
      <c r="DQ33">
        <v>65.068161603566494</v>
      </c>
      <c r="DS33">
        <v>194.43679810495101</v>
      </c>
      <c r="DU33">
        <v>127.72594896453199</v>
      </c>
      <c r="DW33">
        <v>194.39369851989699</v>
      </c>
      <c r="DY33">
        <v>65.313005002129003</v>
      </c>
      <c r="EA33" s="41"/>
      <c r="EC33">
        <v>194.63563382984401</v>
      </c>
      <c r="EE33">
        <v>129.89942059452</v>
      </c>
      <c r="EG33">
        <v>129.82067489733899</v>
      </c>
      <c r="EI33">
        <v>129.49863252138499</v>
      </c>
      <c r="EK33">
        <v>192.958720847889</v>
      </c>
      <c r="EM33">
        <v>65.182058203373998</v>
      </c>
      <c r="EO33">
        <v>193.267645873014</v>
      </c>
      <c r="EQ33" s="41"/>
      <c r="ES33">
        <v>259.04063788892802</v>
      </c>
      <c r="EU33" s="41"/>
      <c r="EW33">
        <v>129.42021017200099</v>
      </c>
      <c r="EY33">
        <v>194.98806606713299</v>
      </c>
      <c r="FA33">
        <v>193.98735566825499</v>
      </c>
      <c r="FC33">
        <v>130.05092804043599</v>
      </c>
      <c r="FE33">
        <v>128.584640298892</v>
      </c>
      <c r="FG33">
        <v>64.857797212534507</v>
      </c>
      <c r="FI33">
        <v>65.128950187964094</v>
      </c>
      <c r="FK33">
        <v>64.8226401289146</v>
      </c>
      <c r="FN33">
        <v>130.186373149568</v>
      </c>
      <c r="FO33" s="41"/>
      <c r="FR33">
        <v>128.685339104951</v>
      </c>
      <c r="FS33">
        <v>64.594581781580899</v>
      </c>
      <c r="FV33" s="41"/>
      <c r="FW33">
        <v>195.204781042528</v>
      </c>
      <c r="FZ33">
        <v>195.67226937886099</v>
      </c>
      <c r="GA33">
        <v>196.19917574808301</v>
      </c>
      <c r="GD33">
        <v>129.98457179359201</v>
      </c>
      <c r="GE33">
        <v>193.62910890444101</v>
      </c>
      <c r="GH33" s="41"/>
      <c r="GI33">
        <v>64.591645768435797</v>
      </c>
      <c r="GL33">
        <v>130.87295017089099</v>
      </c>
      <c r="GM33" s="41"/>
      <c r="GP33">
        <v>64.857576871708304</v>
      </c>
      <c r="GQ33">
        <v>64.117256800141007</v>
      </c>
      <c r="GT33">
        <v>194.32211693078099</v>
      </c>
      <c r="GU33" s="41"/>
      <c r="GX33" s="41"/>
      <c r="GY33">
        <v>195.31181594125599</v>
      </c>
      <c r="HB33">
        <v>127.720680102682</v>
      </c>
      <c r="HC33">
        <v>130.46191418923601</v>
      </c>
      <c r="HF33">
        <v>130.20980885078501</v>
      </c>
      <c r="HG33">
        <v>65.043861792126506</v>
      </c>
      <c r="HJ33">
        <v>328.007343725358</v>
      </c>
      <c r="HK33">
        <v>193.41840465825999</v>
      </c>
      <c r="HN33">
        <v>65.134019739950901</v>
      </c>
      <c r="HO33">
        <v>194.308319936972</v>
      </c>
      <c r="HR33">
        <v>64.857852857863904</v>
      </c>
      <c r="HS33">
        <v>64.292170405117901</v>
      </c>
      <c r="HV33">
        <v>130.83856864261901</v>
      </c>
      <c r="HW33">
        <v>129.01342122974</v>
      </c>
      <c r="HZ33">
        <v>65.104560652329894</v>
      </c>
      <c r="IA33">
        <v>130.12300866923101</v>
      </c>
      <c r="ID33">
        <v>128.52480588903799</v>
      </c>
      <c r="IE33">
        <v>195.57311695177199</v>
      </c>
    </row>
    <row r="34" spans="1:239" x14ac:dyDescent="0.25">
      <c r="A34" s="40">
        <v>38961</v>
      </c>
      <c r="B34">
        <v>64.583962675690202</v>
      </c>
      <c r="C34">
        <v>64.617155044076199</v>
      </c>
      <c r="E34" s="41"/>
      <c r="G34">
        <v>65.160243055528198</v>
      </c>
      <c r="I34">
        <v>130.05805784874099</v>
      </c>
      <c r="K34" s="41"/>
      <c r="M34">
        <v>64.568953297908493</v>
      </c>
      <c r="O34" s="41"/>
      <c r="Q34">
        <v>130.470600783131</v>
      </c>
      <c r="S34" s="41"/>
      <c r="U34">
        <v>64.862241643591304</v>
      </c>
      <c r="W34" s="41"/>
      <c r="Y34">
        <v>64.2596330085521</v>
      </c>
      <c r="AA34">
        <v>64.649595306799299</v>
      </c>
      <c r="AC34" s="41"/>
      <c r="AE34" s="41"/>
      <c r="AG34">
        <v>65.246297502083394</v>
      </c>
      <c r="AI34">
        <v>64.447443708311994</v>
      </c>
      <c r="AK34" s="41"/>
      <c r="AM34" s="41"/>
      <c r="AO34">
        <v>65.104227630757094</v>
      </c>
      <c r="AQ34">
        <v>129.541149874745</v>
      </c>
      <c r="AS34">
        <v>130.88087362232599</v>
      </c>
      <c r="AU34" s="41"/>
      <c r="AW34" s="41"/>
      <c r="AY34" s="41"/>
      <c r="BA34">
        <v>64.833286247342897</v>
      </c>
      <c r="BC34">
        <v>64.534707730121298</v>
      </c>
      <c r="BE34" s="41"/>
      <c r="BG34">
        <v>128.887958418729</v>
      </c>
      <c r="BI34" s="41"/>
      <c r="BK34" s="41"/>
      <c r="BM34" s="41"/>
      <c r="BO34">
        <v>64.335826441604198</v>
      </c>
      <c r="BQ34">
        <v>64.818604601339899</v>
      </c>
      <c r="BS34">
        <v>64.163218331554404</v>
      </c>
      <c r="BU34">
        <v>65.233193859086796</v>
      </c>
      <c r="BW34">
        <v>64.722753484802496</v>
      </c>
      <c r="BY34">
        <v>65.152539275996105</v>
      </c>
      <c r="CA34" s="41"/>
      <c r="CC34" s="41"/>
      <c r="CE34" s="41"/>
      <c r="CG34">
        <v>64.884708706740795</v>
      </c>
      <c r="CI34">
        <v>64.717515382896295</v>
      </c>
      <c r="CK34">
        <v>64.607863146769802</v>
      </c>
      <c r="CM34">
        <v>130.03487903974701</v>
      </c>
      <c r="CO34">
        <v>64.450070425108393</v>
      </c>
      <c r="CQ34" s="41"/>
      <c r="CS34">
        <v>64.868827700207106</v>
      </c>
      <c r="CU34" s="41"/>
      <c r="CW34" s="41"/>
      <c r="CY34">
        <v>129.45268908948901</v>
      </c>
      <c r="DA34" s="41"/>
      <c r="DC34" s="41"/>
      <c r="DE34">
        <v>64.485696961627298</v>
      </c>
      <c r="DG34" s="41"/>
      <c r="DI34" s="41"/>
      <c r="DK34" s="41"/>
      <c r="DM34">
        <v>65.401977970593705</v>
      </c>
      <c r="DO34" s="41"/>
      <c r="DQ34" s="41"/>
      <c r="DS34">
        <v>64.8836164697085</v>
      </c>
      <c r="DU34" s="41"/>
      <c r="DW34" s="41"/>
      <c r="DY34">
        <v>65.393486467032304</v>
      </c>
      <c r="EA34">
        <v>64.758407844627399</v>
      </c>
      <c r="EC34" s="41"/>
      <c r="EE34">
        <v>131.30162199504801</v>
      </c>
      <c r="EG34">
        <v>65.125922098158398</v>
      </c>
      <c r="EI34">
        <v>65.351754527933295</v>
      </c>
      <c r="EK34" s="41"/>
      <c r="EM34" s="41"/>
      <c r="EO34">
        <v>129.308443774691</v>
      </c>
      <c r="EQ34">
        <v>65.100600714744004</v>
      </c>
      <c r="ES34">
        <v>130.12017203736301</v>
      </c>
      <c r="EU34">
        <v>64.959944366600496</v>
      </c>
      <c r="EW34" s="41"/>
      <c r="EY34">
        <v>64.497624420722602</v>
      </c>
      <c r="FA34">
        <v>64.811380647481002</v>
      </c>
      <c r="FC34" s="41"/>
      <c r="FE34">
        <v>64.974274060205602</v>
      </c>
      <c r="FG34">
        <v>65.593492133477497</v>
      </c>
      <c r="FJ34">
        <v>64.676598255385301</v>
      </c>
      <c r="FK34">
        <v>64.866857654246303</v>
      </c>
      <c r="FN34">
        <v>64.502412769300307</v>
      </c>
      <c r="FO34" s="41"/>
      <c r="FR34" s="41"/>
      <c r="FS34">
        <v>64.452736428932099</v>
      </c>
      <c r="FV34" s="41"/>
      <c r="FW34">
        <v>130.47866641169901</v>
      </c>
      <c r="FZ34">
        <v>64.715213532806899</v>
      </c>
      <c r="GA34">
        <v>65.006772205777594</v>
      </c>
      <c r="GD34" s="41"/>
      <c r="GE34" s="41"/>
      <c r="GH34">
        <v>65.443859938684597</v>
      </c>
      <c r="GI34" s="41"/>
      <c r="GL34" s="41"/>
      <c r="GM34">
        <v>131.07890792423601</v>
      </c>
      <c r="GP34">
        <v>65.023741867517003</v>
      </c>
      <c r="GQ34" s="41"/>
      <c r="GT34">
        <v>129.894751443319</v>
      </c>
      <c r="GU34">
        <v>130.10005231611399</v>
      </c>
      <c r="GX34" s="41"/>
      <c r="GY34" s="41"/>
      <c r="HB34" s="41"/>
      <c r="HC34">
        <v>64.533862107449806</v>
      </c>
      <c r="HF34">
        <v>65.124326523894993</v>
      </c>
      <c r="HG34" s="41"/>
      <c r="HJ34">
        <v>64.169796856534603</v>
      </c>
      <c r="HK34">
        <v>64.693442161272799</v>
      </c>
      <c r="HN34" s="41"/>
      <c r="HO34">
        <v>64.819320949510598</v>
      </c>
      <c r="HR34">
        <v>65.6087681364573</v>
      </c>
      <c r="HS34" s="41"/>
      <c r="HV34">
        <v>129.82802534224999</v>
      </c>
      <c r="HW34" s="41"/>
      <c r="HZ34">
        <v>64.373062720626294</v>
      </c>
      <c r="IA34">
        <v>130.44570514368499</v>
      </c>
      <c r="ID34">
        <v>64.578997328122696</v>
      </c>
      <c r="IE34">
        <v>64.991395534129794</v>
      </c>
    </row>
    <row r="35" spans="1:239" x14ac:dyDescent="0.25">
      <c r="A35" s="40">
        <v>38991</v>
      </c>
      <c r="B35" s="41"/>
      <c r="C35">
        <v>60.161784265862202</v>
      </c>
      <c r="E35">
        <v>60.103828120140903</v>
      </c>
      <c r="G35">
        <v>60.623783340751402</v>
      </c>
      <c r="I35">
        <v>120.975256583372</v>
      </c>
      <c r="K35">
        <v>59.824672012944198</v>
      </c>
      <c r="M35">
        <v>60.093933139686897</v>
      </c>
      <c r="O35" s="41"/>
      <c r="Q35" s="41"/>
      <c r="S35">
        <v>59.906499297842302</v>
      </c>
      <c r="U35">
        <v>60.370128953507098</v>
      </c>
      <c r="W35" s="41"/>
      <c r="Y35">
        <v>121.32946461259699</v>
      </c>
      <c r="AA35" s="41"/>
      <c r="AC35" s="41"/>
      <c r="AE35" s="41"/>
      <c r="AG35">
        <v>60.360917582166998</v>
      </c>
      <c r="AI35">
        <v>60.308904068537103</v>
      </c>
      <c r="AK35">
        <v>121.686980894431</v>
      </c>
      <c r="AM35">
        <v>60.309076985953403</v>
      </c>
      <c r="AO35">
        <v>60.138264857700598</v>
      </c>
      <c r="AQ35">
        <v>60.587089853094298</v>
      </c>
      <c r="AS35" s="41"/>
      <c r="AU35" s="41"/>
      <c r="AW35">
        <v>60.047752198519298</v>
      </c>
      <c r="AY35" s="41"/>
      <c r="BA35">
        <v>60.635197639773097</v>
      </c>
      <c r="BC35" s="41"/>
      <c r="BE35">
        <v>120.184211393853</v>
      </c>
      <c r="BG35">
        <v>60.283884128785601</v>
      </c>
      <c r="BI35">
        <v>60.422302559754897</v>
      </c>
      <c r="BK35" s="41"/>
      <c r="BM35" s="41"/>
      <c r="BO35" s="41"/>
      <c r="BQ35">
        <v>60.460197594386003</v>
      </c>
      <c r="BS35" s="41"/>
      <c r="BU35" s="41"/>
      <c r="BW35">
        <v>60.6917170396068</v>
      </c>
      <c r="BY35" s="41"/>
      <c r="CA35" s="41"/>
      <c r="CC35">
        <v>119.957809853887</v>
      </c>
      <c r="CE35">
        <v>60.237143908315602</v>
      </c>
      <c r="CG35" s="41"/>
      <c r="CI35" s="41"/>
      <c r="CK35">
        <v>60.077056287332901</v>
      </c>
      <c r="CM35" s="41"/>
      <c r="CO35">
        <v>120.71455082332599</v>
      </c>
      <c r="CQ35">
        <v>120.56027034978</v>
      </c>
      <c r="CS35">
        <v>60.303647051435703</v>
      </c>
      <c r="CU35" s="41"/>
      <c r="CW35">
        <v>60.5821318438025</v>
      </c>
      <c r="CY35">
        <v>60.296768858077201</v>
      </c>
      <c r="DA35" s="41"/>
      <c r="DC35">
        <v>60.4431186824267</v>
      </c>
      <c r="DE35" s="41"/>
      <c r="DG35">
        <v>60.5954889718478</v>
      </c>
      <c r="DI35" s="41"/>
      <c r="DK35">
        <v>60.767126880162998</v>
      </c>
      <c r="DM35">
        <v>60.081643434645798</v>
      </c>
      <c r="DO35" s="41"/>
      <c r="DQ35">
        <v>60.329732736619903</v>
      </c>
      <c r="DS35" s="41"/>
      <c r="DU35">
        <v>60.2745507795793</v>
      </c>
      <c r="DW35">
        <v>120.308506293699</v>
      </c>
      <c r="DY35" s="41"/>
      <c r="EA35" s="41"/>
      <c r="EC35" s="41"/>
      <c r="EE35" s="41"/>
      <c r="EG35" s="41"/>
      <c r="EI35">
        <v>60.388982171969801</v>
      </c>
      <c r="EK35" s="41"/>
      <c r="EM35" s="41"/>
      <c r="EO35">
        <v>59.630927803447797</v>
      </c>
      <c r="EQ35">
        <v>59.914927869609699</v>
      </c>
      <c r="ES35">
        <v>60.957314844400102</v>
      </c>
      <c r="EU35" s="41"/>
      <c r="EW35">
        <v>59.7827044398054</v>
      </c>
      <c r="EY35">
        <v>60.553041883920997</v>
      </c>
      <c r="FA35">
        <v>120.941186603969</v>
      </c>
      <c r="FC35" s="41"/>
      <c r="FF35" s="41"/>
      <c r="FG35" s="41"/>
      <c r="FJ35" s="41"/>
      <c r="FK35" s="41"/>
      <c r="FN35">
        <v>119.91876333732699</v>
      </c>
      <c r="FO35">
        <v>120.52586387711099</v>
      </c>
      <c r="FR35">
        <v>60.4696650764336</v>
      </c>
      <c r="FS35">
        <v>59.581798234132101</v>
      </c>
      <c r="FV35" s="41"/>
      <c r="FW35" s="41"/>
      <c r="FZ35">
        <v>60.554509004871697</v>
      </c>
      <c r="GA35" s="41"/>
      <c r="GD35">
        <v>60.439559533127799</v>
      </c>
      <c r="GE35" s="41"/>
      <c r="GH35" s="41"/>
      <c r="GI35">
        <v>60.186036849680796</v>
      </c>
      <c r="GL35">
        <v>120.44302691690299</v>
      </c>
      <c r="GM35">
        <v>60.440160734687304</v>
      </c>
      <c r="GP35">
        <v>120.114549223227</v>
      </c>
      <c r="GQ35" s="41"/>
      <c r="GT35">
        <v>60.110447109810799</v>
      </c>
      <c r="GU35" s="41"/>
      <c r="GX35">
        <v>60.374706247070897</v>
      </c>
      <c r="GY35">
        <v>60.290441134407899</v>
      </c>
      <c r="HB35" s="41"/>
      <c r="HC35" s="41"/>
      <c r="HF35" s="41"/>
      <c r="HG35" s="41"/>
      <c r="HJ35">
        <v>60.783599942453201</v>
      </c>
      <c r="HK35" s="41"/>
      <c r="HN35">
        <v>60.6446111838858</v>
      </c>
      <c r="HO35" s="41"/>
      <c r="HR35">
        <v>60.202930610538601</v>
      </c>
      <c r="HS35">
        <v>60.6003137606236</v>
      </c>
      <c r="HV35">
        <v>61.1186584467359</v>
      </c>
      <c r="HW35" s="41"/>
      <c r="HZ35" s="41"/>
      <c r="IA35">
        <v>60.892814815098603</v>
      </c>
      <c r="ID35" s="41"/>
      <c r="IE35">
        <v>60.497881677087001</v>
      </c>
    </row>
    <row r="36" spans="1:239" x14ac:dyDescent="0.25">
      <c r="A36" s="40">
        <v>39022</v>
      </c>
      <c r="B36">
        <v>285.10232434730199</v>
      </c>
      <c r="C36">
        <v>56.657465791177998</v>
      </c>
      <c r="E36">
        <v>227.482446646771</v>
      </c>
      <c r="G36">
        <v>228.57714310762199</v>
      </c>
      <c r="I36">
        <v>57.367050068632103</v>
      </c>
      <c r="K36">
        <v>227.82392664078199</v>
      </c>
      <c r="M36">
        <v>169.469863156233</v>
      </c>
      <c r="O36">
        <v>229.42183859412799</v>
      </c>
      <c r="Q36">
        <v>114.318744695519</v>
      </c>
      <c r="S36">
        <v>286.31416085252198</v>
      </c>
      <c r="U36">
        <v>343.16950193728297</v>
      </c>
      <c r="W36">
        <v>168.74889175727</v>
      </c>
      <c r="Y36">
        <v>113.036399122514</v>
      </c>
      <c r="AA36">
        <v>282.74822591741901</v>
      </c>
      <c r="AC36">
        <v>285.141664098879</v>
      </c>
      <c r="AE36">
        <v>227.489122753776</v>
      </c>
      <c r="AG36">
        <v>171.067379139807</v>
      </c>
      <c r="AI36">
        <v>341.01769232529</v>
      </c>
      <c r="AK36">
        <v>228.48395255863099</v>
      </c>
      <c r="AM36">
        <v>343.56899448991902</v>
      </c>
      <c r="AO36">
        <v>171.97804471690699</v>
      </c>
      <c r="AQ36">
        <v>286.64375850226298</v>
      </c>
      <c r="AS36">
        <v>227.70414303330401</v>
      </c>
      <c r="AU36">
        <v>285.04686795584399</v>
      </c>
      <c r="AW36">
        <v>393.00683636511502</v>
      </c>
      <c r="AY36">
        <v>226.73861684879299</v>
      </c>
      <c r="BA36">
        <v>284.87296269694701</v>
      </c>
      <c r="BC36">
        <v>340.73735071878599</v>
      </c>
      <c r="BE36">
        <v>396.55029236499303</v>
      </c>
      <c r="BG36">
        <v>171.12813092928599</v>
      </c>
      <c r="BI36">
        <v>227.49728661142299</v>
      </c>
      <c r="BK36">
        <v>172.59600759853899</v>
      </c>
      <c r="BM36">
        <v>286.19800051024401</v>
      </c>
      <c r="BO36">
        <v>170.69380009387001</v>
      </c>
      <c r="BQ36">
        <v>282.92800929668698</v>
      </c>
      <c r="BS36">
        <v>225.27513789097901</v>
      </c>
      <c r="BU36">
        <v>229.43016285664601</v>
      </c>
      <c r="BW36">
        <v>227.23697919364301</v>
      </c>
      <c r="BY36">
        <v>171.172981850116</v>
      </c>
      <c r="CA36">
        <v>286.96795632905503</v>
      </c>
      <c r="CC36">
        <v>170.133170227525</v>
      </c>
      <c r="CE36">
        <v>56.961316424625998</v>
      </c>
      <c r="CG36">
        <v>230.033815062895</v>
      </c>
      <c r="CI36">
        <v>228.69193933035399</v>
      </c>
      <c r="CK36">
        <v>284.70244414872002</v>
      </c>
      <c r="CM36">
        <v>398.205331726434</v>
      </c>
      <c r="CO36">
        <v>338.73902557421297</v>
      </c>
      <c r="CQ36">
        <v>284.954118586709</v>
      </c>
      <c r="CS36">
        <v>113.132029902772</v>
      </c>
      <c r="CU36">
        <v>56.8269632316821</v>
      </c>
      <c r="CW36">
        <v>171.13473429621101</v>
      </c>
      <c r="CY36">
        <v>343.511773366819</v>
      </c>
      <c r="DA36">
        <v>284.60875627744099</v>
      </c>
      <c r="DC36">
        <v>229.52621636974999</v>
      </c>
      <c r="DE36">
        <v>171.84868705692901</v>
      </c>
      <c r="DG36">
        <v>113.518523350732</v>
      </c>
      <c r="DI36">
        <v>170.285748686017</v>
      </c>
      <c r="DK36">
        <v>229.270738182521</v>
      </c>
      <c r="DM36">
        <v>227.63129954931</v>
      </c>
      <c r="DO36">
        <v>114.65889907116301</v>
      </c>
      <c r="DQ36">
        <v>224.80099338908701</v>
      </c>
      <c r="DS36">
        <v>113.458574857125</v>
      </c>
      <c r="DU36">
        <v>113.786154658773</v>
      </c>
      <c r="DW36">
        <v>114.452567403926</v>
      </c>
      <c r="DY36">
        <v>228.63716317684199</v>
      </c>
      <c r="EA36">
        <v>169.45452570207499</v>
      </c>
      <c r="EC36">
        <v>227.67130846469999</v>
      </c>
      <c r="EE36">
        <v>57.356345916975698</v>
      </c>
      <c r="EG36">
        <v>114.608613989407</v>
      </c>
      <c r="EI36">
        <v>170.70668300576301</v>
      </c>
      <c r="EK36">
        <v>286.85439422869098</v>
      </c>
      <c r="EM36">
        <v>114.093119952061</v>
      </c>
      <c r="EO36">
        <v>343.59867722162801</v>
      </c>
      <c r="EQ36">
        <v>170.40013015417099</v>
      </c>
      <c r="ES36">
        <v>229.39341798699201</v>
      </c>
      <c r="EU36">
        <v>284.62082223790497</v>
      </c>
      <c r="EW36">
        <v>400.76238678410198</v>
      </c>
      <c r="EY36">
        <v>228.53935528014901</v>
      </c>
      <c r="FB36">
        <v>286.47129832103599</v>
      </c>
      <c r="FC36">
        <v>227.27636855688101</v>
      </c>
      <c r="FF36">
        <v>285.40260340026299</v>
      </c>
      <c r="FG36">
        <v>114.052520977223</v>
      </c>
      <c r="FJ36">
        <v>113.059104229738</v>
      </c>
      <c r="FK36">
        <v>282.61516528176702</v>
      </c>
      <c r="FN36">
        <v>393.34993993510301</v>
      </c>
      <c r="FO36">
        <v>226.854218655788</v>
      </c>
      <c r="FR36">
        <v>228.03016603616601</v>
      </c>
      <c r="FS36">
        <v>169.56019746450301</v>
      </c>
      <c r="FV36">
        <v>170.441002157426</v>
      </c>
      <c r="FW36">
        <v>56.9804473117754</v>
      </c>
      <c r="FZ36">
        <v>113.66966377216001</v>
      </c>
      <c r="GA36">
        <v>57.228749475997503</v>
      </c>
      <c r="GD36">
        <v>284.77244335462001</v>
      </c>
      <c r="GE36">
        <v>286.17519675605899</v>
      </c>
      <c r="GH36">
        <v>229.24554847110801</v>
      </c>
      <c r="GI36">
        <v>400.07980738556398</v>
      </c>
      <c r="GL36">
        <v>399.96494696291597</v>
      </c>
      <c r="GM36">
        <v>287.18531254729601</v>
      </c>
      <c r="GP36">
        <v>170.69281671550701</v>
      </c>
      <c r="GQ36">
        <v>170.97513128554999</v>
      </c>
      <c r="GT36">
        <v>228.17181192763201</v>
      </c>
      <c r="GU36">
        <v>340.94311472720398</v>
      </c>
      <c r="GX36">
        <v>170.47344591701099</v>
      </c>
      <c r="GY36">
        <v>340.31547836558298</v>
      </c>
      <c r="HB36">
        <v>227.81453173758601</v>
      </c>
      <c r="HC36">
        <v>225.01901215946799</v>
      </c>
      <c r="HF36">
        <v>114.49951738764599</v>
      </c>
      <c r="HG36">
        <v>283.41107132424099</v>
      </c>
      <c r="HJ36">
        <v>230.04957622702599</v>
      </c>
      <c r="HK36">
        <v>285.011521726777</v>
      </c>
      <c r="HN36">
        <v>402.62049831284298</v>
      </c>
      <c r="HO36">
        <v>114.66209372957201</v>
      </c>
      <c r="HR36">
        <v>282.772766916173</v>
      </c>
      <c r="HS36">
        <v>229.33398134689401</v>
      </c>
      <c r="HV36">
        <v>283.31360480651603</v>
      </c>
      <c r="HW36">
        <v>227.28246310822001</v>
      </c>
      <c r="HZ36">
        <v>283.22907789515699</v>
      </c>
      <c r="IA36">
        <v>56.843410014489301</v>
      </c>
      <c r="ID36">
        <v>169.247431121814</v>
      </c>
      <c r="IE36">
        <v>284.58288073987302</v>
      </c>
    </row>
    <row r="37" spans="1:239" x14ac:dyDescent="0.25">
      <c r="A37" s="40">
        <v>39052</v>
      </c>
      <c r="B37">
        <v>61.120210698481401</v>
      </c>
      <c r="C37">
        <v>185.932061995227</v>
      </c>
      <c r="E37">
        <v>183.60800948170501</v>
      </c>
      <c r="G37">
        <v>122.585152964976</v>
      </c>
      <c r="I37">
        <v>123.748224967819</v>
      </c>
      <c r="K37">
        <v>61.841438847794898</v>
      </c>
      <c r="M37">
        <v>61.367442789810198</v>
      </c>
      <c r="O37" s="41"/>
      <c r="Q37" s="41"/>
      <c r="S37" s="41"/>
      <c r="U37">
        <v>122.241369989023</v>
      </c>
      <c r="W37">
        <v>122.811750152786</v>
      </c>
      <c r="Y37" s="41"/>
      <c r="AA37">
        <v>185.297603558113</v>
      </c>
      <c r="AC37">
        <v>122.441231552022</v>
      </c>
      <c r="AE37" s="41"/>
      <c r="AG37">
        <v>124.250039857674</v>
      </c>
      <c r="AI37" s="41"/>
      <c r="AK37" s="41"/>
      <c r="AM37" s="41"/>
      <c r="AO37">
        <v>123.595366712524</v>
      </c>
      <c r="AQ37">
        <v>61.390387125955897</v>
      </c>
      <c r="AS37">
        <v>61.649622203390003</v>
      </c>
      <c r="AU37" s="41"/>
      <c r="AW37">
        <v>61.436571899176599</v>
      </c>
      <c r="AY37">
        <v>61.763084458375502</v>
      </c>
      <c r="BA37">
        <v>61.603798524695499</v>
      </c>
      <c r="BC37">
        <v>61.149224212145498</v>
      </c>
      <c r="BE37" s="41"/>
      <c r="BG37" s="41"/>
      <c r="BI37" s="41"/>
      <c r="BK37">
        <v>123.235427825616</v>
      </c>
      <c r="BM37">
        <v>61.429602066836601</v>
      </c>
      <c r="BO37">
        <v>61.378639708704398</v>
      </c>
      <c r="BQ37" s="41"/>
      <c r="BS37">
        <v>184.29574167405201</v>
      </c>
      <c r="BU37">
        <v>123.605053598612</v>
      </c>
      <c r="BW37">
        <v>61.267293217261603</v>
      </c>
      <c r="BY37">
        <v>61.569637095550497</v>
      </c>
      <c r="CA37">
        <v>246.51364794690701</v>
      </c>
      <c r="CC37">
        <v>183.15734188829501</v>
      </c>
      <c r="CE37">
        <v>122.974810352094</v>
      </c>
      <c r="CG37">
        <v>61.141177811488198</v>
      </c>
      <c r="CI37">
        <v>246.30043989682099</v>
      </c>
      <c r="CK37">
        <v>61.397192208590901</v>
      </c>
      <c r="CM37">
        <v>61.726980623687297</v>
      </c>
      <c r="CO37">
        <v>61.3886010446803</v>
      </c>
      <c r="CQ37">
        <v>122.18384810994399</v>
      </c>
      <c r="CS37" s="41"/>
      <c r="CU37">
        <v>61.210852688102698</v>
      </c>
      <c r="CW37">
        <v>123.3263424363</v>
      </c>
      <c r="CY37">
        <v>61.572981057228603</v>
      </c>
      <c r="DA37" s="41"/>
      <c r="DC37" s="41"/>
      <c r="DE37">
        <v>185.459337474405</v>
      </c>
      <c r="DG37">
        <v>122.845454994299</v>
      </c>
      <c r="DI37">
        <v>61.068160590084602</v>
      </c>
      <c r="DK37">
        <v>123.66501381050401</v>
      </c>
      <c r="DM37" s="41"/>
      <c r="DO37">
        <v>184.12712822520501</v>
      </c>
      <c r="DQ37">
        <v>123.478144291308</v>
      </c>
      <c r="DS37">
        <v>182.93085290082499</v>
      </c>
      <c r="DU37">
        <v>244.77245325370399</v>
      </c>
      <c r="DW37">
        <v>121.796932669165</v>
      </c>
      <c r="DY37">
        <v>123.339147571392</v>
      </c>
      <c r="EA37">
        <v>184.41012659339401</v>
      </c>
      <c r="EC37">
        <v>61.778002595652303</v>
      </c>
      <c r="EE37" s="41"/>
      <c r="EG37">
        <v>61.6651503132898</v>
      </c>
      <c r="EI37">
        <v>61.580382235553699</v>
      </c>
      <c r="EK37">
        <v>61.885686151108601</v>
      </c>
      <c r="EM37" s="41"/>
      <c r="EO37">
        <v>61.512410827000899</v>
      </c>
      <c r="EQ37">
        <v>122.364699763422</v>
      </c>
      <c r="ES37">
        <v>61.585482969521003</v>
      </c>
      <c r="EU37">
        <v>123.002843783939</v>
      </c>
      <c r="EX37">
        <v>122.16473041111</v>
      </c>
      <c r="EY37">
        <v>122.731865713066</v>
      </c>
      <c r="FB37">
        <v>246.714562309738</v>
      </c>
      <c r="FC37">
        <v>124.153814099225</v>
      </c>
      <c r="FF37">
        <v>61.392440645410197</v>
      </c>
      <c r="FG37">
        <v>61.841315162954103</v>
      </c>
      <c r="FJ37">
        <v>61.904841334986003</v>
      </c>
      <c r="FK37">
        <v>122.593201564925</v>
      </c>
      <c r="FN37">
        <v>61.411799544261697</v>
      </c>
      <c r="FO37">
        <v>122.461973105079</v>
      </c>
      <c r="FR37">
        <v>124.247444187027</v>
      </c>
      <c r="FS37" s="41"/>
      <c r="FV37">
        <v>61.176029938535599</v>
      </c>
      <c r="FW37">
        <v>123.863494483623</v>
      </c>
      <c r="FZ37">
        <v>61.320265317002402</v>
      </c>
      <c r="GA37" s="41"/>
      <c r="GD37">
        <v>61.364797036889897</v>
      </c>
      <c r="GE37">
        <v>123.010679485273</v>
      </c>
      <c r="GH37">
        <v>61.444135872576098</v>
      </c>
      <c r="GI37" s="41"/>
      <c r="GL37">
        <v>123.53340662470301</v>
      </c>
      <c r="GM37" s="41"/>
      <c r="GP37" s="41"/>
      <c r="GQ37">
        <v>61.395277634190201</v>
      </c>
      <c r="GT37">
        <v>123.87006637739201</v>
      </c>
      <c r="GU37">
        <v>123.107769126085</v>
      </c>
      <c r="GX37">
        <v>123.69919741905299</v>
      </c>
      <c r="GY37" s="41"/>
      <c r="HB37">
        <v>61.485595957910299</v>
      </c>
      <c r="HC37" s="41"/>
      <c r="HF37">
        <v>122.186307521654</v>
      </c>
      <c r="HG37">
        <v>184.995014974377</v>
      </c>
      <c r="HJ37">
        <v>61.380706741959003</v>
      </c>
      <c r="HK37">
        <v>61.615195406669599</v>
      </c>
      <c r="HN37">
        <v>123.87925197681901</v>
      </c>
      <c r="HO37" s="41"/>
      <c r="HR37">
        <v>122.295573347277</v>
      </c>
      <c r="HS37" s="41"/>
      <c r="HV37">
        <v>124.066745541622</v>
      </c>
      <c r="HW37">
        <v>244.13101162828801</v>
      </c>
      <c r="HZ37">
        <v>61.963611236447399</v>
      </c>
      <c r="IA37">
        <v>61.848604536808097</v>
      </c>
      <c r="ID37">
        <v>61.015693754524698</v>
      </c>
      <c r="IE37" s="41"/>
    </row>
    <row r="38" spans="1:239" x14ac:dyDescent="0.25">
      <c r="A38" s="40">
        <v>39083</v>
      </c>
      <c r="B38">
        <v>50.746543025536397</v>
      </c>
      <c r="C38" s="41"/>
      <c r="E38" s="41"/>
      <c r="G38">
        <v>50.479454884487097</v>
      </c>
      <c r="I38">
        <v>50.684663455406898</v>
      </c>
      <c r="K38">
        <v>50.466648127363698</v>
      </c>
      <c r="M38">
        <v>50.177585521542397</v>
      </c>
      <c r="O38" s="41"/>
      <c r="Q38" s="41"/>
      <c r="S38" s="41"/>
      <c r="U38" s="41"/>
      <c r="W38" s="41"/>
      <c r="Y38">
        <v>50.307102924134298</v>
      </c>
      <c r="AA38" s="41"/>
      <c r="AC38">
        <v>50.552254707498101</v>
      </c>
      <c r="AE38">
        <v>101.370963539869</v>
      </c>
      <c r="AG38">
        <v>50.407375686444396</v>
      </c>
      <c r="AI38">
        <v>50.526405808526597</v>
      </c>
      <c r="AK38">
        <v>51.017771699506199</v>
      </c>
      <c r="AM38">
        <v>50.781363891367903</v>
      </c>
      <c r="AO38">
        <v>50.165275375744699</v>
      </c>
      <c r="AQ38">
        <v>50.3226897091468</v>
      </c>
      <c r="AS38">
        <v>50.840198846781803</v>
      </c>
      <c r="AU38">
        <v>51.157355494651497</v>
      </c>
      <c r="AW38">
        <v>50.310496369751803</v>
      </c>
      <c r="AY38" s="41"/>
      <c r="BA38">
        <v>50.4650719592059</v>
      </c>
      <c r="BC38">
        <v>100.989664195434</v>
      </c>
      <c r="BE38">
        <v>101.485163315986</v>
      </c>
      <c r="BG38">
        <v>100.396841707414</v>
      </c>
      <c r="BI38">
        <v>50.801628266119998</v>
      </c>
      <c r="BK38">
        <v>50.580071137419701</v>
      </c>
      <c r="BM38">
        <v>51.1208903603709</v>
      </c>
      <c r="BO38">
        <v>101.08134852440899</v>
      </c>
      <c r="BQ38" s="41"/>
      <c r="BS38">
        <v>50.719850679553602</v>
      </c>
      <c r="BU38">
        <v>50.488543420148901</v>
      </c>
      <c r="BW38">
        <v>101.10502059039401</v>
      </c>
      <c r="BY38">
        <v>103.056558300782</v>
      </c>
      <c r="CA38" s="41"/>
      <c r="CC38">
        <v>50.482598199208297</v>
      </c>
      <c r="CE38">
        <v>50.3779241356266</v>
      </c>
      <c r="CG38">
        <v>50.4746746942321</v>
      </c>
      <c r="CI38">
        <v>102.75203342889399</v>
      </c>
      <c r="CK38">
        <v>50.547163127348</v>
      </c>
      <c r="CM38">
        <v>50.935739047292103</v>
      </c>
      <c r="CO38">
        <v>102.692817288877</v>
      </c>
      <c r="CQ38" s="41"/>
      <c r="CS38" s="41"/>
      <c r="CU38">
        <v>154.11795475468901</v>
      </c>
      <c r="CW38">
        <v>101.36687069789301</v>
      </c>
      <c r="CY38" s="41"/>
      <c r="DA38">
        <v>50.190193360070197</v>
      </c>
      <c r="DC38">
        <v>151.82254040568699</v>
      </c>
      <c r="DE38">
        <v>50.410391195550702</v>
      </c>
      <c r="DG38">
        <v>50.5797110410169</v>
      </c>
      <c r="DI38" s="41"/>
      <c r="DK38" s="41"/>
      <c r="DM38">
        <v>100.74640931740799</v>
      </c>
      <c r="DO38">
        <v>50.938506818858201</v>
      </c>
      <c r="DQ38">
        <v>50.298004528389299</v>
      </c>
      <c r="DS38" s="41"/>
      <c r="DU38">
        <v>50.185721596695501</v>
      </c>
      <c r="DW38">
        <v>50.042272580504203</v>
      </c>
      <c r="DY38">
        <v>154.46984958281701</v>
      </c>
      <c r="EA38" s="41"/>
      <c r="EC38">
        <v>100.885403716863</v>
      </c>
      <c r="EE38" s="41"/>
      <c r="EG38">
        <v>50.893614709461701</v>
      </c>
      <c r="EI38">
        <v>51.123483945547797</v>
      </c>
      <c r="EK38">
        <v>50.7469645033812</v>
      </c>
      <c r="EM38">
        <v>50.266209152710303</v>
      </c>
      <c r="EO38">
        <v>101.15891094630599</v>
      </c>
      <c r="EQ38">
        <v>50.398031335974302</v>
      </c>
      <c r="ET38">
        <v>50.9732187484381</v>
      </c>
      <c r="EU38">
        <v>152.24172105666401</v>
      </c>
      <c r="EX38">
        <v>100.263242123232</v>
      </c>
      <c r="EY38">
        <v>50.795870208014698</v>
      </c>
      <c r="FB38">
        <v>101.607466541043</v>
      </c>
      <c r="FC38">
        <v>50.422646695750998</v>
      </c>
      <c r="FF38">
        <v>50.075840983420399</v>
      </c>
      <c r="FG38">
        <v>101.490870807992</v>
      </c>
      <c r="FJ38" s="41"/>
      <c r="FK38">
        <v>50.593560779051003</v>
      </c>
      <c r="FN38" s="41"/>
      <c r="FO38" s="41"/>
      <c r="FR38">
        <v>50.753156112211002</v>
      </c>
      <c r="FS38">
        <v>50.387802520513297</v>
      </c>
      <c r="FV38">
        <v>50.2731518816435</v>
      </c>
      <c r="FW38">
        <v>50.570607427162201</v>
      </c>
      <c r="FZ38">
        <v>50.574474728841302</v>
      </c>
      <c r="GA38">
        <v>51.025674342525697</v>
      </c>
      <c r="GD38">
        <v>101.527300300047</v>
      </c>
      <c r="GE38">
        <v>50.321309460318098</v>
      </c>
      <c r="GH38">
        <v>50.704670632402198</v>
      </c>
      <c r="GI38">
        <v>152.049568411108</v>
      </c>
      <c r="GL38">
        <v>101.01540121046</v>
      </c>
      <c r="GM38" s="41"/>
      <c r="GP38">
        <v>102.07915504256199</v>
      </c>
      <c r="GQ38">
        <v>51.203126037093298</v>
      </c>
      <c r="GT38" s="41"/>
      <c r="GU38">
        <v>50.441824386582503</v>
      </c>
      <c r="GX38" s="41"/>
      <c r="GY38">
        <v>101.553952339533</v>
      </c>
      <c r="HB38">
        <v>51.462073739437201</v>
      </c>
      <c r="HC38" s="41"/>
      <c r="HF38">
        <v>50.776998526945903</v>
      </c>
      <c r="HG38">
        <v>152.94877964634901</v>
      </c>
      <c r="HJ38">
        <v>50.614113553640301</v>
      </c>
      <c r="HK38">
        <v>50.602455176828002</v>
      </c>
      <c r="HN38">
        <v>50.736104889689599</v>
      </c>
      <c r="HO38">
        <v>50.753414098235702</v>
      </c>
      <c r="HR38">
        <v>50.732468980702301</v>
      </c>
      <c r="HS38" s="41"/>
      <c r="HV38">
        <v>50.506374125526598</v>
      </c>
      <c r="HW38" s="41"/>
      <c r="HZ38">
        <v>101.893674283278</v>
      </c>
      <c r="IA38">
        <v>50.632345880193498</v>
      </c>
      <c r="ID38">
        <v>50.467639705960202</v>
      </c>
      <c r="IE38">
        <v>50.6896408207975</v>
      </c>
    </row>
    <row r="39" spans="1:239" x14ac:dyDescent="0.25">
      <c r="A39" s="40">
        <v>39114</v>
      </c>
      <c r="B39">
        <v>55.026641436360499</v>
      </c>
      <c r="C39" s="41"/>
      <c r="E39" s="41"/>
      <c r="G39" s="41"/>
      <c r="I39" s="41"/>
      <c r="K39" s="41"/>
      <c r="M39">
        <v>54.777504673169297</v>
      </c>
      <c r="O39" s="41"/>
      <c r="Q39" s="41"/>
      <c r="S39" s="41"/>
      <c r="U39">
        <v>55.866186643119903</v>
      </c>
      <c r="W39" s="41"/>
      <c r="Y39" s="41"/>
      <c r="AA39">
        <v>54.8109569918633</v>
      </c>
      <c r="AC39">
        <v>55.839827999545498</v>
      </c>
      <c r="AE39" s="41"/>
      <c r="AG39" s="41"/>
      <c r="AI39">
        <v>55.126236000091403</v>
      </c>
      <c r="AK39" s="41"/>
      <c r="AM39" s="41"/>
      <c r="AO39" s="41"/>
      <c r="AQ39">
        <v>55.5457664979998</v>
      </c>
      <c r="AS39" s="41"/>
      <c r="AU39" s="41"/>
      <c r="AW39" s="41"/>
      <c r="AY39" s="41"/>
      <c r="BA39" s="41"/>
      <c r="BC39">
        <v>54.8867174182976</v>
      </c>
      <c r="BE39" s="41"/>
      <c r="BG39" s="41"/>
      <c r="BI39" s="41"/>
      <c r="BK39" s="41"/>
      <c r="BM39" s="41"/>
      <c r="BO39" s="41"/>
      <c r="BQ39" s="41"/>
      <c r="BS39" s="41"/>
      <c r="BU39" s="41"/>
      <c r="BW39" s="41"/>
      <c r="BY39">
        <v>55.640048660846404</v>
      </c>
      <c r="CA39" s="41"/>
      <c r="CC39">
        <v>55.150421508727</v>
      </c>
      <c r="CE39" s="41"/>
      <c r="CG39" s="41"/>
      <c r="CI39" s="41"/>
      <c r="CK39" s="41"/>
      <c r="CM39" s="41"/>
      <c r="CO39" s="41"/>
      <c r="CQ39" s="41"/>
      <c r="CS39">
        <v>54.916075837786998</v>
      </c>
      <c r="CU39" s="41"/>
      <c r="CW39" s="41"/>
      <c r="CY39" s="41"/>
      <c r="DA39" s="41"/>
      <c r="DC39" s="41"/>
      <c r="DE39">
        <v>54.736128018751401</v>
      </c>
      <c r="DG39" s="41"/>
      <c r="DI39" s="41"/>
      <c r="DK39" s="41"/>
      <c r="DM39">
        <v>55.144470332166399</v>
      </c>
      <c r="DO39">
        <v>55.362007472658298</v>
      </c>
      <c r="DQ39" s="41"/>
      <c r="DS39" s="41"/>
      <c r="DU39" s="41"/>
      <c r="DW39">
        <v>55.453488513986102</v>
      </c>
      <c r="DY39">
        <v>55.0602199521838</v>
      </c>
      <c r="EA39" s="41"/>
      <c r="EC39" s="41"/>
      <c r="EE39" s="41"/>
      <c r="EG39" s="41"/>
      <c r="EI39" s="41"/>
      <c r="EK39" s="41"/>
      <c r="EM39">
        <v>55.299252908736698</v>
      </c>
      <c r="EP39" s="41"/>
      <c r="EQ39">
        <v>54.2201388272698</v>
      </c>
      <c r="ET39">
        <v>55.535565439261902</v>
      </c>
      <c r="EU39">
        <v>55.339758275542401</v>
      </c>
      <c r="EX39" s="41"/>
      <c r="EY39" s="41"/>
      <c r="FB39">
        <v>55.337270606106898</v>
      </c>
      <c r="FC39" s="41"/>
      <c r="FF39" s="41"/>
      <c r="FG39" s="41"/>
      <c r="FJ39">
        <v>55.147176266647698</v>
      </c>
      <c r="FK39" s="41"/>
      <c r="FN39" s="41"/>
      <c r="FO39" s="41"/>
      <c r="FR39" s="41"/>
      <c r="FS39">
        <v>55.249456677175601</v>
      </c>
      <c r="FV39" s="41"/>
      <c r="FW39" s="41"/>
      <c r="FZ39" s="41"/>
      <c r="GA39" s="41"/>
      <c r="GD39" s="41"/>
      <c r="GE39" s="41"/>
      <c r="GH39" s="41"/>
      <c r="GI39" s="41"/>
      <c r="GL39" s="41"/>
      <c r="GM39" s="41"/>
      <c r="GP39" s="41"/>
      <c r="GQ39">
        <v>55.623667222212099</v>
      </c>
      <c r="GT39">
        <v>55.477433777570099</v>
      </c>
      <c r="GU39">
        <v>55.241423848370999</v>
      </c>
      <c r="GX39" s="41"/>
      <c r="GY39" s="41"/>
      <c r="HB39">
        <v>54.954617685326802</v>
      </c>
      <c r="HC39" s="41"/>
      <c r="HF39" s="41"/>
      <c r="HG39">
        <v>55.316456624749897</v>
      </c>
      <c r="HJ39">
        <v>55.197653756972002</v>
      </c>
      <c r="HK39" s="41"/>
      <c r="HN39" s="41"/>
      <c r="HO39" s="41"/>
      <c r="HR39" s="41"/>
      <c r="HS39">
        <v>55.061970939481803</v>
      </c>
      <c r="HV39" s="41"/>
      <c r="HW39" s="41"/>
      <c r="HZ39" s="41"/>
      <c r="IA39" s="41"/>
      <c r="ID39" s="41"/>
      <c r="IE39" s="41"/>
    </row>
    <row r="40" spans="1:239" x14ac:dyDescent="0.25">
      <c r="A40" s="40">
        <v>39142</v>
      </c>
      <c r="B40">
        <v>48.766635719773497</v>
      </c>
      <c r="C40">
        <v>145.19368124998201</v>
      </c>
      <c r="E40" s="41"/>
      <c r="G40">
        <v>98.466885815759497</v>
      </c>
      <c r="I40">
        <v>48.986198963172697</v>
      </c>
      <c r="K40">
        <v>97.283239106492999</v>
      </c>
      <c r="M40" s="41"/>
      <c r="O40">
        <v>48.772046494455701</v>
      </c>
      <c r="Q40">
        <v>145.874005239057</v>
      </c>
      <c r="S40">
        <v>98.122142436245298</v>
      </c>
      <c r="U40" s="41"/>
      <c r="W40">
        <v>194.04815530708899</v>
      </c>
      <c r="Y40">
        <v>48.715720440697403</v>
      </c>
      <c r="AA40" s="41"/>
      <c r="AC40">
        <v>96.936536536738203</v>
      </c>
      <c r="AE40">
        <v>147.92246316311699</v>
      </c>
      <c r="AG40">
        <v>97.1682686835928</v>
      </c>
      <c r="AI40">
        <v>147.48629458154599</v>
      </c>
      <c r="AK40">
        <v>196.620499309525</v>
      </c>
      <c r="AM40">
        <v>48.347180594122101</v>
      </c>
      <c r="AO40">
        <v>48.607511978166499</v>
      </c>
      <c r="AQ40">
        <v>147.05535699071001</v>
      </c>
      <c r="AS40">
        <v>49.4701310528094</v>
      </c>
      <c r="AU40">
        <v>49.126439128883199</v>
      </c>
      <c r="AW40">
        <v>97.376994206257393</v>
      </c>
      <c r="AY40">
        <v>98.2618200504442</v>
      </c>
      <c r="BA40">
        <v>97.464526442469804</v>
      </c>
      <c r="BC40">
        <v>48.636595131099902</v>
      </c>
      <c r="BE40">
        <v>97.494120881591101</v>
      </c>
      <c r="BG40">
        <v>48.833473897321902</v>
      </c>
      <c r="BI40">
        <v>146.58379966508201</v>
      </c>
      <c r="BK40">
        <v>48.669611413453602</v>
      </c>
      <c r="BM40">
        <v>48.8883700998813</v>
      </c>
      <c r="BO40">
        <v>195.873475838178</v>
      </c>
      <c r="BQ40">
        <v>98.471957996967404</v>
      </c>
      <c r="BS40">
        <v>49.355710566074599</v>
      </c>
      <c r="BU40">
        <v>97.720758299567393</v>
      </c>
      <c r="BW40" s="41"/>
      <c r="BY40">
        <v>49.045000816851598</v>
      </c>
      <c r="CA40">
        <v>48.921779270291701</v>
      </c>
      <c r="CC40">
        <v>242.88696064421001</v>
      </c>
      <c r="CE40">
        <v>48.514195029079801</v>
      </c>
      <c r="CG40">
        <v>48.7793336806658</v>
      </c>
      <c r="CI40">
        <v>195.61072583174001</v>
      </c>
      <c r="CK40">
        <v>48.8810229984364</v>
      </c>
      <c r="CM40">
        <v>97.632912317829593</v>
      </c>
      <c r="CO40">
        <v>96.827625660059397</v>
      </c>
      <c r="CQ40">
        <v>49.115478781476099</v>
      </c>
      <c r="CS40">
        <v>48.381470777983203</v>
      </c>
      <c r="CU40">
        <v>97.565104806247305</v>
      </c>
      <c r="CW40">
        <v>98.630463560522699</v>
      </c>
      <c r="CY40" s="41"/>
      <c r="DA40">
        <v>48.955751222073999</v>
      </c>
      <c r="DC40">
        <v>194.30966086554301</v>
      </c>
      <c r="DE40">
        <v>97.931089878540902</v>
      </c>
      <c r="DG40">
        <v>96.760727607238707</v>
      </c>
      <c r="DI40">
        <v>96.274734122107702</v>
      </c>
      <c r="DK40">
        <v>97.689054155961898</v>
      </c>
      <c r="DM40">
        <v>195.48798409896</v>
      </c>
      <c r="DO40">
        <v>97.4482827801301</v>
      </c>
      <c r="DQ40">
        <v>49.035078299719402</v>
      </c>
      <c r="DS40">
        <v>96.641330189620902</v>
      </c>
      <c r="DU40">
        <v>145.241139556636</v>
      </c>
      <c r="DW40">
        <v>144.70890874112101</v>
      </c>
      <c r="DY40">
        <v>49.362254376164699</v>
      </c>
      <c r="EA40">
        <v>97.146257778974501</v>
      </c>
      <c r="EC40">
        <v>194.75286722105099</v>
      </c>
      <c r="EE40">
        <v>48.8549332815833</v>
      </c>
      <c r="EG40">
        <v>147.64828948449301</v>
      </c>
      <c r="EI40">
        <v>147.12946446815599</v>
      </c>
      <c r="EL40">
        <v>147.18569049202699</v>
      </c>
      <c r="EM40">
        <v>98.098218588816806</v>
      </c>
      <c r="EP40">
        <v>49.220957219899198</v>
      </c>
      <c r="EQ40">
        <v>97.142353156434993</v>
      </c>
      <c r="ET40">
        <v>146.23160283567199</v>
      </c>
      <c r="EU40">
        <v>48.963657404118102</v>
      </c>
      <c r="EX40">
        <v>97.4191112019614</v>
      </c>
      <c r="EY40">
        <v>48.839301783717097</v>
      </c>
      <c r="FB40">
        <v>194.928554415474</v>
      </c>
      <c r="FC40">
        <v>97.266558150161998</v>
      </c>
      <c r="FF40">
        <v>242.53332728633299</v>
      </c>
      <c r="FG40">
        <v>97.454976335063193</v>
      </c>
      <c r="FJ40">
        <v>97.581226900078704</v>
      </c>
      <c r="FK40">
        <v>194.156304717783</v>
      </c>
      <c r="FN40">
        <v>48.863613028800401</v>
      </c>
      <c r="FO40">
        <v>193.499848793925</v>
      </c>
      <c r="FR40">
        <v>193.550493094828</v>
      </c>
      <c r="FS40">
        <v>48.5577075673541</v>
      </c>
      <c r="FV40">
        <v>197.003437774041</v>
      </c>
      <c r="FW40">
        <v>245.72354015790799</v>
      </c>
      <c r="FZ40">
        <v>242.56458349834</v>
      </c>
      <c r="GA40">
        <v>49.107347911158101</v>
      </c>
      <c r="GD40">
        <v>145.96037747366901</v>
      </c>
      <c r="GE40">
        <v>96.834158944090305</v>
      </c>
      <c r="GH40">
        <v>146.60407010938599</v>
      </c>
      <c r="GI40" s="41"/>
      <c r="GL40">
        <v>49.117213088978602</v>
      </c>
      <c r="GM40">
        <v>49.3746661451015</v>
      </c>
      <c r="GP40" s="41"/>
      <c r="GQ40">
        <v>96.879582063582802</v>
      </c>
      <c r="GT40">
        <v>98.376399561117196</v>
      </c>
      <c r="GU40">
        <v>97.1535136418549</v>
      </c>
      <c r="GX40">
        <v>98.023496555845199</v>
      </c>
      <c r="GY40">
        <v>97.484817718259507</v>
      </c>
      <c r="HB40">
        <v>97.810381654243301</v>
      </c>
      <c r="HC40" s="41"/>
      <c r="HF40">
        <v>195.753908498687</v>
      </c>
      <c r="HG40">
        <v>97.972584468677198</v>
      </c>
      <c r="HJ40">
        <v>98.169597435251902</v>
      </c>
      <c r="HK40">
        <v>48.6426231844762</v>
      </c>
      <c r="HN40">
        <v>48.811851372905103</v>
      </c>
      <c r="HO40">
        <v>146.60076793103201</v>
      </c>
      <c r="HR40">
        <v>97.452410157210394</v>
      </c>
      <c r="HS40">
        <v>97.887078954358898</v>
      </c>
      <c r="HV40">
        <v>146.59176741334801</v>
      </c>
      <c r="HW40">
        <v>98.7232859986227</v>
      </c>
      <c r="HZ40" s="41"/>
      <c r="IA40">
        <v>197.14005487335899</v>
      </c>
      <c r="ID40">
        <v>98.061766341150204</v>
      </c>
      <c r="IE40">
        <v>48.792012435737803</v>
      </c>
    </row>
    <row r="41" spans="1:239" x14ac:dyDescent="0.25">
      <c r="A41" s="40">
        <v>39173</v>
      </c>
      <c r="B41">
        <v>217.310159697957</v>
      </c>
      <c r="C41" s="41"/>
      <c r="E41">
        <v>108.08533966968101</v>
      </c>
      <c r="G41">
        <v>163.580531655333</v>
      </c>
      <c r="I41">
        <v>54.749803321898902</v>
      </c>
      <c r="K41">
        <v>54.809212700286302</v>
      </c>
      <c r="M41">
        <v>108.638201706285</v>
      </c>
      <c r="O41" s="41"/>
      <c r="Q41">
        <v>109.30393554383301</v>
      </c>
      <c r="S41" s="41"/>
      <c r="U41">
        <v>109.422915908191</v>
      </c>
      <c r="W41">
        <v>108.44485384779099</v>
      </c>
      <c r="Y41">
        <v>54.238703366173802</v>
      </c>
      <c r="AA41">
        <v>162.736035848455</v>
      </c>
      <c r="AC41" s="41"/>
      <c r="AE41">
        <v>54.429466097123203</v>
      </c>
      <c r="AG41" s="41"/>
      <c r="AI41">
        <v>109.718531655642</v>
      </c>
      <c r="AK41" s="41"/>
      <c r="AM41">
        <v>108.994960367695</v>
      </c>
      <c r="AO41">
        <v>109.841692043766</v>
      </c>
      <c r="AQ41">
        <v>109.10320385820999</v>
      </c>
      <c r="AS41">
        <v>54.813250314161898</v>
      </c>
      <c r="AU41" s="41"/>
      <c r="AW41">
        <v>54.002064808872603</v>
      </c>
      <c r="AY41">
        <v>164.127099700332</v>
      </c>
      <c r="BA41">
        <v>109.826329704394</v>
      </c>
      <c r="BC41">
        <v>107.365065579679</v>
      </c>
      <c r="BE41" s="41"/>
      <c r="BG41">
        <v>54.119173276179197</v>
      </c>
      <c r="BI41">
        <v>107.99555339469801</v>
      </c>
      <c r="BK41">
        <v>107.677992871952</v>
      </c>
      <c r="BM41">
        <v>54.4024528937681</v>
      </c>
      <c r="BO41">
        <v>53.702353365444502</v>
      </c>
      <c r="BQ41">
        <v>109.74549861321201</v>
      </c>
      <c r="BS41" s="41"/>
      <c r="BU41">
        <v>54.436119019031104</v>
      </c>
      <c r="BW41">
        <v>54.362527453197501</v>
      </c>
      <c r="BY41">
        <v>55.053111400931101</v>
      </c>
      <c r="CA41">
        <v>109.00605453669</v>
      </c>
      <c r="CC41" s="41"/>
      <c r="CE41" s="41"/>
      <c r="CG41">
        <v>107.820971842875</v>
      </c>
      <c r="CI41">
        <v>163.78906525095999</v>
      </c>
      <c r="CK41">
        <v>162.23278371466199</v>
      </c>
      <c r="CM41">
        <v>54.207326421808503</v>
      </c>
      <c r="CO41">
        <v>108.29945126173899</v>
      </c>
      <c r="CQ41">
        <v>108.438507996594</v>
      </c>
      <c r="CS41">
        <v>109.92752090254599</v>
      </c>
      <c r="CU41" s="41"/>
      <c r="CW41">
        <v>54.0256774729935</v>
      </c>
      <c r="CY41">
        <v>54.494161485279797</v>
      </c>
      <c r="DA41">
        <v>54.410433208222798</v>
      </c>
      <c r="DC41">
        <v>54.779831213466103</v>
      </c>
      <c r="DE41">
        <v>164.511031895033</v>
      </c>
      <c r="DG41" s="41"/>
      <c r="DI41">
        <v>109.39945136714201</v>
      </c>
      <c r="DK41">
        <v>108.90255826635099</v>
      </c>
      <c r="DM41">
        <v>54.446610317301101</v>
      </c>
      <c r="DO41">
        <v>108.204768231668</v>
      </c>
      <c r="DQ41">
        <v>54.3284953414624</v>
      </c>
      <c r="DS41">
        <v>108.76332627249199</v>
      </c>
      <c r="DU41" s="41"/>
      <c r="DW41">
        <v>54.484457071325103</v>
      </c>
      <c r="DY41">
        <v>109.822300618296</v>
      </c>
      <c r="EA41">
        <v>108.98461261996501</v>
      </c>
      <c r="EC41">
        <v>54.6890391199343</v>
      </c>
      <c r="EE41">
        <v>54.884603892461797</v>
      </c>
      <c r="EH41">
        <v>54.4036850672776</v>
      </c>
      <c r="EI41">
        <v>110.031710104713</v>
      </c>
      <c r="EL41">
        <v>54.090608782862702</v>
      </c>
      <c r="EM41">
        <v>54.276516973458897</v>
      </c>
      <c r="EP41">
        <v>54.274849469764902</v>
      </c>
      <c r="EQ41">
        <v>53.7832671784222</v>
      </c>
      <c r="ET41">
        <v>162.472769468293</v>
      </c>
      <c r="EU41">
        <v>108.09069717047301</v>
      </c>
      <c r="EX41">
        <v>54.2360209147703</v>
      </c>
      <c r="EY41">
        <v>109.236837440174</v>
      </c>
      <c r="FB41">
        <v>54.301380630009099</v>
      </c>
      <c r="FC41" s="41"/>
      <c r="FF41">
        <v>54.384512862167803</v>
      </c>
      <c r="FG41" s="41"/>
      <c r="FJ41">
        <v>54.347573553607901</v>
      </c>
      <c r="FK41" s="41"/>
      <c r="FN41">
        <v>108.502952999537</v>
      </c>
      <c r="FO41">
        <v>163.31168272851701</v>
      </c>
      <c r="FR41">
        <v>109.559935782116</v>
      </c>
      <c r="FS41" s="41"/>
      <c r="FV41">
        <v>163.013062102292</v>
      </c>
      <c r="FW41" s="41"/>
      <c r="FZ41">
        <v>54.999131298878602</v>
      </c>
      <c r="GA41">
        <v>54.711851915188099</v>
      </c>
      <c r="GD41">
        <v>54.545160112684698</v>
      </c>
      <c r="GE41">
        <v>108.304618675545</v>
      </c>
      <c r="GH41">
        <v>54.0573866511928</v>
      </c>
      <c r="GI41">
        <v>54.623599969780699</v>
      </c>
      <c r="GL41">
        <v>54.725668364050101</v>
      </c>
      <c r="GM41">
        <v>54.9349826749729</v>
      </c>
      <c r="GP41" s="41"/>
      <c r="GQ41">
        <v>54.182764478276198</v>
      </c>
      <c r="GT41">
        <v>162.904050084197</v>
      </c>
      <c r="GU41">
        <v>54.308311361589602</v>
      </c>
      <c r="GX41">
        <v>109.294070612287</v>
      </c>
      <c r="GY41">
        <v>108.18106415233601</v>
      </c>
      <c r="HB41">
        <v>54.0991277021635</v>
      </c>
      <c r="HC41" s="41"/>
      <c r="HF41">
        <v>162.45143157082401</v>
      </c>
      <c r="HG41" s="41"/>
      <c r="HJ41">
        <v>108.96856855336399</v>
      </c>
      <c r="HK41">
        <v>108.72289043068299</v>
      </c>
      <c r="HN41">
        <v>163.963265254031</v>
      </c>
      <c r="HO41">
        <v>54.787849179175502</v>
      </c>
      <c r="HR41">
        <v>54.488601481753399</v>
      </c>
      <c r="HS41">
        <v>109.428551245441</v>
      </c>
      <c r="HV41" s="41"/>
      <c r="HW41">
        <v>53.837192368046502</v>
      </c>
      <c r="HZ41" s="41"/>
      <c r="IA41" s="41"/>
      <c r="ID41">
        <v>107.602829818351</v>
      </c>
      <c r="IE41">
        <v>54.109868524934001</v>
      </c>
    </row>
    <row r="42" spans="1:239" x14ac:dyDescent="0.25">
      <c r="A42" s="40">
        <v>39203</v>
      </c>
      <c r="B42" s="41"/>
      <c r="C42">
        <v>91.7989170686309</v>
      </c>
      <c r="E42" s="41"/>
      <c r="G42">
        <v>46.109724222133302</v>
      </c>
      <c r="I42">
        <v>46.2815554440092</v>
      </c>
      <c r="K42">
        <v>91.740360878736098</v>
      </c>
      <c r="M42" s="41"/>
      <c r="O42">
        <v>45.760442220030001</v>
      </c>
      <c r="Q42">
        <v>92.879366021357797</v>
      </c>
      <c r="S42" s="41"/>
      <c r="U42">
        <v>92.963863625791305</v>
      </c>
      <c r="W42">
        <v>46.094334421017997</v>
      </c>
      <c r="Y42">
        <v>45.732565969542897</v>
      </c>
      <c r="AA42" s="41"/>
      <c r="AC42">
        <v>46.178197383898201</v>
      </c>
      <c r="AE42">
        <v>91.648147247854396</v>
      </c>
      <c r="AG42" s="41"/>
      <c r="AI42">
        <v>46.078112485020903</v>
      </c>
      <c r="AK42">
        <v>92.123033675029305</v>
      </c>
      <c r="AM42">
        <v>45.984802451087603</v>
      </c>
      <c r="AO42">
        <v>46.314708721661603</v>
      </c>
      <c r="AQ42" s="41"/>
      <c r="AS42">
        <v>92.832953746402197</v>
      </c>
      <c r="AU42">
        <v>46.1770730283475</v>
      </c>
      <c r="AW42" s="41"/>
      <c r="AY42" s="41"/>
      <c r="BA42">
        <v>45.685625934616397</v>
      </c>
      <c r="BC42">
        <v>46.3240178029384</v>
      </c>
      <c r="BE42">
        <v>45.845481999954202</v>
      </c>
      <c r="BG42">
        <v>45.791524445217902</v>
      </c>
      <c r="BI42" s="41"/>
      <c r="BK42">
        <v>46.045291809972603</v>
      </c>
      <c r="BM42">
        <v>46.059015393027799</v>
      </c>
      <c r="BO42" s="41"/>
      <c r="BQ42">
        <v>45.746045736550599</v>
      </c>
      <c r="BS42" s="41"/>
      <c r="BU42" s="41"/>
      <c r="BW42">
        <v>46.040291411587098</v>
      </c>
      <c r="BY42">
        <v>92.730293639142502</v>
      </c>
      <c r="CA42" s="41"/>
      <c r="CC42" s="41"/>
      <c r="CE42" s="41"/>
      <c r="CG42">
        <v>45.649521863050197</v>
      </c>
      <c r="CI42" s="41"/>
      <c r="CK42">
        <v>46.156962779912497</v>
      </c>
      <c r="CM42">
        <v>91.322719079093005</v>
      </c>
      <c r="CO42">
        <v>91.886497465382405</v>
      </c>
      <c r="CQ42" s="41"/>
      <c r="CS42" s="41"/>
      <c r="CU42">
        <v>92.418890693190207</v>
      </c>
      <c r="CW42">
        <v>92.605766316525404</v>
      </c>
      <c r="CY42">
        <v>46.129380223285303</v>
      </c>
      <c r="DA42">
        <v>46.437033683067902</v>
      </c>
      <c r="DC42">
        <v>46.104269616558199</v>
      </c>
      <c r="DE42">
        <v>46.371681058832898</v>
      </c>
      <c r="DG42" s="41"/>
      <c r="DI42">
        <v>46.073495397913597</v>
      </c>
      <c r="DK42" s="41"/>
      <c r="DM42" s="41"/>
      <c r="DO42">
        <v>45.952188864646601</v>
      </c>
      <c r="DQ42">
        <v>92.248152476707801</v>
      </c>
      <c r="DS42" s="41"/>
      <c r="DU42" s="41"/>
      <c r="DW42">
        <v>46.0884129146052</v>
      </c>
      <c r="DY42">
        <v>91.975145452615905</v>
      </c>
      <c r="EA42" s="41"/>
      <c r="ED42">
        <v>46.062030038725297</v>
      </c>
      <c r="EE42">
        <v>46.527619687376898</v>
      </c>
      <c r="EH42">
        <v>46.323596466182899</v>
      </c>
      <c r="EI42">
        <v>92.543625600796204</v>
      </c>
      <c r="EL42">
        <v>91.793010480640802</v>
      </c>
      <c r="EM42">
        <v>46.017454763176303</v>
      </c>
      <c r="EP42">
        <v>92.164263409321094</v>
      </c>
      <c r="EQ42">
        <v>46.176509850128497</v>
      </c>
      <c r="ET42" s="41"/>
      <c r="EU42">
        <v>45.934871334693597</v>
      </c>
      <c r="EX42">
        <v>45.819723906355499</v>
      </c>
      <c r="EY42">
        <v>46.443031504038203</v>
      </c>
      <c r="FB42">
        <v>46.042508726114697</v>
      </c>
      <c r="FC42" s="41"/>
      <c r="FF42">
        <v>46.115121718700699</v>
      </c>
      <c r="FG42">
        <v>92.159860789141703</v>
      </c>
      <c r="FJ42">
        <v>92.097324696615502</v>
      </c>
      <c r="FK42" s="41"/>
      <c r="FN42">
        <v>91.623137460366394</v>
      </c>
      <c r="FO42" s="41"/>
      <c r="FR42" s="41"/>
      <c r="FS42">
        <v>91.778645817518594</v>
      </c>
      <c r="FV42" s="41"/>
      <c r="FW42">
        <v>92.166660776658404</v>
      </c>
      <c r="FZ42">
        <v>46.384519687569401</v>
      </c>
      <c r="GA42">
        <v>45.949024001865503</v>
      </c>
      <c r="GD42">
        <v>91.780693770100001</v>
      </c>
      <c r="GE42">
        <v>46.366320093667298</v>
      </c>
      <c r="GH42">
        <v>46.284463133358003</v>
      </c>
      <c r="GI42">
        <v>46.226463591476097</v>
      </c>
      <c r="GL42" s="41"/>
      <c r="GM42">
        <v>46.559050209458299</v>
      </c>
      <c r="GP42">
        <v>45.991833402294297</v>
      </c>
      <c r="GQ42" s="41"/>
      <c r="GT42">
        <v>92.533301822490301</v>
      </c>
      <c r="GU42" s="41"/>
      <c r="GX42">
        <v>46.8898440913785</v>
      </c>
      <c r="GY42">
        <v>91.886430243393804</v>
      </c>
      <c r="HB42">
        <v>92.049805014282697</v>
      </c>
      <c r="HC42">
        <v>92.136532518685897</v>
      </c>
      <c r="HF42">
        <v>92.3587485866977</v>
      </c>
      <c r="HG42" s="41"/>
      <c r="HJ42">
        <v>92.149513607859504</v>
      </c>
      <c r="HK42">
        <v>46.264330522768397</v>
      </c>
      <c r="HN42" s="41"/>
      <c r="HO42">
        <v>92.043268588939597</v>
      </c>
      <c r="HR42">
        <v>45.754586430388201</v>
      </c>
      <c r="HS42">
        <v>45.906551011732901</v>
      </c>
      <c r="HV42" s="41"/>
      <c r="HW42">
        <v>46.032678125272099</v>
      </c>
      <c r="HZ42">
        <v>46.032483914960501</v>
      </c>
      <c r="IA42">
        <v>91.915935663409101</v>
      </c>
      <c r="ID42" s="41"/>
      <c r="IE42" s="41"/>
    </row>
    <row r="43" spans="1:239" x14ac:dyDescent="0.25">
      <c r="A43" s="40">
        <v>39234</v>
      </c>
      <c r="B43">
        <v>140.93677923621701</v>
      </c>
      <c r="C43">
        <v>140.54957638323299</v>
      </c>
      <c r="E43">
        <v>140.99785330536599</v>
      </c>
      <c r="G43">
        <v>94.696573363001804</v>
      </c>
      <c r="I43">
        <v>187.728111896488</v>
      </c>
      <c r="K43">
        <v>140.42105132134199</v>
      </c>
      <c r="M43">
        <v>140.562153241999</v>
      </c>
      <c r="O43">
        <v>93.380533645134705</v>
      </c>
      <c r="Q43">
        <v>47.308911406707097</v>
      </c>
      <c r="S43">
        <v>93.565654046197693</v>
      </c>
      <c r="U43">
        <v>186.94922921975399</v>
      </c>
      <c r="W43">
        <v>93.700393918720295</v>
      </c>
      <c r="Y43">
        <v>93.633486976805003</v>
      </c>
      <c r="AA43" s="41"/>
      <c r="AC43">
        <v>94.376879526201407</v>
      </c>
      <c r="AE43" s="41"/>
      <c r="AG43">
        <v>187.282803992406</v>
      </c>
      <c r="AI43">
        <v>46.800366407888497</v>
      </c>
      <c r="AK43">
        <v>94.9485155946888</v>
      </c>
      <c r="AM43">
        <v>94.513613684834496</v>
      </c>
      <c r="AO43">
        <v>46.912734935120199</v>
      </c>
      <c r="AQ43">
        <v>93.767995431559896</v>
      </c>
      <c r="AS43">
        <v>235.281614614679</v>
      </c>
      <c r="AU43">
        <v>93.706388541569297</v>
      </c>
      <c r="AW43">
        <v>93.396588892292598</v>
      </c>
      <c r="AY43">
        <v>47.2503560891018</v>
      </c>
      <c r="BA43">
        <v>141.824757687904</v>
      </c>
      <c r="BC43">
        <v>91.582108643814294</v>
      </c>
      <c r="BE43">
        <v>94.026825248201604</v>
      </c>
      <c r="BG43">
        <v>140.38737536060299</v>
      </c>
      <c r="BI43">
        <v>140.179806553514</v>
      </c>
      <c r="BK43">
        <v>93.547161701709797</v>
      </c>
      <c r="BM43">
        <v>139.82273905657399</v>
      </c>
      <c r="BO43">
        <v>187.10310979537201</v>
      </c>
      <c r="BQ43">
        <v>93.915844501708307</v>
      </c>
      <c r="BS43">
        <v>94.113910851314202</v>
      </c>
      <c r="BU43">
        <v>141.65074168444099</v>
      </c>
      <c r="BW43">
        <v>141.053217356038</v>
      </c>
      <c r="BY43">
        <v>46.940146417933697</v>
      </c>
      <c r="CA43">
        <v>46.888578762764702</v>
      </c>
      <c r="CC43">
        <v>234.97601879914001</v>
      </c>
      <c r="CE43">
        <v>187.55606145062399</v>
      </c>
      <c r="CG43">
        <v>92.858414366994097</v>
      </c>
      <c r="CI43">
        <v>142.10956221357301</v>
      </c>
      <c r="CK43">
        <v>47.198283460481903</v>
      </c>
      <c r="CM43">
        <v>46.530098586450102</v>
      </c>
      <c r="CO43">
        <v>188.275175333368</v>
      </c>
      <c r="CQ43">
        <v>94.224329549093497</v>
      </c>
      <c r="CS43">
        <v>186.72601078392401</v>
      </c>
      <c r="CU43">
        <v>93.359025774285797</v>
      </c>
      <c r="CW43">
        <v>47.0707605811102</v>
      </c>
      <c r="CY43">
        <v>93.768400049256698</v>
      </c>
      <c r="DA43">
        <v>93.995290563690304</v>
      </c>
      <c r="DC43">
        <v>93.329143502338695</v>
      </c>
      <c r="DE43">
        <v>94.312725651905595</v>
      </c>
      <c r="DG43">
        <v>141.335515960496</v>
      </c>
      <c r="DI43">
        <v>93.878626893328899</v>
      </c>
      <c r="DK43">
        <v>47.405688408744801</v>
      </c>
      <c r="DM43">
        <v>47.363049892278497</v>
      </c>
      <c r="DO43">
        <v>93.414087923949495</v>
      </c>
      <c r="DQ43">
        <v>92.799181036393506</v>
      </c>
      <c r="DS43">
        <v>46.891005376314297</v>
      </c>
      <c r="DU43">
        <v>139.197943243949</v>
      </c>
      <c r="DW43">
        <v>141.340706488384</v>
      </c>
      <c r="DZ43">
        <v>94.159292252846697</v>
      </c>
      <c r="EA43">
        <v>139.35850539029499</v>
      </c>
      <c r="ED43">
        <v>93.0499994476193</v>
      </c>
      <c r="EE43">
        <v>46.9878681721585</v>
      </c>
      <c r="EH43">
        <v>189.495394420162</v>
      </c>
      <c r="EI43">
        <v>189.39838969105</v>
      </c>
      <c r="EL43">
        <v>94.504183921539706</v>
      </c>
      <c r="EM43">
        <v>188.48045907129799</v>
      </c>
      <c r="EP43">
        <v>93.332647383520097</v>
      </c>
      <c r="EQ43">
        <v>139.04331669080699</v>
      </c>
      <c r="ET43">
        <v>140.676295994448</v>
      </c>
      <c r="EU43">
        <v>140.45715246332401</v>
      </c>
      <c r="EX43">
        <v>46.879647304935503</v>
      </c>
      <c r="EY43">
        <v>47.142367507736601</v>
      </c>
      <c r="FB43">
        <v>46.962224601589902</v>
      </c>
      <c r="FC43">
        <v>94.563850948218402</v>
      </c>
      <c r="FF43">
        <v>46.704636128293501</v>
      </c>
      <c r="FG43">
        <v>236.16998190372499</v>
      </c>
      <c r="FJ43">
        <v>93.634906187549007</v>
      </c>
      <c r="FK43">
        <v>187.33668867307199</v>
      </c>
      <c r="FN43">
        <v>139.355660873179</v>
      </c>
      <c r="FO43">
        <v>233.13255917860801</v>
      </c>
      <c r="FR43">
        <v>233.81922418612601</v>
      </c>
      <c r="FS43">
        <v>93.2179599472787</v>
      </c>
      <c r="FV43">
        <v>142.84413397551</v>
      </c>
      <c r="FW43">
        <v>140.41528232008801</v>
      </c>
      <c r="FZ43">
        <v>47.028886715103198</v>
      </c>
      <c r="GA43">
        <v>46.979969076856896</v>
      </c>
      <c r="GD43">
        <v>186.86281001475899</v>
      </c>
      <c r="GE43">
        <v>141.26490308787999</v>
      </c>
      <c r="GH43" s="41"/>
      <c r="GI43" s="41"/>
      <c r="GL43">
        <v>93.401889195138807</v>
      </c>
      <c r="GM43">
        <v>47.175700697714198</v>
      </c>
      <c r="GP43">
        <v>46.5157088818098</v>
      </c>
      <c r="GQ43">
        <v>46.747191207213604</v>
      </c>
      <c r="GT43">
        <v>140.40558399711401</v>
      </c>
      <c r="GU43">
        <v>94.283473913400201</v>
      </c>
      <c r="GX43">
        <v>93.771708098008503</v>
      </c>
      <c r="GY43">
        <v>186.84677269778501</v>
      </c>
      <c r="HB43">
        <v>140.32796736209599</v>
      </c>
      <c r="HC43">
        <v>46.721933492068302</v>
      </c>
      <c r="HF43">
        <v>189.574832306297</v>
      </c>
      <c r="HG43">
        <v>141.91488543725001</v>
      </c>
      <c r="HJ43">
        <v>93.404539435880494</v>
      </c>
      <c r="HK43">
        <v>46.561514019954402</v>
      </c>
      <c r="HN43">
        <v>94.152302607736303</v>
      </c>
      <c r="HO43">
        <v>94.241434861514307</v>
      </c>
      <c r="HR43">
        <v>92.974461591352195</v>
      </c>
      <c r="HS43">
        <v>142.01110430965301</v>
      </c>
      <c r="HV43" s="41"/>
      <c r="HW43">
        <v>234.07747492972101</v>
      </c>
      <c r="HZ43">
        <v>93.523688519433705</v>
      </c>
      <c r="IA43">
        <v>140.252964738662</v>
      </c>
      <c r="ID43">
        <v>93.2953071950257</v>
      </c>
      <c r="IE43">
        <v>93.418594443751701</v>
      </c>
    </row>
    <row r="44" spans="1:239" x14ac:dyDescent="0.25">
      <c r="A44" s="40">
        <v>39264</v>
      </c>
      <c r="B44">
        <v>50.059619161721102</v>
      </c>
      <c r="C44">
        <v>49.978553642286499</v>
      </c>
      <c r="E44">
        <v>149.61816805053601</v>
      </c>
      <c r="G44">
        <v>201.88362787920499</v>
      </c>
      <c r="I44">
        <v>100.01931402828799</v>
      </c>
      <c r="K44">
        <v>100.478193921889</v>
      </c>
      <c r="M44">
        <v>100.176199116896</v>
      </c>
      <c r="O44">
        <v>150.75010545705399</v>
      </c>
      <c r="Q44">
        <v>101.46490548763499</v>
      </c>
      <c r="S44">
        <v>150.005520134123</v>
      </c>
      <c r="U44">
        <v>100.608322776306</v>
      </c>
      <c r="W44">
        <v>148.631341590923</v>
      </c>
      <c r="Y44">
        <v>149.63945639953599</v>
      </c>
      <c r="AA44">
        <v>99.3134426608475</v>
      </c>
      <c r="AC44">
        <v>50.143503400289603</v>
      </c>
      <c r="AE44">
        <v>100.37460255900901</v>
      </c>
      <c r="AG44">
        <v>101.19370053530599</v>
      </c>
      <c r="AI44">
        <v>199.64772950494901</v>
      </c>
      <c r="AK44">
        <v>201.25224947060801</v>
      </c>
      <c r="AM44" s="41"/>
      <c r="AO44">
        <v>201.73885333208</v>
      </c>
      <c r="AQ44">
        <v>50.5410055345545</v>
      </c>
      <c r="AS44">
        <v>100.438852989127</v>
      </c>
      <c r="AU44">
        <v>99.760569323453296</v>
      </c>
      <c r="AW44">
        <v>99.951960300422996</v>
      </c>
      <c r="AY44">
        <v>100.330634936433</v>
      </c>
      <c r="BA44">
        <v>50.109121569499401</v>
      </c>
      <c r="BC44">
        <v>99.854548391105098</v>
      </c>
      <c r="BE44">
        <v>49.886434015075899</v>
      </c>
      <c r="BG44">
        <v>99.296900658186303</v>
      </c>
      <c r="BI44">
        <v>100.629539719581</v>
      </c>
      <c r="BK44">
        <v>50.189205556356903</v>
      </c>
      <c r="BM44">
        <v>150.43732307689999</v>
      </c>
      <c r="BO44">
        <v>99.565341556798302</v>
      </c>
      <c r="BQ44" s="41"/>
      <c r="BS44">
        <v>50.652437735972804</v>
      </c>
      <c r="BU44">
        <v>200.88103314866399</v>
      </c>
      <c r="BW44">
        <v>50.106592470420402</v>
      </c>
      <c r="BY44">
        <v>151.643293103335</v>
      </c>
      <c r="CA44">
        <v>49.549852508269097</v>
      </c>
      <c r="CC44">
        <v>149.12153582640499</v>
      </c>
      <c r="CE44">
        <v>149.195237657452</v>
      </c>
      <c r="CG44">
        <v>150.48851711320401</v>
      </c>
      <c r="CI44">
        <v>149.753522531112</v>
      </c>
      <c r="CK44" s="41"/>
      <c r="CM44">
        <v>199.09786214176199</v>
      </c>
      <c r="CO44">
        <v>199.915717782157</v>
      </c>
      <c r="CQ44">
        <v>150.79688131490499</v>
      </c>
      <c r="CS44">
        <v>99.932343796090294</v>
      </c>
      <c r="CU44">
        <v>50.357185057604603</v>
      </c>
      <c r="CW44">
        <v>99.685909773558294</v>
      </c>
      <c r="CY44">
        <v>99.863369089413396</v>
      </c>
      <c r="DA44">
        <v>50.531624162351903</v>
      </c>
      <c r="DC44">
        <v>150.585091494452</v>
      </c>
      <c r="DE44">
        <v>49.985855009852997</v>
      </c>
      <c r="DG44">
        <v>200.992252584217</v>
      </c>
      <c r="DI44">
        <v>49.882527307624699</v>
      </c>
      <c r="DK44">
        <v>150.474169283886</v>
      </c>
      <c r="DM44" s="41"/>
      <c r="DO44">
        <v>200.41455776414699</v>
      </c>
      <c r="DQ44" s="41"/>
      <c r="DS44">
        <v>49.919248177202199</v>
      </c>
      <c r="DV44">
        <v>100.565264193261</v>
      </c>
      <c r="DW44">
        <v>49.975244783868298</v>
      </c>
      <c r="DZ44">
        <v>99.650107143067899</v>
      </c>
      <c r="EA44">
        <v>49.545053045639499</v>
      </c>
      <c r="ED44">
        <v>49.915053498216402</v>
      </c>
      <c r="EE44" s="41"/>
      <c r="EH44">
        <v>101.361587898099</v>
      </c>
      <c r="EI44">
        <v>201.19430327583399</v>
      </c>
      <c r="EL44">
        <v>100.29346466792001</v>
      </c>
      <c r="EM44">
        <v>99.735787288792494</v>
      </c>
      <c r="EP44">
        <v>99.212105479013104</v>
      </c>
      <c r="EQ44" s="41"/>
      <c r="ET44">
        <v>200.50695274658099</v>
      </c>
      <c r="EU44" s="41"/>
      <c r="EX44">
        <v>50.092607389407597</v>
      </c>
      <c r="EY44">
        <v>152.124684563822</v>
      </c>
      <c r="FB44">
        <v>50.268482374566602</v>
      </c>
      <c r="FC44" s="41"/>
      <c r="FF44">
        <v>49.763605386910399</v>
      </c>
      <c r="FG44">
        <v>149.126276153731</v>
      </c>
      <c r="FJ44">
        <v>199.90228623977299</v>
      </c>
      <c r="FK44">
        <v>99.953590382461002</v>
      </c>
      <c r="FN44" s="41"/>
      <c r="FO44">
        <v>149.34536688610899</v>
      </c>
      <c r="FR44">
        <v>100.890609018299</v>
      </c>
      <c r="FS44">
        <v>149.525322755541</v>
      </c>
      <c r="FV44">
        <v>150.364124637678</v>
      </c>
      <c r="FW44">
        <v>149.42779072818999</v>
      </c>
      <c r="FZ44">
        <v>50.152523718361998</v>
      </c>
      <c r="GA44" s="41"/>
      <c r="GD44">
        <v>100.04186387076901</v>
      </c>
      <c r="GE44">
        <v>50.456550640289301</v>
      </c>
      <c r="GH44">
        <v>100.920877764534</v>
      </c>
      <c r="GI44">
        <v>150.366042452165</v>
      </c>
      <c r="GL44">
        <v>150.14394212809401</v>
      </c>
      <c r="GM44">
        <v>101.37039770709499</v>
      </c>
      <c r="GP44">
        <v>148.074320872198</v>
      </c>
      <c r="GQ44">
        <v>50.0512187214512</v>
      </c>
      <c r="GT44">
        <v>50.142280364472299</v>
      </c>
      <c r="GU44">
        <v>99.751217397914701</v>
      </c>
      <c r="GX44">
        <v>49.868038782886501</v>
      </c>
      <c r="GY44">
        <v>99.995207315944398</v>
      </c>
      <c r="HB44">
        <v>100.006583056881</v>
      </c>
      <c r="HC44">
        <v>99.494266961622898</v>
      </c>
      <c r="HF44">
        <v>99.985361949101502</v>
      </c>
      <c r="HG44">
        <v>151.45845313938599</v>
      </c>
      <c r="HJ44">
        <v>100.421741349998</v>
      </c>
      <c r="HK44">
        <v>200.66812789277199</v>
      </c>
      <c r="HN44">
        <v>100.29254215698199</v>
      </c>
      <c r="HO44">
        <v>100.379168061846</v>
      </c>
      <c r="HR44">
        <v>49.580486626307298</v>
      </c>
      <c r="HS44">
        <v>100.646419920832</v>
      </c>
      <c r="HV44">
        <v>151.05566309675399</v>
      </c>
      <c r="HW44">
        <v>50.064392959345298</v>
      </c>
      <c r="HZ44">
        <v>100.941475286654</v>
      </c>
      <c r="IA44">
        <v>50.1831585585212</v>
      </c>
      <c r="ID44">
        <v>50.077359376250399</v>
      </c>
      <c r="IE44">
        <v>100.407727546271</v>
      </c>
    </row>
    <row r="45" spans="1:239" x14ac:dyDescent="0.25">
      <c r="A45" s="40">
        <v>39295</v>
      </c>
      <c r="B45">
        <v>45.282275781062502</v>
      </c>
      <c r="C45" s="41"/>
      <c r="E45">
        <v>44.768630318261501</v>
      </c>
      <c r="G45">
        <v>44.983510294974103</v>
      </c>
      <c r="I45">
        <v>45.183462425266697</v>
      </c>
      <c r="K45">
        <v>45.385030326960603</v>
      </c>
      <c r="M45" s="41"/>
      <c r="O45" s="41"/>
      <c r="Q45" s="41"/>
      <c r="S45" s="41"/>
      <c r="U45">
        <v>45.151260929642802</v>
      </c>
      <c r="W45">
        <v>45.131135473852098</v>
      </c>
      <c r="Y45">
        <v>45.035667926924098</v>
      </c>
      <c r="AA45">
        <v>44.858905270477699</v>
      </c>
      <c r="AC45">
        <v>44.770375305502398</v>
      </c>
      <c r="AE45" s="41"/>
      <c r="AG45" s="41"/>
      <c r="AI45">
        <v>90.215237621380496</v>
      </c>
      <c r="AK45" s="41"/>
      <c r="AM45">
        <v>45.344984445944299</v>
      </c>
      <c r="AO45">
        <v>45.2000284448524</v>
      </c>
      <c r="AQ45">
        <v>45.4401147514602</v>
      </c>
      <c r="AS45" s="41"/>
      <c r="AU45">
        <v>45.280550227381198</v>
      </c>
      <c r="AW45">
        <v>45.228777026173297</v>
      </c>
      <c r="AY45">
        <v>45.196777556540397</v>
      </c>
      <c r="BA45">
        <v>44.8864732457481</v>
      </c>
      <c r="BC45">
        <v>44.744109327166299</v>
      </c>
      <c r="BE45">
        <v>44.850030364155003</v>
      </c>
      <c r="BG45" s="41"/>
      <c r="BI45">
        <v>45.051012601206303</v>
      </c>
      <c r="BK45">
        <v>90.405909637117801</v>
      </c>
      <c r="BM45">
        <v>89.983164379492905</v>
      </c>
      <c r="BO45">
        <v>45.061149057896003</v>
      </c>
      <c r="BQ45" s="41"/>
      <c r="BS45" s="41"/>
      <c r="BU45" s="41"/>
      <c r="BW45" s="41"/>
      <c r="BY45">
        <v>45.215750677084401</v>
      </c>
      <c r="CA45">
        <v>90.035484487468494</v>
      </c>
      <c r="CC45" s="41"/>
      <c r="CE45" s="41"/>
      <c r="CG45" s="41"/>
      <c r="CI45" s="41"/>
      <c r="CK45">
        <v>45.371786820365401</v>
      </c>
      <c r="CM45">
        <v>44.915823146276701</v>
      </c>
      <c r="CO45" s="41"/>
      <c r="CQ45" s="41"/>
      <c r="CS45">
        <v>45.299528322540901</v>
      </c>
      <c r="CU45" s="41"/>
      <c r="CW45">
        <v>90.357088547883606</v>
      </c>
      <c r="CY45" s="41"/>
      <c r="DA45">
        <v>90.600855001261706</v>
      </c>
      <c r="DC45">
        <v>45.138552909114097</v>
      </c>
      <c r="DE45" s="41"/>
      <c r="DG45" s="41"/>
      <c r="DI45">
        <v>45.584278262555401</v>
      </c>
      <c r="DK45">
        <v>45.4970083596385</v>
      </c>
      <c r="DM45">
        <v>45.303140159641899</v>
      </c>
      <c r="DO45">
        <v>45.132589952102698</v>
      </c>
      <c r="DR45" s="41"/>
      <c r="DS45" s="41"/>
      <c r="DV45">
        <v>90.818921662081905</v>
      </c>
      <c r="DW45">
        <v>45.262115017097699</v>
      </c>
      <c r="DZ45" s="41"/>
      <c r="EA45">
        <v>45.400906799596399</v>
      </c>
      <c r="ED45">
        <v>89.871502530359905</v>
      </c>
      <c r="EE45">
        <v>45.488202869110303</v>
      </c>
      <c r="EH45" s="41"/>
      <c r="EI45" s="41"/>
      <c r="EL45">
        <v>44.960264859765502</v>
      </c>
      <c r="EM45">
        <v>45.510014650097297</v>
      </c>
      <c r="EP45" s="41"/>
      <c r="EQ45">
        <v>44.837134059976002</v>
      </c>
      <c r="ET45">
        <v>89.234305475410196</v>
      </c>
      <c r="EU45">
        <v>45.033733531171102</v>
      </c>
      <c r="EX45" s="41"/>
      <c r="EY45">
        <v>45.570274154196802</v>
      </c>
      <c r="FB45">
        <v>90.095670300138494</v>
      </c>
      <c r="FC45" s="41"/>
      <c r="FF45" s="41"/>
      <c r="FG45">
        <v>45.151016132884401</v>
      </c>
      <c r="FJ45" s="41"/>
      <c r="FK45" s="41"/>
      <c r="FN45">
        <v>45.121568995484701</v>
      </c>
      <c r="FO45">
        <v>89.235307518902104</v>
      </c>
      <c r="FR45" s="41"/>
      <c r="FS45">
        <v>89.782935004373499</v>
      </c>
      <c r="FV45" s="41"/>
      <c r="FW45" s="41"/>
      <c r="FZ45">
        <v>45.241184691927501</v>
      </c>
      <c r="GA45" s="41"/>
      <c r="GD45">
        <v>44.872951277114403</v>
      </c>
      <c r="GE45" s="41"/>
      <c r="GH45" s="41"/>
      <c r="GI45" s="41"/>
      <c r="GL45">
        <v>91.363005955241107</v>
      </c>
      <c r="GM45">
        <v>45.4816602832679</v>
      </c>
      <c r="GP45" s="41"/>
      <c r="GQ45" s="41"/>
      <c r="GT45" s="41"/>
      <c r="GU45">
        <v>44.924280999381999</v>
      </c>
      <c r="GX45">
        <v>45.571553492081897</v>
      </c>
      <c r="GY45">
        <v>44.846626233709699</v>
      </c>
      <c r="HB45">
        <v>44.9641144447816</v>
      </c>
      <c r="HC45">
        <v>44.928607117809896</v>
      </c>
      <c r="HF45" s="41"/>
      <c r="HG45" s="41"/>
      <c r="HJ45">
        <v>45.3962968700217</v>
      </c>
      <c r="HK45" s="41"/>
      <c r="HN45">
        <v>45.101948122251301</v>
      </c>
      <c r="HO45" s="41"/>
      <c r="HR45">
        <v>45.396042777938497</v>
      </c>
      <c r="HS45">
        <v>45.2905507140011</v>
      </c>
      <c r="HV45" s="41"/>
      <c r="HW45">
        <v>45.430758706294299</v>
      </c>
      <c r="HZ45">
        <v>45.223397806593603</v>
      </c>
      <c r="IA45" s="41"/>
      <c r="ID45" s="41"/>
      <c r="IE45" s="41"/>
    </row>
    <row r="46" spans="1:239" x14ac:dyDescent="0.25">
      <c r="A46" s="40">
        <v>39326</v>
      </c>
      <c r="B46">
        <v>89.092811322988396</v>
      </c>
      <c r="C46" s="41"/>
      <c r="E46">
        <v>178.244041105023</v>
      </c>
      <c r="G46">
        <v>89.385031442161605</v>
      </c>
      <c r="I46">
        <v>134.703818345911</v>
      </c>
      <c r="K46" s="41"/>
      <c r="M46">
        <v>134.44012276066701</v>
      </c>
      <c r="O46">
        <v>134.39603740133501</v>
      </c>
      <c r="Q46">
        <v>44.766176763377601</v>
      </c>
      <c r="S46">
        <v>89.075751082572197</v>
      </c>
      <c r="U46">
        <v>89.053479882251096</v>
      </c>
      <c r="W46">
        <v>44.533371588886702</v>
      </c>
      <c r="Y46" s="41"/>
      <c r="AA46">
        <v>44.825438309454</v>
      </c>
      <c r="AC46">
        <v>134.24583143191299</v>
      </c>
      <c r="AE46">
        <v>90.127361740228196</v>
      </c>
      <c r="AG46">
        <v>44.576583847201</v>
      </c>
      <c r="AI46">
        <v>89.560107129058395</v>
      </c>
      <c r="AK46">
        <v>44.505246067853598</v>
      </c>
      <c r="AM46">
        <v>44.724963299929598</v>
      </c>
      <c r="AO46">
        <v>44.541267670606302</v>
      </c>
      <c r="AQ46" s="41"/>
      <c r="AS46">
        <v>90.196123168885094</v>
      </c>
      <c r="AU46">
        <v>89.886964016298904</v>
      </c>
      <c r="AW46">
        <v>44.9995298710732</v>
      </c>
      <c r="AY46">
        <v>90.041541881615004</v>
      </c>
      <c r="BA46">
        <v>44.595861379244297</v>
      </c>
      <c r="BC46" s="41"/>
      <c r="BE46" s="41"/>
      <c r="BG46">
        <v>89.088447277516295</v>
      </c>
      <c r="BI46">
        <v>134.03207535003401</v>
      </c>
      <c r="BK46">
        <v>133.55809209948401</v>
      </c>
      <c r="BM46">
        <v>89.306162724754003</v>
      </c>
      <c r="BO46">
        <v>89.650434927468098</v>
      </c>
      <c r="BQ46">
        <v>133.7411509092</v>
      </c>
      <c r="BS46" s="41"/>
      <c r="BU46">
        <v>89.690384441831199</v>
      </c>
      <c r="BW46">
        <v>44.257091445954202</v>
      </c>
      <c r="BY46" s="41"/>
      <c r="CA46">
        <v>44.807241518649199</v>
      </c>
      <c r="CC46">
        <v>89.863007682341205</v>
      </c>
      <c r="CE46">
        <v>134.251730500382</v>
      </c>
      <c r="CG46">
        <v>44.933571450690501</v>
      </c>
      <c r="CI46" s="41"/>
      <c r="CK46" s="41"/>
      <c r="CM46">
        <v>89.863756356603702</v>
      </c>
      <c r="CO46">
        <v>44.896036834632397</v>
      </c>
      <c r="CQ46">
        <v>44.652681180191301</v>
      </c>
      <c r="CS46">
        <v>89.749235940607804</v>
      </c>
      <c r="CU46" s="41"/>
      <c r="CW46">
        <v>89.779218774524793</v>
      </c>
      <c r="CY46">
        <v>89.524115500026198</v>
      </c>
      <c r="DA46">
        <v>45.218015872165999</v>
      </c>
      <c r="DC46">
        <v>89.230613358095894</v>
      </c>
      <c r="DE46">
        <v>44.5293898187333</v>
      </c>
      <c r="DG46">
        <v>44.426099309237401</v>
      </c>
      <c r="DI46" s="41"/>
      <c r="DK46">
        <v>44.995914457095303</v>
      </c>
      <c r="DN46" s="41"/>
      <c r="DO46" s="41"/>
      <c r="DR46">
        <v>89.717654115305706</v>
      </c>
      <c r="DS46">
        <v>44.801156700003297</v>
      </c>
      <c r="DV46">
        <v>89.816666004720503</v>
      </c>
      <c r="DW46">
        <v>44.9702313970229</v>
      </c>
      <c r="DZ46" s="41"/>
      <c r="EA46">
        <v>44.585821597211698</v>
      </c>
      <c r="ED46">
        <v>44.6018488265291</v>
      </c>
      <c r="EE46" s="41"/>
      <c r="EH46" s="41"/>
      <c r="EI46" s="41"/>
      <c r="EL46">
        <v>89.212919631431603</v>
      </c>
      <c r="EM46">
        <v>44.683853419172898</v>
      </c>
      <c r="EP46">
        <v>89.695607634076296</v>
      </c>
      <c r="EQ46">
        <v>134.83464527309499</v>
      </c>
      <c r="ET46">
        <v>44.559845883094198</v>
      </c>
      <c r="EU46" s="41"/>
      <c r="EX46">
        <v>44.858082061068998</v>
      </c>
      <c r="EY46" s="41"/>
      <c r="FB46">
        <v>45.062089590471103</v>
      </c>
      <c r="FC46">
        <v>44.904229740725</v>
      </c>
      <c r="FF46">
        <v>45.007449015379102</v>
      </c>
      <c r="FG46">
        <v>44.690311260974603</v>
      </c>
      <c r="FJ46">
        <v>89.756575722125504</v>
      </c>
      <c r="FK46" s="41"/>
      <c r="FN46">
        <v>89.266173603094003</v>
      </c>
      <c r="FO46">
        <v>44.926140639678003</v>
      </c>
      <c r="FR46">
        <v>45.342400649941801</v>
      </c>
      <c r="FS46" s="41"/>
      <c r="FV46">
        <v>44.180612690620599</v>
      </c>
      <c r="FW46">
        <v>133.50351396440601</v>
      </c>
      <c r="FZ46">
        <v>45.174416262845</v>
      </c>
      <c r="GA46">
        <v>44.884171803285298</v>
      </c>
      <c r="GD46">
        <v>134.546152137104</v>
      </c>
      <c r="GE46">
        <v>44.273303074180902</v>
      </c>
      <c r="GH46">
        <v>134.95794828826399</v>
      </c>
      <c r="GI46">
        <v>133.78463361091801</v>
      </c>
      <c r="GL46">
        <v>89.5205156484529</v>
      </c>
      <c r="GM46" s="41"/>
      <c r="GP46" s="41"/>
      <c r="GQ46">
        <v>44.778710029144001</v>
      </c>
      <c r="GT46">
        <v>89.402040567110703</v>
      </c>
      <c r="GU46">
        <v>44.299760971063897</v>
      </c>
      <c r="GX46">
        <v>45.423909122069396</v>
      </c>
      <c r="GY46">
        <v>90.562652473112195</v>
      </c>
      <c r="HB46">
        <v>89.4867569533927</v>
      </c>
      <c r="HC46">
        <v>90.211760929039201</v>
      </c>
      <c r="HF46">
        <v>134.374073058394</v>
      </c>
      <c r="HG46">
        <v>44.540951398051099</v>
      </c>
      <c r="HJ46">
        <v>89.583690467669996</v>
      </c>
      <c r="HK46">
        <v>134.21577420602199</v>
      </c>
      <c r="HN46">
        <v>45.178321841191902</v>
      </c>
      <c r="HO46">
        <v>133.97761842195001</v>
      </c>
      <c r="HR46">
        <v>88.926592735301895</v>
      </c>
      <c r="HS46">
        <v>89.384889759814698</v>
      </c>
      <c r="HV46" s="41"/>
      <c r="HW46" s="41"/>
      <c r="HZ46" s="41"/>
      <c r="IA46">
        <v>90.035175796669407</v>
      </c>
      <c r="ID46">
        <v>44.216325101246603</v>
      </c>
      <c r="IE46">
        <v>89.139101452206305</v>
      </c>
    </row>
    <row r="47" spans="1:239" x14ac:dyDescent="0.25">
      <c r="A47" s="40">
        <v>39356</v>
      </c>
      <c r="B47">
        <v>79.923100913638507</v>
      </c>
      <c r="C47">
        <v>81.026185882126498</v>
      </c>
      <c r="E47">
        <v>160.01047442453901</v>
      </c>
      <c r="G47">
        <v>242.62605111791899</v>
      </c>
      <c r="I47">
        <v>40.114378277682</v>
      </c>
      <c r="K47">
        <v>80.248148039972904</v>
      </c>
      <c r="M47">
        <v>80.273322251452996</v>
      </c>
      <c r="O47">
        <v>161.12111694517799</v>
      </c>
      <c r="Q47">
        <v>80.483430316018996</v>
      </c>
      <c r="S47">
        <v>284.566332846389</v>
      </c>
      <c r="U47">
        <v>242.41479575324999</v>
      </c>
      <c r="W47">
        <v>80.842959337861004</v>
      </c>
      <c r="Y47">
        <v>120.210371764492</v>
      </c>
      <c r="AA47">
        <v>40.153431862822799</v>
      </c>
      <c r="AC47">
        <v>280.22792819724901</v>
      </c>
      <c r="AE47">
        <v>203.375585387109</v>
      </c>
      <c r="AG47">
        <v>80.039357206023197</v>
      </c>
      <c r="AI47">
        <v>79.357174070296793</v>
      </c>
      <c r="AK47">
        <v>203.148480999903</v>
      </c>
      <c r="AM47">
        <v>162.54453644314401</v>
      </c>
      <c r="AO47">
        <v>202.037774866939</v>
      </c>
      <c r="AQ47">
        <v>160.38473606215501</v>
      </c>
      <c r="AS47">
        <v>119.585451971582</v>
      </c>
      <c r="AU47">
        <v>200.72436366881001</v>
      </c>
      <c r="AW47">
        <v>240.415739174218</v>
      </c>
      <c r="AY47">
        <v>80.021673176844303</v>
      </c>
      <c r="BA47">
        <v>202.36173331607</v>
      </c>
      <c r="BC47">
        <v>80.469256798489198</v>
      </c>
      <c r="BE47">
        <v>240.83758674550401</v>
      </c>
      <c r="BG47">
        <v>200.87174925057201</v>
      </c>
      <c r="BI47">
        <v>201.59721146575799</v>
      </c>
      <c r="BK47">
        <v>120.68780692269701</v>
      </c>
      <c r="BM47">
        <v>80.427641979657295</v>
      </c>
      <c r="BO47">
        <v>121.182849697515</v>
      </c>
      <c r="BQ47">
        <v>200.433358224507</v>
      </c>
      <c r="BS47">
        <v>323.85315928776703</v>
      </c>
      <c r="BU47">
        <v>242.558717309521</v>
      </c>
      <c r="BW47">
        <v>243.217141117203</v>
      </c>
      <c r="BY47">
        <v>121.23114089266301</v>
      </c>
      <c r="CA47">
        <v>199.109324444273</v>
      </c>
      <c r="CC47">
        <v>160.717253096561</v>
      </c>
      <c r="CE47">
        <v>281.47668459486698</v>
      </c>
      <c r="CG47">
        <v>121.061162686404</v>
      </c>
      <c r="CI47">
        <v>161.378095752494</v>
      </c>
      <c r="CK47">
        <v>162.10993913413</v>
      </c>
      <c r="CM47">
        <v>160.37169542202</v>
      </c>
      <c r="CO47">
        <v>120.83585044213901</v>
      </c>
      <c r="CQ47">
        <v>198.930276710546</v>
      </c>
      <c r="CS47">
        <v>200.79492480977399</v>
      </c>
      <c r="CU47">
        <v>161.43830775916399</v>
      </c>
      <c r="CW47">
        <v>120.613665789065</v>
      </c>
      <c r="CY47">
        <v>200.35677266897099</v>
      </c>
      <c r="DA47">
        <v>243.07615330863399</v>
      </c>
      <c r="DC47">
        <v>80.035144146335298</v>
      </c>
      <c r="DE47">
        <v>80.765609650703993</v>
      </c>
      <c r="DG47">
        <v>120.00774989565799</v>
      </c>
      <c r="DJ47">
        <v>160.51977742506401</v>
      </c>
      <c r="DK47">
        <v>80.746689830237102</v>
      </c>
      <c r="DN47">
        <v>202.14390524901299</v>
      </c>
      <c r="DO47">
        <v>163.097899136601</v>
      </c>
      <c r="DR47">
        <v>80.563576690610404</v>
      </c>
      <c r="DS47">
        <v>242.112548966373</v>
      </c>
      <c r="DV47">
        <v>40.705268002763901</v>
      </c>
      <c r="DW47">
        <v>120.546648229418</v>
      </c>
      <c r="DZ47">
        <v>120.01041462912001</v>
      </c>
      <c r="EA47">
        <v>120.219263964625</v>
      </c>
      <c r="ED47">
        <v>160.859180714942</v>
      </c>
      <c r="EE47">
        <v>202.95497194867099</v>
      </c>
      <c r="EH47">
        <v>202.719604876473</v>
      </c>
      <c r="EI47">
        <v>163.187280864455</v>
      </c>
      <c r="EL47">
        <v>281.76817144914799</v>
      </c>
      <c r="EM47">
        <v>120.06689367194799</v>
      </c>
      <c r="EP47">
        <v>161.26843126755199</v>
      </c>
      <c r="EQ47">
        <v>120.58668485198901</v>
      </c>
      <c r="ET47">
        <v>200.72283722756401</v>
      </c>
      <c r="EU47">
        <v>40.429360888866199</v>
      </c>
      <c r="EX47" s="41"/>
      <c r="EY47">
        <v>202.689805654547</v>
      </c>
      <c r="FB47">
        <v>121.54539637950499</v>
      </c>
      <c r="FC47">
        <v>80.702139430609407</v>
      </c>
      <c r="FF47">
        <v>80.274040300062097</v>
      </c>
      <c r="FG47">
        <v>120.91001648295899</v>
      </c>
      <c r="FJ47">
        <v>240.70287265262701</v>
      </c>
      <c r="FK47">
        <v>162.94307856196701</v>
      </c>
      <c r="FN47">
        <v>39.691088156708297</v>
      </c>
      <c r="FO47">
        <v>198.697740376078</v>
      </c>
      <c r="FR47">
        <v>121.128661274096</v>
      </c>
      <c r="FS47">
        <v>159.49737733552999</v>
      </c>
      <c r="FV47">
        <v>199.757507871538</v>
      </c>
      <c r="FW47">
        <v>81.159051728420295</v>
      </c>
      <c r="FZ47">
        <v>162.19252454820301</v>
      </c>
      <c r="GA47">
        <v>80.611900189310404</v>
      </c>
      <c r="GD47">
        <v>80.4428172896192</v>
      </c>
      <c r="GE47">
        <v>40.263600334291397</v>
      </c>
      <c r="GH47">
        <v>121.425449761019</v>
      </c>
      <c r="GI47">
        <v>119.912751887201</v>
      </c>
      <c r="GL47">
        <v>80.948174730043803</v>
      </c>
      <c r="GM47">
        <v>121.245071719257</v>
      </c>
      <c r="GP47">
        <v>201.010990151882</v>
      </c>
      <c r="GQ47">
        <v>79.925110208155402</v>
      </c>
      <c r="GT47">
        <v>242.13810481737301</v>
      </c>
      <c r="GU47">
        <v>80.098657756627006</v>
      </c>
      <c r="GX47">
        <v>201.448397741896</v>
      </c>
      <c r="GY47">
        <v>80.342743565472006</v>
      </c>
      <c r="HB47">
        <v>80.218951473898599</v>
      </c>
      <c r="HC47">
        <v>40.324059283926402</v>
      </c>
      <c r="HF47">
        <v>159.40553243159599</v>
      </c>
      <c r="HG47">
        <v>200.67194528890701</v>
      </c>
      <c r="HJ47">
        <v>80.356198009801105</v>
      </c>
      <c r="HK47">
        <v>120.729441514529</v>
      </c>
      <c r="HN47">
        <v>243.93798897999</v>
      </c>
      <c r="HO47">
        <v>160.783343014933</v>
      </c>
      <c r="HR47">
        <v>201.41933762261601</v>
      </c>
      <c r="HS47">
        <v>161.24565931063901</v>
      </c>
      <c r="HV47">
        <v>202.876914831455</v>
      </c>
      <c r="HW47">
        <v>159.96146381442199</v>
      </c>
      <c r="HZ47">
        <v>244.42380944467101</v>
      </c>
      <c r="IA47">
        <v>40.3176937616632</v>
      </c>
      <c r="ID47">
        <v>240.11216244013301</v>
      </c>
      <c r="IE47">
        <v>241.063574080005</v>
      </c>
    </row>
    <row r="48" spans="1:239" x14ac:dyDescent="0.25">
      <c r="A48" s="40">
        <v>39387</v>
      </c>
      <c r="B48" s="41"/>
      <c r="C48">
        <v>116.080308666943</v>
      </c>
      <c r="E48" s="41"/>
      <c r="G48">
        <v>38.712536998724801</v>
      </c>
      <c r="I48">
        <v>38.300653680896403</v>
      </c>
      <c r="K48" s="41"/>
      <c r="M48">
        <v>77.038197308647597</v>
      </c>
      <c r="O48">
        <v>77.547385086833202</v>
      </c>
      <c r="Q48">
        <v>77.5742255092444</v>
      </c>
      <c r="S48">
        <v>115.800449343916</v>
      </c>
      <c r="U48">
        <v>153.65519440201399</v>
      </c>
      <c r="W48" s="41"/>
      <c r="Y48" s="41"/>
      <c r="AA48">
        <v>38.379581613645499</v>
      </c>
      <c r="AC48">
        <v>115.156822300164</v>
      </c>
      <c r="AE48" s="41"/>
      <c r="AG48">
        <v>38.8023634677225</v>
      </c>
      <c r="AI48">
        <v>39.080308088980999</v>
      </c>
      <c r="AK48">
        <v>38.788881203392698</v>
      </c>
      <c r="AM48">
        <v>193.66412405380501</v>
      </c>
      <c r="AO48">
        <v>115.946815363412</v>
      </c>
      <c r="AQ48">
        <v>38.227365855748097</v>
      </c>
      <c r="AS48">
        <v>77.637581033630198</v>
      </c>
      <c r="AU48">
        <v>116.140662544501</v>
      </c>
      <c r="AW48">
        <v>77.521194921209499</v>
      </c>
      <c r="AY48">
        <v>116.33838291510899</v>
      </c>
      <c r="BA48">
        <v>77.456337648793095</v>
      </c>
      <c r="BC48">
        <v>38.257516293749603</v>
      </c>
      <c r="BE48">
        <v>77.856726206182202</v>
      </c>
      <c r="BG48">
        <v>115.15606089133099</v>
      </c>
      <c r="BI48">
        <v>116.669001884587</v>
      </c>
      <c r="BK48" s="41"/>
      <c r="BM48">
        <v>38.511651204334797</v>
      </c>
      <c r="BO48">
        <v>191.36710574580201</v>
      </c>
      <c r="BQ48">
        <v>154.34656038989201</v>
      </c>
      <c r="BS48">
        <v>38.681235160238501</v>
      </c>
      <c r="BU48">
        <v>154.50961731799299</v>
      </c>
      <c r="BW48">
        <v>76.878237036777406</v>
      </c>
      <c r="BY48">
        <v>38.702344801906001</v>
      </c>
      <c r="CA48" s="41"/>
      <c r="CC48">
        <v>38.197103480880799</v>
      </c>
      <c r="CE48">
        <v>115.913390923519</v>
      </c>
      <c r="CG48">
        <v>115.62305181174</v>
      </c>
      <c r="CI48" s="41"/>
      <c r="CK48">
        <v>38.629017559111396</v>
      </c>
      <c r="CM48">
        <v>115.795003221778</v>
      </c>
      <c r="CO48">
        <v>38.443357335476101</v>
      </c>
      <c r="CQ48">
        <v>152.995939691985</v>
      </c>
      <c r="CS48">
        <v>154.07501888459799</v>
      </c>
      <c r="CU48">
        <v>76.892242882206205</v>
      </c>
      <c r="CW48">
        <v>38.536024438777297</v>
      </c>
      <c r="CY48">
        <v>76.509839111787002</v>
      </c>
      <c r="DA48">
        <v>77.745774871877401</v>
      </c>
      <c r="DC48">
        <v>38.688450097282001</v>
      </c>
      <c r="DF48" s="41"/>
      <c r="DG48">
        <v>38.593449099443603</v>
      </c>
      <c r="DJ48">
        <v>38.769599377133197</v>
      </c>
      <c r="DK48">
        <v>116.04349106777001</v>
      </c>
      <c r="DN48">
        <v>115.239307719723</v>
      </c>
      <c r="DO48">
        <v>76.518367462016698</v>
      </c>
      <c r="DR48">
        <v>76.745052248941207</v>
      </c>
      <c r="DS48">
        <v>115.655115794796</v>
      </c>
      <c r="DV48">
        <v>38.359668269186201</v>
      </c>
      <c r="DW48">
        <v>38.538021613400602</v>
      </c>
      <c r="DZ48">
        <v>38.346793307262701</v>
      </c>
      <c r="EA48">
        <v>38.628197245052398</v>
      </c>
      <c r="ED48">
        <v>115.43079153885699</v>
      </c>
      <c r="EE48">
        <v>115.525636396262</v>
      </c>
      <c r="EH48">
        <v>77.288568010395295</v>
      </c>
      <c r="EI48">
        <v>154.08155042153399</v>
      </c>
      <c r="EL48">
        <v>38.520836074336202</v>
      </c>
      <c r="EM48" s="41"/>
      <c r="EP48">
        <v>115.843520165897</v>
      </c>
      <c r="EQ48" s="41"/>
      <c r="ET48">
        <v>153.85708592100201</v>
      </c>
      <c r="EU48">
        <v>115.884745652097</v>
      </c>
      <c r="EX48">
        <v>38.343132399183297</v>
      </c>
      <c r="EY48" s="41"/>
      <c r="FB48">
        <v>117.120934361095</v>
      </c>
      <c r="FC48">
        <v>77.329998384892804</v>
      </c>
      <c r="FF48">
        <v>115.98257486001501</v>
      </c>
      <c r="FG48">
        <v>115.28242577159</v>
      </c>
      <c r="FJ48">
        <v>38.462152330960102</v>
      </c>
      <c r="FK48">
        <v>76.748419560130898</v>
      </c>
      <c r="FN48">
        <v>77.114230599699198</v>
      </c>
      <c r="FO48" s="41"/>
      <c r="FR48">
        <v>38.710736532834098</v>
      </c>
      <c r="FS48">
        <v>77.067161746738904</v>
      </c>
      <c r="FV48">
        <v>77.441566652646799</v>
      </c>
      <c r="FW48">
        <v>154.408844760368</v>
      </c>
      <c r="FZ48">
        <v>115.11138796922199</v>
      </c>
      <c r="GA48">
        <v>77.227177784925701</v>
      </c>
      <c r="GD48" s="41"/>
      <c r="GE48">
        <v>155.000117162583</v>
      </c>
      <c r="GH48">
        <v>155.859869672152</v>
      </c>
      <c r="GI48">
        <v>38.857210187563503</v>
      </c>
      <c r="GL48">
        <v>77.647290889300393</v>
      </c>
      <c r="GM48">
        <v>116.243578277545</v>
      </c>
      <c r="GP48">
        <v>76.386699622948299</v>
      </c>
      <c r="GQ48">
        <v>38.389036219129501</v>
      </c>
      <c r="GT48">
        <v>154.70265911396601</v>
      </c>
      <c r="GU48">
        <v>155.740156063011</v>
      </c>
      <c r="GX48">
        <v>38.7235795864853</v>
      </c>
      <c r="GY48">
        <v>38.349346466827598</v>
      </c>
      <c r="HB48">
        <v>153.64153728466101</v>
      </c>
      <c r="HC48">
        <v>77.280981850871697</v>
      </c>
      <c r="HF48">
        <v>77.689818652544403</v>
      </c>
      <c r="HG48">
        <v>154.07764307631399</v>
      </c>
      <c r="HJ48">
        <v>115.584779502529</v>
      </c>
      <c r="HK48">
        <v>153.10691963182299</v>
      </c>
      <c r="HN48">
        <v>38.653629361012896</v>
      </c>
      <c r="HO48">
        <v>77.442793864779006</v>
      </c>
      <c r="HR48">
        <v>76.664662084133198</v>
      </c>
      <c r="HS48">
        <v>114.612651878473</v>
      </c>
      <c r="HV48">
        <v>78.135694943052897</v>
      </c>
      <c r="HW48">
        <v>77.216896121542106</v>
      </c>
      <c r="HZ48">
        <v>38.482210462108696</v>
      </c>
      <c r="IA48">
        <v>115.725385907085</v>
      </c>
      <c r="ID48">
        <v>115.670563270204</v>
      </c>
      <c r="IE48">
        <v>38.457892185820597</v>
      </c>
    </row>
    <row r="49" spans="1:239" x14ac:dyDescent="0.25">
      <c r="A49" s="40">
        <v>39417</v>
      </c>
      <c r="B49">
        <v>86.335796965720206</v>
      </c>
      <c r="C49">
        <v>129.61848631699999</v>
      </c>
      <c r="E49">
        <v>129.060247920416</v>
      </c>
      <c r="G49">
        <v>172.900840219987</v>
      </c>
      <c r="I49">
        <v>171.94619490401899</v>
      </c>
      <c r="K49">
        <v>171.97654427808899</v>
      </c>
      <c r="M49">
        <v>214.78798697863201</v>
      </c>
      <c r="O49">
        <v>43.093186966040598</v>
      </c>
      <c r="Q49">
        <v>86.4122633719779</v>
      </c>
      <c r="S49">
        <v>129.21827456487199</v>
      </c>
      <c r="U49">
        <v>86.161393797339798</v>
      </c>
      <c r="W49">
        <v>86.438065906871003</v>
      </c>
      <c r="Y49">
        <v>128.59055815847299</v>
      </c>
      <c r="AA49">
        <v>85.634218580208397</v>
      </c>
      <c r="AC49">
        <v>87.276708975789006</v>
      </c>
      <c r="AE49">
        <v>172.35898816411299</v>
      </c>
      <c r="AG49">
        <v>129.69544109254801</v>
      </c>
      <c r="AI49">
        <v>171.66137212643201</v>
      </c>
      <c r="AK49">
        <v>130.70884893316099</v>
      </c>
      <c r="AM49">
        <v>86.089728382100603</v>
      </c>
      <c r="AO49">
        <v>42.976633630867802</v>
      </c>
      <c r="AQ49">
        <v>130.10959819319001</v>
      </c>
      <c r="AS49">
        <v>172.88037169491099</v>
      </c>
      <c r="AU49">
        <v>261.86288795353101</v>
      </c>
      <c r="AW49">
        <v>86.114957726743</v>
      </c>
      <c r="AY49">
        <v>86.417548148653296</v>
      </c>
      <c r="BA49">
        <v>129.922697805653</v>
      </c>
      <c r="BC49">
        <v>85.809272524461605</v>
      </c>
      <c r="BE49">
        <v>129.46374221248499</v>
      </c>
      <c r="BG49">
        <v>86.641730609663696</v>
      </c>
      <c r="BI49">
        <v>42.964328922730502</v>
      </c>
      <c r="BK49">
        <v>129.30308272466399</v>
      </c>
      <c r="BM49">
        <v>86.654533912524698</v>
      </c>
      <c r="BO49">
        <v>43.016837957922</v>
      </c>
      <c r="BQ49">
        <v>170.232534976182</v>
      </c>
      <c r="BS49">
        <v>129.24989587570201</v>
      </c>
      <c r="BU49">
        <v>259.15159939731899</v>
      </c>
      <c r="BW49">
        <v>85.314759600526301</v>
      </c>
      <c r="BY49">
        <v>43.390888238910001</v>
      </c>
      <c r="CA49">
        <v>214.60460124301801</v>
      </c>
      <c r="CC49">
        <v>129.83378253159901</v>
      </c>
      <c r="CE49">
        <v>173.337559952904</v>
      </c>
      <c r="CG49">
        <v>172.59162225830701</v>
      </c>
      <c r="CI49">
        <v>129.15068868835499</v>
      </c>
      <c r="CK49">
        <v>86.463057791867598</v>
      </c>
      <c r="CM49">
        <v>85.2545335686615</v>
      </c>
      <c r="CO49" s="41"/>
      <c r="CQ49">
        <v>130.18384410116701</v>
      </c>
      <c r="CS49">
        <v>42.488709874307602</v>
      </c>
      <c r="CU49">
        <v>85.703535381995493</v>
      </c>
      <c r="CW49">
        <v>128.800249843524</v>
      </c>
      <c r="CY49">
        <v>129.48512347823501</v>
      </c>
      <c r="DB49">
        <v>43.288274901202101</v>
      </c>
      <c r="DC49">
        <v>171.71073534352999</v>
      </c>
      <c r="DF49">
        <v>86.162081403340196</v>
      </c>
      <c r="DG49">
        <v>128.877670229562</v>
      </c>
      <c r="DJ49">
        <v>86.2853722882152</v>
      </c>
      <c r="DK49">
        <v>172.37738385078799</v>
      </c>
      <c r="DN49" s="41"/>
      <c r="DO49">
        <v>86.804021421491797</v>
      </c>
      <c r="DR49">
        <v>216.282806727349</v>
      </c>
      <c r="DS49">
        <v>128.573746298575</v>
      </c>
      <c r="DV49" s="41"/>
      <c r="DW49">
        <v>86.354228887336703</v>
      </c>
      <c r="DZ49">
        <v>43.1457903573517</v>
      </c>
      <c r="EA49">
        <v>300.95516097499097</v>
      </c>
      <c r="ED49">
        <v>86.005767551593806</v>
      </c>
      <c r="EE49">
        <v>43.109208365842697</v>
      </c>
      <c r="EH49">
        <v>171.91714356779099</v>
      </c>
      <c r="EI49">
        <v>43.038685931966</v>
      </c>
      <c r="EL49">
        <v>173.67571593826599</v>
      </c>
      <c r="EM49">
        <v>43.044328821873599</v>
      </c>
      <c r="EP49">
        <v>129.860333504186</v>
      </c>
      <c r="EQ49">
        <v>172.46400722909999</v>
      </c>
      <c r="ET49">
        <v>216.45335642616601</v>
      </c>
      <c r="EU49">
        <v>86.105888786139005</v>
      </c>
      <c r="EX49">
        <v>172.364904819147</v>
      </c>
      <c r="EY49">
        <v>85.413498351152796</v>
      </c>
      <c r="FB49">
        <v>42.523272050821802</v>
      </c>
      <c r="FC49">
        <v>173.344639835142</v>
      </c>
      <c r="FF49">
        <v>172.134737262632</v>
      </c>
      <c r="FG49">
        <v>130.244505918898</v>
      </c>
      <c r="FJ49">
        <v>43.071878553735601</v>
      </c>
      <c r="FK49">
        <v>86.480492113776606</v>
      </c>
      <c r="FN49">
        <v>85.862006492829707</v>
      </c>
      <c r="FO49">
        <v>86.754570187104903</v>
      </c>
      <c r="FR49">
        <v>214.856840385662</v>
      </c>
      <c r="FS49" s="41"/>
      <c r="FV49">
        <v>129.46405387720199</v>
      </c>
      <c r="FW49">
        <v>129.913620486273</v>
      </c>
      <c r="FZ49">
        <v>85.435906357160107</v>
      </c>
      <c r="GA49">
        <v>129.24607793041801</v>
      </c>
      <c r="GD49">
        <v>86.046878545876893</v>
      </c>
      <c r="GE49">
        <v>172.440352000606</v>
      </c>
      <c r="GH49">
        <v>304.18338389708202</v>
      </c>
      <c r="GI49">
        <v>130.466945914615</v>
      </c>
      <c r="GL49">
        <v>174.42446942452401</v>
      </c>
      <c r="GM49">
        <v>129.379009153472</v>
      </c>
      <c r="GP49">
        <v>215.298185515309</v>
      </c>
      <c r="GQ49">
        <v>214.870703710133</v>
      </c>
      <c r="GT49">
        <v>43.123530927323799</v>
      </c>
      <c r="GU49">
        <v>173.01113102428701</v>
      </c>
      <c r="GX49" s="41"/>
      <c r="GY49">
        <v>173.79608780152901</v>
      </c>
      <c r="HB49">
        <v>129.33166214198201</v>
      </c>
      <c r="HC49">
        <v>85.110137896152693</v>
      </c>
      <c r="HF49">
        <v>129.99368230671399</v>
      </c>
      <c r="HG49">
        <v>217.103495120198</v>
      </c>
      <c r="HJ49">
        <v>171.97544435699299</v>
      </c>
      <c r="HK49">
        <v>128.117918109502</v>
      </c>
      <c r="HN49">
        <v>130.13528896048899</v>
      </c>
      <c r="HO49">
        <v>86.295383947892603</v>
      </c>
      <c r="HR49">
        <v>129.23565354086699</v>
      </c>
      <c r="HS49" s="41"/>
      <c r="HV49">
        <v>86.599890563525094</v>
      </c>
      <c r="HW49">
        <v>86.682537714038602</v>
      </c>
      <c r="HZ49">
        <v>86.688836069399997</v>
      </c>
      <c r="IA49">
        <v>86.747347548591193</v>
      </c>
      <c r="ID49" s="41"/>
      <c r="IE49">
        <v>171.71581883800599</v>
      </c>
    </row>
    <row r="50" spans="1:239" x14ac:dyDescent="0.25">
      <c r="A50" s="40">
        <v>39448</v>
      </c>
      <c r="B50">
        <v>37.3559208166796</v>
      </c>
      <c r="C50">
        <v>74.026835389873895</v>
      </c>
      <c r="E50">
        <v>110.671535121598</v>
      </c>
      <c r="G50">
        <v>36.9259668967252</v>
      </c>
      <c r="I50">
        <v>185.03864535553299</v>
      </c>
      <c r="K50">
        <v>36.930281266166297</v>
      </c>
      <c r="M50">
        <v>147.36650605126999</v>
      </c>
      <c r="O50">
        <v>73.977228846661504</v>
      </c>
      <c r="Q50">
        <v>37.116166355989598</v>
      </c>
      <c r="S50">
        <v>147.580035534052</v>
      </c>
      <c r="U50">
        <v>147.76185369385399</v>
      </c>
      <c r="W50">
        <v>36.9430327554035</v>
      </c>
      <c r="Y50" s="41"/>
      <c r="AA50">
        <v>74.057253394513495</v>
      </c>
      <c r="AC50">
        <v>110.76746078668199</v>
      </c>
      <c r="AE50">
        <v>37.273546201109397</v>
      </c>
      <c r="AG50">
        <v>36.612734055632302</v>
      </c>
      <c r="AI50">
        <v>74.799664167066396</v>
      </c>
      <c r="AK50">
        <v>112.49650723193299</v>
      </c>
      <c r="AM50">
        <v>74.244710999360294</v>
      </c>
      <c r="AO50">
        <v>36.873387685116597</v>
      </c>
      <c r="AQ50">
        <v>74.477736047648094</v>
      </c>
      <c r="AS50">
        <v>74.495312922766502</v>
      </c>
      <c r="AU50">
        <v>73.912200824427998</v>
      </c>
      <c r="AW50">
        <v>74.564452619332201</v>
      </c>
      <c r="AY50">
        <v>37.0888605155438</v>
      </c>
      <c r="BA50">
        <v>37.036521173779299</v>
      </c>
      <c r="BC50" s="41"/>
      <c r="BE50">
        <v>36.972898591014399</v>
      </c>
      <c r="BG50">
        <v>73.717637820405798</v>
      </c>
      <c r="BI50">
        <v>37.018930558270696</v>
      </c>
      <c r="BK50" s="41"/>
      <c r="BM50" s="41"/>
      <c r="BO50">
        <v>111.501263371432</v>
      </c>
      <c r="BQ50">
        <v>73.426377544742905</v>
      </c>
      <c r="BS50" s="41"/>
      <c r="BU50">
        <v>74.013008991457497</v>
      </c>
      <c r="BW50">
        <v>74.545416270583601</v>
      </c>
      <c r="BY50" s="41"/>
      <c r="CA50">
        <v>37.146402364131603</v>
      </c>
      <c r="CC50">
        <v>74.352275414605799</v>
      </c>
      <c r="CE50">
        <v>73.947614915387405</v>
      </c>
      <c r="CG50">
        <v>73.951125291470902</v>
      </c>
      <c r="CI50" s="41"/>
      <c r="CK50">
        <v>147.66806486843601</v>
      </c>
      <c r="CM50">
        <v>112.020019611479</v>
      </c>
      <c r="CO50">
        <v>74.137545019205604</v>
      </c>
      <c r="CQ50">
        <v>148.113638529159</v>
      </c>
      <c r="CS50">
        <v>74.566394667463001</v>
      </c>
      <c r="CU50">
        <v>149.174556727225</v>
      </c>
      <c r="CX50">
        <v>36.947788186641198</v>
      </c>
      <c r="CY50">
        <v>74.026133812529196</v>
      </c>
      <c r="DB50">
        <v>37.0246515811858</v>
      </c>
      <c r="DC50">
        <v>74.858214430197606</v>
      </c>
      <c r="DF50">
        <v>37.228589445731998</v>
      </c>
      <c r="DG50">
        <v>36.869295862395198</v>
      </c>
      <c r="DJ50">
        <v>74.358814391459504</v>
      </c>
      <c r="DK50">
        <v>37.181330543605199</v>
      </c>
      <c r="DN50">
        <v>74.355142312759796</v>
      </c>
      <c r="DO50">
        <v>36.950221040193099</v>
      </c>
      <c r="DR50">
        <v>74.670875190874995</v>
      </c>
      <c r="DS50">
        <v>74.840787852703599</v>
      </c>
      <c r="DV50">
        <v>112.242232271182</v>
      </c>
      <c r="DW50">
        <v>37.1548455918076</v>
      </c>
      <c r="DZ50">
        <v>110.99113990201199</v>
      </c>
      <c r="EA50">
        <v>74.080153976359</v>
      </c>
      <c r="ED50">
        <v>111.14008284229401</v>
      </c>
      <c r="EE50">
        <v>111.49142074433701</v>
      </c>
      <c r="EH50">
        <v>74.649279675885793</v>
      </c>
      <c r="EI50">
        <v>74.658766902062197</v>
      </c>
      <c r="EL50">
        <v>36.820030207872399</v>
      </c>
      <c r="EM50">
        <v>74.008567127746502</v>
      </c>
      <c r="EP50">
        <v>111.235048368349</v>
      </c>
      <c r="EQ50">
        <v>36.641484341913802</v>
      </c>
      <c r="ET50">
        <v>37.249289860098401</v>
      </c>
      <c r="EU50">
        <v>36.926209054962001</v>
      </c>
      <c r="EX50">
        <v>36.463498834255098</v>
      </c>
      <c r="EY50">
        <v>110.94243524977</v>
      </c>
      <c r="FB50">
        <v>37.0067262111316</v>
      </c>
      <c r="FC50">
        <v>74.333078884270094</v>
      </c>
      <c r="FF50">
        <v>73.437090788411894</v>
      </c>
      <c r="FG50">
        <v>112.098304407551</v>
      </c>
      <c r="FJ50">
        <v>111.668588428785</v>
      </c>
      <c r="FK50">
        <v>74.119986634671903</v>
      </c>
      <c r="FN50">
        <v>74.015164367411401</v>
      </c>
      <c r="FO50">
        <v>37.217128116110302</v>
      </c>
      <c r="FR50">
        <v>74.564672836581096</v>
      </c>
      <c r="FS50">
        <v>73.513813169620093</v>
      </c>
      <c r="FV50">
        <v>112.868450224825</v>
      </c>
      <c r="FW50">
        <v>37.329901694743697</v>
      </c>
      <c r="FZ50">
        <v>74.181680052769806</v>
      </c>
      <c r="GA50">
        <v>112.37769502696899</v>
      </c>
      <c r="GD50">
        <v>37.014787248366403</v>
      </c>
      <c r="GE50">
        <v>36.661784651946803</v>
      </c>
      <c r="GH50">
        <v>74.872377398035098</v>
      </c>
      <c r="GI50">
        <v>73.902658034997103</v>
      </c>
      <c r="GL50">
        <v>73.995616377736994</v>
      </c>
      <c r="GM50" s="41"/>
      <c r="GP50">
        <v>110.060040798299</v>
      </c>
      <c r="GQ50">
        <v>111.433256256535</v>
      </c>
      <c r="GT50">
        <v>110.98288083535</v>
      </c>
      <c r="GU50" s="41"/>
      <c r="GX50">
        <v>37.0463106903862</v>
      </c>
      <c r="GY50">
        <v>73.549577990985398</v>
      </c>
      <c r="HB50">
        <v>36.944285099642101</v>
      </c>
      <c r="HC50">
        <v>36.880778330473198</v>
      </c>
      <c r="HF50">
        <v>148.88507908223701</v>
      </c>
      <c r="HG50">
        <v>37.425297925020303</v>
      </c>
      <c r="HJ50">
        <v>150.05470860611601</v>
      </c>
      <c r="HK50">
        <v>73.736268915001205</v>
      </c>
      <c r="HN50">
        <v>37.3822376605683</v>
      </c>
      <c r="HO50" s="41"/>
      <c r="HR50">
        <v>74.243369693812994</v>
      </c>
      <c r="HS50">
        <v>73.756546501559896</v>
      </c>
      <c r="HV50">
        <v>37.116227124347901</v>
      </c>
      <c r="HW50">
        <v>73.655095650666496</v>
      </c>
      <c r="HZ50">
        <v>74.570538427041001</v>
      </c>
      <c r="IA50">
        <v>36.975670483061002</v>
      </c>
      <c r="ID50">
        <v>110.82163020333201</v>
      </c>
      <c r="IE50">
        <v>36.958038339181201</v>
      </c>
    </row>
    <row r="51" spans="1:239" x14ac:dyDescent="0.25">
      <c r="A51" s="40">
        <v>39479</v>
      </c>
      <c r="B51">
        <v>237.04768876520501</v>
      </c>
      <c r="C51">
        <v>196.776183630682</v>
      </c>
      <c r="E51">
        <v>156.560978475398</v>
      </c>
      <c r="G51">
        <v>276.80369761614401</v>
      </c>
      <c r="I51">
        <v>78.262542682028993</v>
      </c>
      <c r="K51">
        <v>118.525402195006</v>
      </c>
      <c r="M51">
        <v>198.19135191317901</v>
      </c>
      <c r="O51">
        <v>157.522804612107</v>
      </c>
      <c r="Q51">
        <v>159.07387048720699</v>
      </c>
      <c r="S51">
        <v>155.975755090185</v>
      </c>
      <c r="U51">
        <v>196.31195003562399</v>
      </c>
      <c r="W51">
        <v>157.94195628255</v>
      </c>
      <c r="Y51">
        <v>38.945545806143897</v>
      </c>
      <c r="AA51">
        <v>156.683117778</v>
      </c>
      <c r="AC51" s="41"/>
      <c r="AE51">
        <v>237.523260092497</v>
      </c>
      <c r="AG51">
        <v>118.080055223399</v>
      </c>
      <c r="AI51">
        <v>157.32393442520501</v>
      </c>
      <c r="AK51">
        <v>119.363716182747</v>
      </c>
      <c r="AM51">
        <v>156.80329252771801</v>
      </c>
      <c r="AO51">
        <v>195.66728345785199</v>
      </c>
      <c r="AQ51">
        <v>155.54322645727001</v>
      </c>
      <c r="AS51">
        <v>196.52617386237401</v>
      </c>
      <c r="AU51">
        <v>117.68874605048001</v>
      </c>
      <c r="AW51">
        <v>39.843486696266297</v>
      </c>
      <c r="AY51">
        <v>196.196368516777</v>
      </c>
      <c r="BA51">
        <v>156.80490326911999</v>
      </c>
      <c r="BC51">
        <v>116.828314757751</v>
      </c>
      <c r="BE51">
        <v>77.671647390947996</v>
      </c>
      <c r="BG51">
        <v>116.39273551792</v>
      </c>
      <c r="BI51">
        <v>39.298197368787399</v>
      </c>
      <c r="BK51">
        <v>197.74436932916299</v>
      </c>
      <c r="BM51">
        <v>196.21753166329501</v>
      </c>
      <c r="BO51">
        <v>195.696269846777</v>
      </c>
      <c r="BQ51">
        <v>196.4325705816</v>
      </c>
      <c r="BS51">
        <v>236.973787151008</v>
      </c>
      <c r="BU51">
        <v>273.64835766335199</v>
      </c>
      <c r="BW51">
        <v>117.801062405449</v>
      </c>
      <c r="BY51">
        <v>78.737069411553804</v>
      </c>
      <c r="CA51">
        <v>117.164110527961</v>
      </c>
      <c r="CC51">
        <v>156.567407113841</v>
      </c>
      <c r="CE51">
        <v>195.88692811687099</v>
      </c>
      <c r="CG51">
        <v>77.823431456339605</v>
      </c>
      <c r="CI51">
        <v>195.891700370406</v>
      </c>
      <c r="CK51">
        <v>117.64737280504799</v>
      </c>
      <c r="CM51">
        <v>156.17288382788601</v>
      </c>
      <c r="CO51">
        <v>195.67421615900801</v>
      </c>
      <c r="CQ51">
        <v>158.50227137265099</v>
      </c>
      <c r="CT51">
        <v>78.811864502893499</v>
      </c>
      <c r="CU51">
        <v>195.79389574427</v>
      </c>
      <c r="CX51">
        <v>156.674154447913</v>
      </c>
      <c r="CY51">
        <v>78.588092997403393</v>
      </c>
      <c r="DB51">
        <v>116.989453388611</v>
      </c>
      <c r="DC51">
        <v>197.28214866876499</v>
      </c>
      <c r="DF51">
        <v>236.03704774958101</v>
      </c>
      <c r="DG51">
        <v>78.772845295709701</v>
      </c>
      <c r="DJ51">
        <v>118.730340529027</v>
      </c>
      <c r="DK51">
        <v>196.84255625246499</v>
      </c>
      <c r="DN51">
        <v>78.943940891538603</v>
      </c>
      <c r="DO51">
        <v>196.71988099908901</v>
      </c>
      <c r="DR51">
        <v>237.579666034328</v>
      </c>
      <c r="DS51">
        <v>116.814884254552</v>
      </c>
      <c r="DV51">
        <v>118.44086698042599</v>
      </c>
      <c r="DW51">
        <v>77.545496799020498</v>
      </c>
      <c r="DZ51">
        <v>158.366767265254</v>
      </c>
      <c r="EA51">
        <v>117.863505045862</v>
      </c>
      <c r="ED51">
        <v>155.80789202268301</v>
      </c>
      <c r="EE51">
        <v>157.56007805892</v>
      </c>
      <c r="EH51">
        <v>351.13126177693903</v>
      </c>
      <c r="EI51">
        <v>79.294432773327998</v>
      </c>
      <c r="EL51">
        <v>39.607608302086298</v>
      </c>
      <c r="EM51">
        <v>117.612727235439</v>
      </c>
      <c r="EP51">
        <v>156.52209945790199</v>
      </c>
      <c r="EQ51">
        <v>78.507046028480602</v>
      </c>
      <c r="ET51">
        <v>118.500437431013</v>
      </c>
      <c r="EU51">
        <v>78.902655384629696</v>
      </c>
      <c r="EX51">
        <v>194.522408341633</v>
      </c>
      <c r="EY51">
        <v>157.221122618072</v>
      </c>
      <c r="FB51">
        <v>235.189576560587</v>
      </c>
      <c r="FC51">
        <v>234.98321998853299</v>
      </c>
      <c r="FF51">
        <v>78.296458933428696</v>
      </c>
      <c r="FG51">
        <v>195.55693045125699</v>
      </c>
      <c r="FJ51">
        <v>195.83531381009999</v>
      </c>
      <c r="FK51">
        <v>156.46832182715701</v>
      </c>
      <c r="FN51">
        <v>118.668571095221</v>
      </c>
      <c r="FO51">
        <v>196.323724184616</v>
      </c>
      <c r="FR51">
        <v>79.152313928983503</v>
      </c>
      <c r="FS51">
        <v>156.01812768370201</v>
      </c>
      <c r="FV51">
        <v>117.941053624723</v>
      </c>
      <c r="FW51">
        <v>117.60930138415399</v>
      </c>
      <c r="FZ51">
        <v>78.752873027254594</v>
      </c>
      <c r="GA51">
        <v>117.368235775564</v>
      </c>
      <c r="GD51">
        <v>118.554889273032</v>
      </c>
      <c r="GE51">
        <v>79.590203171202702</v>
      </c>
      <c r="GH51">
        <v>236.17044885858201</v>
      </c>
      <c r="GI51">
        <v>39.175394855797002</v>
      </c>
      <c r="GL51">
        <v>195.519731638346</v>
      </c>
      <c r="GM51">
        <v>357.678112841418</v>
      </c>
      <c r="GP51">
        <v>118.394270071384</v>
      </c>
      <c r="GQ51">
        <v>195.495335843296</v>
      </c>
      <c r="GT51">
        <v>195.37579681239799</v>
      </c>
      <c r="GU51">
        <v>117.41298363225199</v>
      </c>
      <c r="GX51">
        <v>196.57460392065099</v>
      </c>
      <c r="GY51">
        <v>117.535321362354</v>
      </c>
      <c r="HB51">
        <v>196.39448772478499</v>
      </c>
      <c r="HC51">
        <v>117.50845282325299</v>
      </c>
      <c r="HF51">
        <v>78.903790270487093</v>
      </c>
      <c r="HG51">
        <v>157.75390088855499</v>
      </c>
      <c r="HJ51">
        <v>78.999912420667201</v>
      </c>
      <c r="HK51">
        <v>157.85304202638301</v>
      </c>
      <c r="HN51">
        <v>78.744897896591496</v>
      </c>
      <c r="HO51">
        <v>159.34252404838401</v>
      </c>
      <c r="HR51">
        <v>236.76394324404399</v>
      </c>
      <c r="HS51">
        <v>118.472582930896</v>
      </c>
      <c r="HV51">
        <v>118.37673574399901</v>
      </c>
      <c r="HW51">
        <v>156.559820133188</v>
      </c>
      <c r="HZ51">
        <v>117.40067023724001</v>
      </c>
      <c r="IA51">
        <v>157.801681598258</v>
      </c>
      <c r="ID51">
        <v>196.01107201234399</v>
      </c>
      <c r="IE51">
        <v>236.12316434884201</v>
      </c>
    </row>
    <row r="52" spans="1:239" x14ac:dyDescent="0.25">
      <c r="A52" s="40">
        <v>39508</v>
      </c>
      <c r="B52">
        <v>110.009022449087</v>
      </c>
      <c r="C52">
        <v>73.641755109378195</v>
      </c>
      <c r="E52">
        <v>72.480687456483096</v>
      </c>
      <c r="G52">
        <v>73.241117465824402</v>
      </c>
      <c r="I52">
        <v>36.806583522990699</v>
      </c>
      <c r="K52">
        <v>147.41799024817999</v>
      </c>
      <c r="M52">
        <v>110.210792540101</v>
      </c>
      <c r="O52">
        <v>36.741450078476497</v>
      </c>
      <c r="Q52">
        <v>73.330452283274198</v>
      </c>
      <c r="S52">
        <v>109.1834693321</v>
      </c>
      <c r="U52">
        <v>145.16339232510501</v>
      </c>
      <c r="W52">
        <v>73.152321977870201</v>
      </c>
      <c r="Y52">
        <v>109.999843177947</v>
      </c>
      <c r="AA52" s="41"/>
      <c r="AC52">
        <v>36.565614985320401</v>
      </c>
      <c r="AE52">
        <v>36.507934896466402</v>
      </c>
      <c r="AG52">
        <v>110.707971359856</v>
      </c>
      <c r="AI52">
        <v>36.638056196730801</v>
      </c>
      <c r="AK52">
        <v>36.599971312486097</v>
      </c>
      <c r="AM52">
        <v>110.25446778838101</v>
      </c>
      <c r="AO52">
        <v>36.585002994385398</v>
      </c>
      <c r="AQ52">
        <v>36.663725011277897</v>
      </c>
      <c r="AS52" s="41"/>
      <c r="AU52">
        <v>72.746330533246194</v>
      </c>
      <c r="AW52">
        <v>73.354426876552694</v>
      </c>
      <c r="AY52" s="41"/>
      <c r="BA52">
        <v>36.579189170225398</v>
      </c>
      <c r="BC52" s="41"/>
      <c r="BE52">
        <v>109.25200923427001</v>
      </c>
      <c r="BG52">
        <v>73.763844623945303</v>
      </c>
      <c r="BI52" s="41"/>
      <c r="BK52">
        <v>110.603930185035</v>
      </c>
      <c r="BM52">
        <v>72.7243065007208</v>
      </c>
      <c r="BO52">
        <v>110.271944329043</v>
      </c>
      <c r="BQ52">
        <v>36.645906013417203</v>
      </c>
      <c r="BS52">
        <v>72.9686041565447</v>
      </c>
      <c r="BU52">
        <v>144.954323522832</v>
      </c>
      <c r="BW52">
        <v>72.339857398866698</v>
      </c>
      <c r="BY52">
        <v>110.452274339212</v>
      </c>
      <c r="CA52">
        <v>36.553226343389703</v>
      </c>
      <c r="CC52">
        <v>72.781549981251501</v>
      </c>
      <c r="CE52">
        <v>72.870568179249304</v>
      </c>
      <c r="CG52">
        <v>146.27026716859001</v>
      </c>
      <c r="CI52">
        <v>110.475402810045</v>
      </c>
      <c r="CK52">
        <v>36.611408531363601</v>
      </c>
      <c r="CM52">
        <v>73.035313200156196</v>
      </c>
      <c r="CP52">
        <v>146.248955230989</v>
      </c>
      <c r="CQ52">
        <v>109.81933922536599</v>
      </c>
      <c r="CT52" s="41"/>
      <c r="CU52">
        <v>109.572559804009</v>
      </c>
      <c r="CX52">
        <v>109.154561420766</v>
      </c>
      <c r="CY52">
        <v>109.74289960099701</v>
      </c>
      <c r="DB52">
        <v>73.325482282935297</v>
      </c>
      <c r="DC52">
        <v>109.529616671385</v>
      </c>
      <c r="DF52">
        <v>36.746384445055703</v>
      </c>
      <c r="DG52">
        <v>72.847669435359805</v>
      </c>
      <c r="DJ52">
        <v>36.4851664627273</v>
      </c>
      <c r="DK52">
        <v>109.761756525693</v>
      </c>
      <c r="DN52">
        <v>110.67171269318</v>
      </c>
      <c r="DO52">
        <v>73.295919128284496</v>
      </c>
      <c r="DR52">
        <v>73.053474090959995</v>
      </c>
      <c r="DS52">
        <v>73.119699778504298</v>
      </c>
      <c r="DV52">
        <v>36.5891216849828</v>
      </c>
      <c r="DW52">
        <v>183.90105304690101</v>
      </c>
      <c r="DZ52">
        <v>36.283281919323102</v>
      </c>
      <c r="EA52">
        <v>73.187717805320304</v>
      </c>
      <c r="ED52">
        <v>36.461194996384599</v>
      </c>
      <c r="EE52" s="41"/>
      <c r="EH52">
        <v>72.995478386969793</v>
      </c>
      <c r="EI52">
        <v>73.115866792468907</v>
      </c>
      <c r="EL52">
        <v>36.598462398638802</v>
      </c>
      <c r="EM52">
        <v>145.954682473991</v>
      </c>
      <c r="EP52">
        <v>36.561800815117998</v>
      </c>
      <c r="EQ52">
        <v>73.070683878384699</v>
      </c>
      <c r="ET52">
        <v>110.65783853673</v>
      </c>
      <c r="EU52" s="41"/>
      <c r="EX52">
        <v>109.343429447294</v>
      </c>
      <c r="EY52">
        <v>183.04638863425001</v>
      </c>
      <c r="FB52">
        <v>146.49841606581001</v>
      </c>
      <c r="FC52">
        <v>36.596007336491603</v>
      </c>
      <c r="FF52">
        <v>36.595386982007099</v>
      </c>
      <c r="FG52">
        <v>147.62729286930201</v>
      </c>
      <c r="FJ52">
        <v>110.097743900819</v>
      </c>
      <c r="FK52">
        <v>109.414528443758</v>
      </c>
      <c r="FN52">
        <v>109.090305435936</v>
      </c>
      <c r="FO52">
        <v>146.35801232380001</v>
      </c>
      <c r="FR52">
        <v>109.255772438161</v>
      </c>
      <c r="FS52">
        <v>145.99863238934299</v>
      </c>
      <c r="FV52">
        <v>73.103427890138803</v>
      </c>
      <c r="FW52">
        <v>73.3336765675012</v>
      </c>
      <c r="FZ52">
        <v>73.861860460799903</v>
      </c>
      <c r="GA52">
        <v>36.730460773838502</v>
      </c>
      <c r="GD52" s="41"/>
      <c r="GE52">
        <v>108.098642262805</v>
      </c>
      <c r="GH52">
        <v>36.694251469177999</v>
      </c>
      <c r="GI52">
        <v>36.386533118772299</v>
      </c>
      <c r="GL52" s="41"/>
      <c r="GM52">
        <v>110.663730102721</v>
      </c>
      <c r="GP52">
        <v>72.692489708563201</v>
      </c>
      <c r="GQ52" s="41"/>
      <c r="GT52">
        <v>36.664621340561297</v>
      </c>
      <c r="GU52" s="41"/>
      <c r="GX52">
        <v>110.640651283507</v>
      </c>
      <c r="GY52">
        <v>146.061986701428</v>
      </c>
      <c r="HB52">
        <v>73.4624459784159</v>
      </c>
      <c r="HC52">
        <v>109.397084463331</v>
      </c>
      <c r="HF52">
        <v>36.5817585183012</v>
      </c>
      <c r="HG52">
        <v>73.517180103071098</v>
      </c>
      <c r="HJ52">
        <v>36.8930117041551</v>
      </c>
      <c r="HK52">
        <v>72.907786371717293</v>
      </c>
      <c r="HN52" s="41"/>
      <c r="HO52">
        <v>72.991838182085303</v>
      </c>
      <c r="HR52">
        <v>36.297844291372101</v>
      </c>
      <c r="HS52">
        <v>36.475879684522802</v>
      </c>
      <c r="HV52">
        <v>36.754971322488103</v>
      </c>
      <c r="HW52">
        <v>108.985171922898</v>
      </c>
      <c r="HZ52">
        <v>72.827771642974497</v>
      </c>
      <c r="IA52">
        <v>72.839354166759705</v>
      </c>
      <c r="ID52">
        <v>36.7422581264264</v>
      </c>
      <c r="IE52">
        <v>36.694901881780901</v>
      </c>
    </row>
    <row r="53" spans="1:239" x14ac:dyDescent="0.25">
      <c r="A53" s="40">
        <v>39539</v>
      </c>
      <c r="B53">
        <v>71.759165398404704</v>
      </c>
      <c r="C53">
        <v>216.22071857934199</v>
      </c>
      <c r="E53">
        <v>179.64797166698301</v>
      </c>
      <c r="G53">
        <v>216.38792961947999</v>
      </c>
      <c r="I53">
        <v>218.179135428509</v>
      </c>
      <c r="K53">
        <v>144.552250620959</v>
      </c>
      <c r="M53">
        <v>35.697365553549702</v>
      </c>
      <c r="O53">
        <v>107.895079654284</v>
      </c>
      <c r="Q53">
        <v>217.21165541261701</v>
      </c>
      <c r="S53">
        <v>180.252177239492</v>
      </c>
      <c r="U53">
        <v>287.92054595269002</v>
      </c>
      <c r="W53">
        <v>36.221227984855098</v>
      </c>
      <c r="Y53">
        <v>142.794372126415</v>
      </c>
      <c r="AA53">
        <v>108.536060799482</v>
      </c>
      <c r="AC53">
        <v>144.530417693402</v>
      </c>
      <c r="AE53">
        <v>108.81035587597199</v>
      </c>
      <c r="AG53">
        <v>251.64587293207401</v>
      </c>
      <c r="AI53">
        <v>143.42911582611001</v>
      </c>
      <c r="AK53">
        <v>181.26603006451899</v>
      </c>
      <c r="AM53">
        <v>144.51754970689299</v>
      </c>
      <c r="AO53">
        <v>71.934172455137599</v>
      </c>
      <c r="AQ53">
        <v>286.59165967708202</v>
      </c>
      <c r="AS53">
        <v>214.83178456941999</v>
      </c>
      <c r="AU53">
        <v>177.54739878669599</v>
      </c>
      <c r="AW53">
        <v>180.110628481379</v>
      </c>
      <c r="AY53">
        <v>108.67737473750999</v>
      </c>
      <c r="BA53">
        <v>146.17286778217601</v>
      </c>
      <c r="BC53">
        <v>249.83841220698301</v>
      </c>
      <c r="BE53">
        <v>107.480827187549</v>
      </c>
      <c r="BG53">
        <v>216.85412998134899</v>
      </c>
      <c r="BI53">
        <v>180.265686386613</v>
      </c>
      <c r="BK53">
        <v>248.17043750791899</v>
      </c>
      <c r="BM53">
        <v>143.95477587976001</v>
      </c>
      <c r="BO53">
        <v>287.44031312530399</v>
      </c>
      <c r="BQ53">
        <v>143.38237122041201</v>
      </c>
      <c r="BS53">
        <v>144.02457016219401</v>
      </c>
      <c r="BU53">
        <v>36.063944125392297</v>
      </c>
      <c r="BW53">
        <v>181.74373901412201</v>
      </c>
      <c r="BY53">
        <v>109.089025509571</v>
      </c>
      <c r="CA53">
        <v>143.35344468381501</v>
      </c>
      <c r="CC53">
        <v>107.179115061489</v>
      </c>
      <c r="CE53">
        <v>179.31904753861301</v>
      </c>
      <c r="CG53">
        <v>251.03884649700399</v>
      </c>
      <c r="CI53">
        <v>72.061110339349696</v>
      </c>
      <c r="CL53">
        <v>180.64916465713199</v>
      </c>
      <c r="CM53">
        <v>215.838161799858</v>
      </c>
      <c r="CP53">
        <v>217.37134947904201</v>
      </c>
      <c r="CQ53">
        <v>107.17933278996099</v>
      </c>
      <c r="CT53">
        <v>107.81497094684001</v>
      </c>
      <c r="CU53">
        <v>286.31055575129801</v>
      </c>
      <c r="CX53">
        <v>214.28893718286699</v>
      </c>
      <c r="CY53">
        <v>144.72150933668101</v>
      </c>
      <c r="DB53">
        <v>142.86218004815601</v>
      </c>
      <c r="DC53">
        <v>71.588658281660898</v>
      </c>
      <c r="DF53">
        <v>287.96197174944302</v>
      </c>
      <c r="DG53">
        <v>108.247525935794</v>
      </c>
      <c r="DJ53">
        <v>180.303628719843</v>
      </c>
      <c r="DK53">
        <v>144.75661743195701</v>
      </c>
      <c r="DN53">
        <v>215.50947535262799</v>
      </c>
      <c r="DO53">
        <v>144.48285295457001</v>
      </c>
      <c r="DR53">
        <v>215.166044910247</v>
      </c>
      <c r="DS53">
        <v>144.799084828936</v>
      </c>
      <c r="DV53">
        <v>215.71779931459</v>
      </c>
      <c r="DW53">
        <v>249.99003735935301</v>
      </c>
      <c r="DZ53">
        <v>322.66747472432502</v>
      </c>
      <c r="EA53">
        <v>144.03977192688799</v>
      </c>
      <c r="ED53">
        <v>251.125534038306</v>
      </c>
      <c r="EE53">
        <v>180.58517933744599</v>
      </c>
      <c r="EH53">
        <v>143.800068275591</v>
      </c>
      <c r="EI53">
        <v>107.35241606417701</v>
      </c>
      <c r="EL53">
        <v>214.60573600551001</v>
      </c>
      <c r="EM53">
        <v>214.08202004789899</v>
      </c>
      <c r="EP53">
        <v>106.70439412922801</v>
      </c>
      <c r="EQ53">
        <v>178.33870481116199</v>
      </c>
      <c r="ET53">
        <v>107.324033958588</v>
      </c>
      <c r="EU53">
        <v>253.33076086652801</v>
      </c>
      <c r="EX53">
        <v>107.73618079396</v>
      </c>
      <c r="EY53">
        <v>251.06003134940099</v>
      </c>
      <c r="FB53">
        <v>252.53493860979299</v>
      </c>
      <c r="FC53">
        <v>179.88110403957501</v>
      </c>
      <c r="FF53">
        <v>180.195418769187</v>
      </c>
      <c r="FG53">
        <v>215.882293340866</v>
      </c>
      <c r="FJ53">
        <v>145.15728689469799</v>
      </c>
      <c r="FK53">
        <v>180.06461475521999</v>
      </c>
      <c r="FN53">
        <v>179.332947825399</v>
      </c>
      <c r="FO53">
        <v>71.401231363757503</v>
      </c>
      <c r="FR53">
        <v>179.77292191482999</v>
      </c>
      <c r="FS53">
        <v>143.34288006341001</v>
      </c>
      <c r="FV53">
        <v>108.69034054149</v>
      </c>
      <c r="FW53">
        <v>143.95061876178301</v>
      </c>
      <c r="FZ53">
        <v>143.991337790404</v>
      </c>
      <c r="GA53">
        <v>181.54503386550701</v>
      </c>
      <c r="GD53">
        <v>35.853890115812398</v>
      </c>
      <c r="GE53">
        <v>107.955844701613</v>
      </c>
      <c r="GH53">
        <v>143.29733892989799</v>
      </c>
      <c r="GI53">
        <v>215.392881627744</v>
      </c>
      <c r="GL53">
        <v>320.589258294312</v>
      </c>
      <c r="GM53">
        <v>72.225876489149101</v>
      </c>
      <c r="GP53">
        <v>107.540144475384</v>
      </c>
      <c r="GQ53">
        <v>72.086368276137193</v>
      </c>
      <c r="GT53">
        <v>107.611523478959</v>
      </c>
      <c r="GU53">
        <v>143.74954956321</v>
      </c>
      <c r="GX53">
        <v>181.02056681208001</v>
      </c>
      <c r="GY53">
        <v>215.023316901529</v>
      </c>
      <c r="HB53">
        <v>216.575553320588</v>
      </c>
      <c r="HC53">
        <v>108.225920534373</v>
      </c>
      <c r="HF53">
        <v>107.830193339372</v>
      </c>
      <c r="HG53">
        <v>108.43828586265001</v>
      </c>
      <c r="HJ53">
        <v>107.41819735984799</v>
      </c>
      <c r="HK53">
        <v>143.89187313754601</v>
      </c>
      <c r="HN53">
        <v>289.437556194541</v>
      </c>
      <c r="HO53">
        <v>143.91373297473299</v>
      </c>
      <c r="HR53">
        <v>215.90474856075201</v>
      </c>
      <c r="HS53">
        <v>144.837363304446</v>
      </c>
      <c r="HV53">
        <v>144.168620857745</v>
      </c>
      <c r="HW53">
        <v>215.248814819687</v>
      </c>
      <c r="HZ53">
        <v>254.44963292545199</v>
      </c>
      <c r="IA53">
        <v>143.413820023423</v>
      </c>
      <c r="ID53">
        <v>144.74323061520801</v>
      </c>
      <c r="IE53">
        <v>252.018202984867</v>
      </c>
    </row>
    <row r="54" spans="1:239" x14ac:dyDescent="0.25">
      <c r="A54" s="40">
        <v>39569</v>
      </c>
      <c r="B54">
        <v>148.28853959748099</v>
      </c>
      <c r="C54">
        <v>111.990750850772</v>
      </c>
      <c r="E54">
        <v>74.894447578438303</v>
      </c>
      <c r="G54">
        <v>149.2771080707</v>
      </c>
      <c r="I54">
        <v>74.743690790684099</v>
      </c>
      <c r="K54">
        <v>110.576068588726</v>
      </c>
      <c r="M54">
        <v>186.351242532859</v>
      </c>
      <c r="O54">
        <v>185.94768110570899</v>
      </c>
      <c r="Q54">
        <v>261.13677098780101</v>
      </c>
      <c r="S54">
        <v>187.49418418698201</v>
      </c>
      <c r="U54">
        <v>111.975473740303</v>
      </c>
      <c r="W54">
        <v>146.81170181614399</v>
      </c>
      <c r="Y54">
        <v>147.565305137043</v>
      </c>
      <c r="AA54">
        <v>187.69019105031501</v>
      </c>
      <c r="AC54">
        <v>112.671971289604</v>
      </c>
      <c r="AE54">
        <v>147.72897097237299</v>
      </c>
      <c r="AG54">
        <v>37.901878897623803</v>
      </c>
      <c r="AI54">
        <v>111.32673987770499</v>
      </c>
      <c r="AK54">
        <v>186.27134654815899</v>
      </c>
      <c r="AM54">
        <v>111.84063868294101</v>
      </c>
      <c r="AO54">
        <v>112.371768115085</v>
      </c>
      <c r="AQ54">
        <v>37.580297919454701</v>
      </c>
      <c r="AS54">
        <v>112.38177685071101</v>
      </c>
      <c r="AU54">
        <v>149.48561839579301</v>
      </c>
      <c r="AW54">
        <v>150.274830517281</v>
      </c>
      <c r="AY54">
        <v>149.09549174169601</v>
      </c>
      <c r="BA54">
        <v>111.672304722577</v>
      </c>
      <c r="BC54">
        <v>111.348090348921</v>
      </c>
      <c r="BE54" s="41"/>
      <c r="BG54">
        <v>111.86321832448</v>
      </c>
      <c r="BI54">
        <v>185.35869684873799</v>
      </c>
      <c r="BK54">
        <v>185.704579528404</v>
      </c>
      <c r="BM54">
        <v>73.651715062789904</v>
      </c>
      <c r="BO54">
        <v>111.379780518613</v>
      </c>
      <c r="BQ54">
        <v>111.452326929997</v>
      </c>
      <c r="BS54">
        <v>186.98749445849501</v>
      </c>
      <c r="BU54">
        <v>74.747504186581907</v>
      </c>
      <c r="BW54">
        <v>149.38027906862601</v>
      </c>
      <c r="BY54">
        <v>75.204172385400597</v>
      </c>
      <c r="CA54">
        <v>37.039219626760399</v>
      </c>
      <c r="CC54">
        <v>112.223341641109</v>
      </c>
      <c r="CE54">
        <v>112.13789873399899</v>
      </c>
      <c r="CH54">
        <v>148.258750574347</v>
      </c>
      <c r="CI54">
        <v>112.120437402391</v>
      </c>
      <c r="CL54">
        <v>74.048998039727394</v>
      </c>
      <c r="CM54">
        <v>74.092381723294693</v>
      </c>
      <c r="CP54">
        <v>111.558229975066</v>
      </c>
      <c r="CQ54">
        <v>110.877909924976</v>
      </c>
      <c r="CT54">
        <v>37.141403274049203</v>
      </c>
      <c r="CU54">
        <v>149.226261671581</v>
      </c>
      <c r="CX54">
        <v>110.66587224144899</v>
      </c>
      <c r="CY54">
        <v>147.013880985958</v>
      </c>
      <c r="DB54">
        <v>149.481429303825</v>
      </c>
      <c r="DC54">
        <v>111.842856501497</v>
      </c>
      <c r="DF54">
        <v>222.46542990385501</v>
      </c>
      <c r="DG54">
        <v>111.54155740278</v>
      </c>
      <c r="DJ54">
        <v>75.112388670569999</v>
      </c>
      <c r="DK54">
        <v>112.86722346382599</v>
      </c>
      <c r="DN54">
        <v>75.079114115223604</v>
      </c>
      <c r="DO54">
        <v>186.057353059528</v>
      </c>
      <c r="DR54">
        <v>75.090287934475597</v>
      </c>
      <c r="DS54">
        <v>111.508714309704</v>
      </c>
      <c r="DV54">
        <v>112.491199925744</v>
      </c>
      <c r="DW54">
        <v>186.42033368947699</v>
      </c>
      <c r="DZ54">
        <v>149.21321222099701</v>
      </c>
      <c r="EA54">
        <v>111.887825803167</v>
      </c>
      <c r="ED54">
        <v>74.659647314583793</v>
      </c>
      <c r="EE54">
        <v>186.51569554588801</v>
      </c>
      <c r="EH54">
        <v>112.440544177674</v>
      </c>
      <c r="EI54" s="41"/>
      <c r="EL54">
        <v>148.81033998016301</v>
      </c>
      <c r="EM54">
        <v>112.179852661452</v>
      </c>
      <c r="EP54">
        <v>147.998176863027</v>
      </c>
      <c r="EQ54">
        <v>112.149402393556</v>
      </c>
      <c r="ET54">
        <v>148.51482613063499</v>
      </c>
      <c r="EU54" s="41"/>
      <c r="EX54">
        <v>74.356929413443893</v>
      </c>
      <c r="EY54">
        <v>74.964796227941306</v>
      </c>
      <c r="FB54">
        <v>187.09227580617201</v>
      </c>
      <c r="FC54">
        <v>224.29987360074799</v>
      </c>
      <c r="FF54">
        <v>111.16765485054501</v>
      </c>
      <c r="FG54">
        <v>112.02577272392</v>
      </c>
      <c r="FJ54">
        <v>111.65832813853601</v>
      </c>
      <c r="FK54">
        <v>111.572667222554</v>
      </c>
      <c r="FN54">
        <v>74.203784603702005</v>
      </c>
      <c r="FO54">
        <v>110.938048898741</v>
      </c>
      <c r="FR54">
        <v>75.043638741368596</v>
      </c>
      <c r="FS54">
        <v>148.75004463324399</v>
      </c>
      <c r="FV54">
        <v>74.932013903017307</v>
      </c>
      <c r="FW54">
        <v>112.116966037433</v>
      </c>
      <c r="FZ54">
        <v>74.646443965712507</v>
      </c>
      <c r="GA54">
        <v>112.352859934386</v>
      </c>
      <c r="GD54">
        <v>74.056118274218406</v>
      </c>
      <c r="GE54">
        <v>112.42591360203301</v>
      </c>
      <c r="GH54">
        <v>75.435719520192393</v>
      </c>
      <c r="GI54">
        <v>75.663304634494594</v>
      </c>
      <c r="GL54">
        <v>74.553343340670096</v>
      </c>
      <c r="GM54">
        <v>37.225051289032898</v>
      </c>
      <c r="GP54">
        <v>148.14130897840101</v>
      </c>
      <c r="GQ54">
        <v>112.264028938869</v>
      </c>
      <c r="GT54">
        <v>112.111666433747</v>
      </c>
      <c r="GU54">
        <v>147.87723750604599</v>
      </c>
      <c r="GX54">
        <v>111.63574342275599</v>
      </c>
      <c r="GY54">
        <v>74.513095956910206</v>
      </c>
      <c r="HB54">
        <v>148.22260166641701</v>
      </c>
      <c r="HC54">
        <v>74.5530661036141</v>
      </c>
      <c r="HF54">
        <v>74.994566972354505</v>
      </c>
      <c r="HG54">
        <v>112.574519275673</v>
      </c>
      <c r="HJ54">
        <v>149.62321500223501</v>
      </c>
      <c r="HK54">
        <v>111.344486475132</v>
      </c>
      <c r="HN54">
        <v>74.670606064102103</v>
      </c>
      <c r="HO54">
        <v>149.15554602951701</v>
      </c>
      <c r="HR54">
        <v>186.49810275863601</v>
      </c>
      <c r="HS54">
        <v>111.764225023458</v>
      </c>
      <c r="HV54">
        <v>149.96454632246099</v>
      </c>
      <c r="HW54">
        <v>187.39263233857801</v>
      </c>
      <c r="HZ54">
        <v>74.428138905893803</v>
      </c>
      <c r="IA54">
        <v>74.611370423310305</v>
      </c>
      <c r="ID54">
        <v>186.26973238283</v>
      </c>
      <c r="IE54">
        <v>149.21414084529101</v>
      </c>
    </row>
    <row r="55" spans="1:239" x14ac:dyDescent="0.25">
      <c r="A55" s="40">
        <v>39600</v>
      </c>
      <c r="B55">
        <v>39.353665333007903</v>
      </c>
      <c r="C55">
        <v>157.129386867195</v>
      </c>
      <c r="E55">
        <v>38.9770604190035</v>
      </c>
      <c r="G55">
        <v>78.470596752770504</v>
      </c>
      <c r="I55">
        <v>78.714521586409106</v>
      </c>
      <c r="K55">
        <v>78.401705438936702</v>
      </c>
      <c r="M55">
        <v>77.820455789046804</v>
      </c>
      <c r="O55">
        <v>117.44849511689701</v>
      </c>
      <c r="Q55">
        <v>78.3754500721423</v>
      </c>
      <c r="S55">
        <v>39.146651535077098</v>
      </c>
      <c r="U55">
        <v>77.9630905615453</v>
      </c>
      <c r="W55">
        <v>39.432189682131202</v>
      </c>
      <c r="Y55">
        <v>78.112990251967503</v>
      </c>
      <c r="AA55">
        <v>78.486242104282596</v>
      </c>
      <c r="AC55">
        <v>39.322286572397303</v>
      </c>
      <c r="AE55">
        <v>118.324808464366</v>
      </c>
      <c r="AG55">
        <v>158.129476509195</v>
      </c>
      <c r="AI55" s="41"/>
      <c r="AK55">
        <v>197.741098075108</v>
      </c>
      <c r="AM55">
        <v>78.093665579700399</v>
      </c>
      <c r="AO55">
        <v>155.511610216875</v>
      </c>
      <c r="AQ55">
        <v>157.20566776870299</v>
      </c>
      <c r="AS55">
        <v>118.54493484542201</v>
      </c>
      <c r="AU55">
        <v>78.962820941637901</v>
      </c>
      <c r="AW55">
        <v>78.591978444529602</v>
      </c>
      <c r="AY55">
        <v>79.053712640134094</v>
      </c>
      <c r="BA55" s="41"/>
      <c r="BC55">
        <v>116.542885527574</v>
      </c>
      <c r="BE55">
        <v>77.529180639233104</v>
      </c>
      <c r="BG55">
        <v>78.034384776011095</v>
      </c>
      <c r="BI55">
        <v>78.317055326401601</v>
      </c>
      <c r="BK55">
        <v>195.3776372376</v>
      </c>
      <c r="BM55">
        <v>157.23060255373301</v>
      </c>
      <c r="BO55">
        <v>117.190487432982</v>
      </c>
      <c r="BQ55">
        <v>117.354301557754</v>
      </c>
      <c r="BS55">
        <v>38.921880930629598</v>
      </c>
      <c r="BU55">
        <v>116.935399220053</v>
      </c>
      <c r="BW55">
        <v>38.990405693090899</v>
      </c>
      <c r="BY55">
        <v>79.1106232848649</v>
      </c>
      <c r="CA55">
        <v>156.88664712911401</v>
      </c>
      <c r="CD55">
        <v>78.352292023859107</v>
      </c>
      <c r="CE55">
        <v>79.014871528949797</v>
      </c>
      <c r="CH55">
        <v>157.03399453628299</v>
      </c>
      <c r="CI55">
        <v>78.866958864817406</v>
      </c>
      <c r="CL55">
        <v>39.206974019998903</v>
      </c>
      <c r="CM55">
        <v>116.750233308109</v>
      </c>
      <c r="CP55">
        <v>156.80045856490401</v>
      </c>
      <c r="CQ55">
        <v>118.490663696239</v>
      </c>
      <c r="CT55">
        <v>78.776636554227593</v>
      </c>
      <c r="CU55">
        <v>158.52223527155999</v>
      </c>
      <c r="CX55">
        <v>116.935446203727</v>
      </c>
      <c r="CY55">
        <v>78.230420374802307</v>
      </c>
      <c r="DB55">
        <v>117.413781961875</v>
      </c>
      <c r="DC55">
        <v>117.775330513024</v>
      </c>
      <c r="DF55" s="41"/>
      <c r="DG55">
        <v>39.437178038943202</v>
      </c>
      <c r="DJ55">
        <v>39.116219748037501</v>
      </c>
      <c r="DK55">
        <v>39.11241291604</v>
      </c>
      <c r="DN55">
        <v>78.347120556825104</v>
      </c>
      <c r="DO55">
        <v>195.17908637976399</v>
      </c>
      <c r="DR55">
        <v>157.30430865680401</v>
      </c>
      <c r="DS55">
        <v>193.88790568805999</v>
      </c>
      <c r="DV55">
        <v>39.304647668704497</v>
      </c>
      <c r="DW55">
        <v>117.442129128611</v>
      </c>
      <c r="DZ55">
        <v>78.0812488942301</v>
      </c>
      <c r="EA55">
        <v>117.54424537480099</v>
      </c>
      <c r="ED55">
        <v>78.331961026395405</v>
      </c>
      <c r="EE55">
        <v>117.674154758245</v>
      </c>
      <c r="EH55">
        <v>77.778130423025004</v>
      </c>
      <c r="EI55">
        <v>39.276459198769999</v>
      </c>
      <c r="EL55">
        <v>78.380412209093194</v>
      </c>
      <c r="EM55">
        <v>119.12102812338399</v>
      </c>
      <c r="EP55">
        <v>155.95470845844301</v>
      </c>
      <c r="EQ55">
        <v>155.91231034553701</v>
      </c>
      <c r="ET55">
        <v>117.994382715458</v>
      </c>
      <c r="EU55">
        <v>39.509426596781601</v>
      </c>
      <c r="EX55">
        <v>38.968678041759297</v>
      </c>
      <c r="EY55">
        <v>39.008019225683299</v>
      </c>
      <c r="FB55">
        <v>78.426044792763307</v>
      </c>
      <c r="FC55">
        <v>117.922841176948</v>
      </c>
      <c r="FF55">
        <v>155.365923488726</v>
      </c>
      <c r="FG55">
        <v>157.29247965243999</v>
      </c>
      <c r="FJ55">
        <v>78.571117321491698</v>
      </c>
      <c r="FK55">
        <v>39.268518422000398</v>
      </c>
      <c r="FN55">
        <v>78.6779712124535</v>
      </c>
      <c r="FO55">
        <v>118.426861308648</v>
      </c>
      <c r="FR55">
        <v>156.86704617945699</v>
      </c>
      <c r="FS55">
        <v>116.491336016085</v>
      </c>
      <c r="FV55">
        <v>78.802867825651902</v>
      </c>
      <c r="FW55">
        <v>78.543428846727707</v>
      </c>
      <c r="FZ55">
        <v>39.340700181615802</v>
      </c>
      <c r="GA55">
        <v>156.85119542318199</v>
      </c>
      <c r="GD55">
        <v>78.827472968979905</v>
      </c>
      <c r="GE55">
        <v>78.258282967284202</v>
      </c>
      <c r="GH55">
        <v>117.449153919971</v>
      </c>
      <c r="GI55">
        <v>77.608891341339799</v>
      </c>
      <c r="GL55">
        <v>117.306584666638</v>
      </c>
      <c r="GM55">
        <v>78.790427410056196</v>
      </c>
      <c r="GP55">
        <v>38.960035362591903</v>
      </c>
      <c r="GQ55">
        <v>38.978380709667803</v>
      </c>
      <c r="GT55">
        <v>78.210710265793693</v>
      </c>
      <c r="GU55">
        <v>118.067961590184</v>
      </c>
      <c r="GX55">
        <v>78.376298300690493</v>
      </c>
      <c r="GY55">
        <v>194.80632020909999</v>
      </c>
      <c r="HB55">
        <v>77.6332457463879</v>
      </c>
      <c r="HC55">
        <v>115.91163721149</v>
      </c>
      <c r="HF55">
        <v>78.558872701130497</v>
      </c>
      <c r="HG55">
        <v>158.88874797634301</v>
      </c>
      <c r="HJ55">
        <v>39.108919887006699</v>
      </c>
      <c r="HK55">
        <v>39.255978280148902</v>
      </c>
      <c r="HN55">
        <v>78.422668806859704</v>
      </c>
      <c r="HO55">
        <v>116.49928231235501</v>
      </c>
      <c r="HR55">
        <v>39.243593299300798</v>
      </c>
      <c r="HS55">
        <v>78.551666652983599</v>
      </c>
      <c r="HV55">
        <v>117.633450141124</v>
      </c>
      <c r="HW55">
        <v>156.735104534312</v>
      </c>
      <c r="HZ55">
        <v>157.00985223113</v>
      </c>
      <c r="IA55">
        <v>78.477038792664104</v>
      </c>
      <c r="ID55">
        <v>39.0436188887914</v>
      </c>
      <c r="IE55">
        <v>39.2397727534035</v>
      </c>
    </row>
    <row r="56" spans="1:239" x14ac:dyDescent="0.25">
      <c r="A56" s="40">
        <v>39630</v>
      </c>
      <c r="B56">
        <v>241.121266559655</v>
      </c>
      <c r="C56">
        <v>120.85020824255599</v>
      </c>
      <c r="E56">
        <v>122.013250234794</v>
      </c>
      <c r="G56">
        <v>161.94496295800801</v>
      </c>
      <c r="I56">
        <v>201.89356212347499</v>
      </c>
      <c r="K56">
        <v>121.535877192754</v>
      </c>
      <c r="M56">
        <v>80.1091335987077</v>
      </c>
      <c r="O56">
        <v>119.889780102093</v>
      </c>
      <c r="Q56" s="41"/>
      <c r="S56">
        <v>80.667051478181406</v>
      </c>
      <c r="U56">
        <v>120.858398150185</v>
      </c>
      <c r="W56">
        <v>203.18319689353399</v>
      </c>
      <c r="Y56">
        <v>120.371696617632</v>
      </c>
      <c r="AA56">
        <v>161.85481437094501</v>
      </c>
      <c r="AC56" s="41"/>
      <c r="AE56">
        <v>81.314013335230001</v>
      </c>
      <c r="AG56">
        <v>121.393118644694</v>
      </c>
      <c r="AI56">
        <v>121.522862492519</v>
      </c>
      <c r="AK56">
        <v>40.783605343419097</v>
      </c>
      <c r="AM56">
        <v>81.309710734526902</v>
      </c>
      <c r="AO56">
        <v>40.405892406535997</v>
      </c>
      <c r="AQ56">
        <v>121.678879142055</v>
      </c>
      <c r="AS56">
        <v>164.21341364649999</v>
      </c>
      <c r="AU56">
        <v>120.83625078439501</v>
      </c>
      <c r="AW56">
        <v>40.712403225794503</v>
      </c>
      <c r="AY56">
        <v>162.54956778364601</v>
      </c>
      <c r="BA56">
        <v>40.3253348708744</v>
      </c>
      <c r="BC56">
        <v>161.41791967038199</v>
      </c>
      <c r="BE56">
        <v>80.456586194093006</v>
      </c>
      <c r="BG56">
        <v>161.649981387265</v>
      </c>
      <c r="BI56">
        <v>80.544917461312195</v>
      </c>
      <c r="BK56" s="41"/>
      <c r="BM56">
        <v>120.346002050222</v>
      </c>
      <c r="BO56">
        <v>160.34127930644499</v>
      </c>
      <c r="BQ56">
        <v>120.78588952142699</v>
      </c>
      <c r="BS56">
        <v>122.078595434227</v>
      </c>
      <c r="BU56">
        <v>122.010690189286</v>
      </c>
      <c r="BW56">
        <v>205.12095105940901</v>
      </c>
      <c r="BZ56">
        <v>80.810297914829505</v>
      </c>
      <c r="CA56">
        <v>201.44661391105601</v>
      </c>
      <c r="CD56">
        <v>80.933447878198095</v>
      </c>
      <c r="CE56">
        <v>81.024861693705404</v>
      </c>
      <c r="CH56">
        <v>201.42011807354601</v>
      </c>
      <c r="CI56">
        <v>40.530639084861797</v>
      </c>
      <c r="CL56">
        <v>40.649234586494401</v>
      </c>
      <c r="CM56">
        <v>80.152457250955294</v>
      </c>
      <c r="CP56">
        <v>80.473620861292503</v>
      </c>
      <c r="CQ56">
        <v>121.10239332849</v>
      </c>
      <c r="CT56">
        <v>121.817598943943</v>
      </c>
      <c r="CU56">
        <v>161.9892180802</v>
      </c>
      <c r="CX56">
        <v>120.877464038764</v>
      </c>
      <c r="CY56">
        <v>80.152341992367894</v>
      </c>
      <c r="DB56">
        <v>80.922121688406193</v>
      </c>
      <c r="DC56">
        <v>121.354597961661</v>
      </c>
      <c r="DF56">
        <v>120.686821500459</v>
      </c>
      <c r="DG56">
        <v>162.16889570674701</v>
      </c>
      <c r="DJ56">
        <v>121.605408555145</v>
      </c>
      <c r="DK56">
        <v>121.485703844018</v>
      </c>
      <c r="DN56">
        <v>162.280678253887</v>
      </c>
      <c r="DO56">
        <v>203.009050042626</v>
      </c>
      <c r="DR56">
        <v>121.473118613464</v>
      </c>
      <c r="DS56">
        <v>121.553530129797</v>
      </c>
      <c r="DV56">
        <v>121.04690417094599</v>
      </c>
      <c r="DW56">
        <v>40.1121905076225</v>
      </c>
      <c r="DZ56">
        <v>161.250638554131</v>
      </c>
      <c r="EA56">
        <v>40.377235134663302</v>
      </c>
      <c r="ED56">
        <v>121.027088222144</v>
      </c>
      <c r="EE56">
        <v>81.546474002143498</v>
      </c>
      <c r="EH56">
        <v>40.510662683292502</v>
      </c>
      <c r="EI56">
        <v>241.904666353952</v>
      </c>
      <c r="EL56">
        <v>121.348780603401</v>
      </c>
      <c r="EM56">
        <v>161.97202981859701</v>
      </c>
      <c r="EP56" s="41"/>
      <c r="EQ56">
        <v>80.496144786378593</v>
      </c>
      <c r="ET56">
        <v>121.722650454361</v>
      </c>
      <c r="EU56">
        <v>161.54418752587901</v>
      </c>
      <c r="EX56">
        <v>203.24738775184599</v>
      </c>
      <c r="EY56">
        <v>80.832809507443599</v>
      </c>
      <c r="FB56">
        <v>80.851901623934097</v>
      </c>
      <c r="FC56">
        <v>80.778682556322096</v>
      </c>
      <c r="FF56">
        <v>79.805887304302004</v>
      </c>
      <c r="FG56">
        <v>80.711800111881104</v>
      </c>
      <c r="FJ56">
        <v>201.57679393955701</v>
      </c>
      <c r="FK56">
        <v>80.505835543070305</v>
      </c>
      <c r="FN56">
        <v>79.8924239350589</v>
      </c>
      <c r="FO56">
        <v>121.789473649082</v>
      </c>
      <c r="FR56" s="41"/>
      <c r="FS56">
        <v>121.44692981948</v>
      </c>
      <c r="FV56">
        <v>81.568038129583798</v>
      </c>
      <c r="FW56">
        <v>80.633127920529404</v>
      </c>
      <c r="FZ56">
        <v>163.06835316207699</v>
      </c>
      <c r="GA56">
        <v>161.91729785305401</v>
      </c>
      <c r="GD56">
        <v>40.5213048850174</v>
      </c>
      <c r="GE56">
        <v>80.593195972059306</v>
      </c>
      <c r="GH56">
        <v>40.102402558285704</v>
      </c>
      <c r="GI56">
        <v>40.130920904725897</v>
      </c>
      <c r="GL56">
        <v>40.312485764602101</v>
      </c>
      <c r="GM56">
        <v>41.186667803654601</v>
      </c>
      <c r="GP56">
        <v>160.61471257826</v>
      </c>
      <c r="GQ56">
        <v>80.728594987973494</v>
      </c>
      <c r="GT56">
        <v>121.102837916551</v>
      </c>
      <c r="GU56">
        <v>121.201209308106</v>
      </c>
      <c r="GX56">
        <v>40.947939890495903</v>
      </c>
      <c r="GY56">
        <v>40.260018229709999</v>
      </c>
      <c r="HB56">
        <v>80.927078381610002</v>
      </c>
      <c r="HC56">
        <v>120.97855790135</v>
      </c>
      <c r="HF56">
        <v>121.431669244864</v>
      </c>
      <c r="HG56">
        <v>121.17411530734501</v>
      </c>
      <c r="HJ56">
        <v>163.44615172734601</v>
      </c>
      <c r="HK56">
        <v>81.233598657116801</v>
      </c>
      <c r="HN56">
        <v>163.14239697759001</v>
      </c>
      <c r="HO56">
        <v>40.408301875934299</v>
      </c>
      <c r="HR56" s="41"/>
      <c r="HS56">
        <v>121.776263268397</v>
      </c>
      <c r="HV56">
        <v>81.467626509007303</v>
      </c>
      <c r="HW56">
        <v>160.42628397143599</v>
      </c>
      <c r="HZ56">
        <v>122.294382623012</v>
      </c>
      <c r="IA56" s="41"/>
      <c r="ID56">
        <v>121.542613487553</v>
      </c>
      <c r="IE56">
        <v>80.616829445504294</v>
      </c>
    </row>
    <row r="57" spans="1:239" x14ac:dyDescent="0.25">
      <c r="A57" s="40">
        <v>39661</v>
      </c>
      <c r="B57">
        <v>350.11591879390198</v>
      </c>
      <c r="C57">
        <v>234.425876127679</v>
      </c>
      <c r="E57">
        <v>391.883917412551</v>
      </c>
      <c r="G57">
        <v>196.00174381785399</v>
      </c>
      <c r="I57">
        <v>312.654319725204</v>
      </c>
      <c r="K57">
        <v>235.57294141530099</v>
      </c>
      <c r="M57">
        <v>193.24002493491901</v>
      </c>
      <c r="O57">
        <v>154.65349136992501</v>
      </c>
      <c r="Q57">
        <v>195.436221463311</v>
      </c>
      <c r="S57">
        <v>155.81311209574301</v>
      </c>
      <c r="U57">
        <v>312.53805911646799</v>
      </c>
      <c r="W57">
        <v>156.22743272142</v>
      </c>
      <c r="Y57">
        <v>156.551241083988</v>
      </c>
      <c r="AA57">
        <v>154.71257553565101</v>
      </c>
      <c r="AC57">
        <v>194.73748113210999</v>
      </c>
      <c r="AE57">
        <v>274.143178268773</v>
      </c>
      <c r="AG57">
        <v>117.34274435133401</v>
      </c>
      <c r="AI57">
        <v>117.787815669837</v>
      </c>
      <c r="AK57">
        <v>196.363794667402</v>
      </c>
      <c r="AM57">
        <v>349.26893962618902</v>
      </c>
      <c r="AO57">
        <v>157.395395702294</v>
      </c>
      <c r="AQ57">
        <v>233.632766719317</v>
      </c>
      <c r="AS57">
        <v>273.11377518260099</v>
      </c>
      <c r="AU57">
        <v>236.648573432907</v>
      </c>
      <c r="AW57">
        <v>233.10312459835399</v>
      </c>
      <c r="AY57">
        <v>313.850965908082</v>
      </c>
      <c r="BA57">
        <v>195.617778792021</v>
      </c>
      <c r="BC57">
        <v>155.39476580174301</v>
      </c>
      <c r="BE57">
        <v>273.68297509873901</v>
      </c>
      <c r="BG57">
        <v>196.56958916583201</v>
      </c>
      <c r="BI57">
        <v>273.35451234473697</v>
      </c>
      <c r="BK57">
        <v>273.48734611325102</v>
      </c>
      <c r="BM57">
        <v>310.65878562466401</v>
      </c>
      <c r="BO57">
        <v>271.98083515510302</v>
      </c>
      <c r="BQ57">
        <v>195.109770125165</v>
      </c>
      <c r="BS57">
        <v>116.89041233957801</v>
      </c>
      <c r="BV57">
        <v>196.016111098442</v>
      </c>
      <c r="BW57">
        <v>314.08236619898702</v>
      </c>
      <c r="BZ57">
        <v>310.03382572880798</v>
      </c>
      <c r="CA57">
        <v>195.344783190941</v>
      </c>
      <c r="CD57">
        <v>157.96069074516299</v>
      </c>
      <c r="CE57">
        <v>193.94544515444099</v>
      </c>
      <c r="CH57">
        <v>313.16390257629399</v>
      </c>
      <c r="CI57">
        <v>156.71251083778299</v>
      </c>
      <c r="CL57">
        <v>274.19451513477298</v>
      </c>
      <c r="CM57">
        <v>272.35096852098002</v>
      </c>
      <c r="CP57">
        <v>194.83190488692</v>
      </c>
      <c r="CQ57">
        <v>234.14395777504399</v>
      </c>
      <c r="CT57">
        <v>314.37642676656901</v>
      </c>
      <c r="CU57">
        <v>311.11846077872502</v>
      </c>
      <c r="CX57">
        <v>390.68373253825303</v>
      </c>
      <c r="CY57">
        <v>232.66404964552001</v>
      </c>
      <c r="DB57">
        <v>195.60315369257501</v>
      </c>
      <c r="DC57">
        <v>38.980033535923397</v>
      </c>
      <c r="DF57">
        <v>274.47488488242601</v>
      </c>
      <c r="DG57">
        <v>156.20086586988899</v>
      </c>
      <c r="DJ57">
        <v>155.89449608334399</v>
      </c>
      <c r="DK57">
        <v>314.16634603643001</v>
      </c>
      <c r="DN57">
        <v>156.84713753824801</v>
      </c>
      <c r="DO57">
        <v>156.28313630788699</v>
      </c>
      <c r="DR57">
        <v>236.391294831691</v>
      </c>
      <c r="DS57">
        <v>274.897899515809</v>
      </c>
      <c r="DV57">
        <v>274.03344246777903</v>
      </c>
      <c r="DW57">
        <v>196.14811759156299</v>
      </c>
      <c r="DZ57">
        <v>156.42762748464401</v>
      </c>
      <c r="EA57">
        <v>155.82078982592299</v>
      </c>
      <c r="ED57">
        <v>232.47338680425699</v>
      </c>
      <c r="EE57">
        <v>116.84410676712</v>
      </c>
      <c r="EH57">
        <v>39.614632445302803</v>
      </c>
      <c r="EI57">
        <v>313.358271652273</v>
      </c>
      <c r="EL57">
        <v>195.45007355888899</v>
      </c>
      <c r="EM57">
        <v>116.678233945602</v>
      </c>
      <c r="EP57">
        <v>77.921331796418798</v>
      </c>
      <c r="EQ57">
        <v>155.27532330357801</v>
      </c>
      <c r="ET57">
        <v>273.94513787498801</v>
      </c>
      <c r="EU57">
        <v>195.22130226373901</v>
      </c>
      <c r="EX57">
        <v>195.43053196510601</v>
      </c>
      <c r="EY57">
        <v>273.17266776661199</v>
      </c>
      <c r="FB57">
        <v>116.66740083122799</v>
      </c>
      <c r="FC57">
        <v>273.30985036343202</v>
      </c>
      <c r="FF57">
        <v>195.037633825466</v>
      </c>
      <c r="FG57">
        <v>196.11337001229001</v>
      </c>
      <c r="FJ57">
        <v>272.20384516926299</v>
      </c>
      <c r="FK57">
        <v>272.17833193222202</v>
      </c>
      <c r="FN57">
        <v>237.36449245291999</v>
      </c>
      <c r="FO57">
        <v>232.051213473037</v>
      </c>
      <c r="FR57">
        <v>193.918066216071</v>
      </c>
      <c r="FS57">
        <v>234.85841107001099</v>
      </c>
      <c r="FV57">
        <v>275.84944403102998</v>
      </c>
      <c r="FW57">
        <v>155.4264249629</v>
      </c>
      <c r="FZ57">
        <v>195.578107413287</v>
      </c>
      <c r="GA57">
        <v>312.47102614568399</v>
      </c>
      <c r="GD57">
        <v>196.258163889467</v>
      </c>
      <c r="GE57">
        <v>117.037444059015</v>
      </c>
      <c r="GH57">
        <v>235.89329740577901</v>
      </c>
      <c r="GI57">
        <v>195.60688548014201</v>
      </c>
      <c r="GL57">
        <v>312.184688008693</v>
      </c>
      <c r="GM57">
        <v>273.10967481427002</v>
      </c>
      <c r="GP57">
        <v>155.52974868168701</v>
      </c>
      <c r="GQ57">
        <v>155.683197677105</v>
      </c>
      <c r="GT57">
        <v>273.397240624007</v>
      </c>
      <c r="GU57">
        <v>352.19805872333097</v>
      </c>
      <c r="GX57">
        <v>194.78879598310601</v>
      </c>
      <c r="GY57">
        <v>274.34417381613702</v>
      </c>
      <c r="HB57">
        <v>233.63304326657101</v>
      </c>
      <c r="HC57">
        <v>388.47130603941298</v>
      </c>
      <c r="HF57">
        <v>312.79524661586902</v>
      </c>
      <c r="HG57">
        <v>194.39646934686999</v>
      </c>
      <c r="HJ57">
        <v>349.967145477462</v>
      </c>
      <c r="HK57">
        <v>155.39598534126</v>
      </c>
      <c r="HN57">
        <v>274.585641828863</v>
      </c>
      <c r="HO57">
        <v>155.021209660219</v>
      </c>
      <c r="HR57">
        <v>312.73739078649999</v>
      </c>
      <c r="HS57">
        <v>391.87538385361898</v>
      </c>
      <c r="HV57">
        <v>271.724603364107</v>
      </c>
      <c r="HW57">
        <v>195.57589305451501</v>
      </c>
      <c r="HZ57">
        <v>391.26077472036297</v>
      </c>
      <c r="IA57">
        <v>196.27986516094799</v>
      </c>
      <c r="ID57">
        <v>115.933680797173</v>
      </c>
      <c r="IE57">
        <v>312.46998973211402</v>
      </c>
    </row>
    <row r="58" spans="1:239" x14ac:dyDescent="0.25">
      <c r="A58" s="40">
        <v>39692</v>
      </c>
      <c r="B58">
        <v>106.350184881978</v>
      </c>
      <c r="C58">
        <v>179.08805236086999</v>
      </c>
      <c r="E58">
        <v>212.89631219607901</v>
      </c>
      <c r="G58">
        <v>179.25001200695201</v>
      </c>
      <c r="I58">
        <v>142.623123629926</v>
      </c>
      <c r="K58">
        <v>35.3852840187038</v>
      </c>
      <c r="M58">
        <v>106.597926057517</v>
      </c>
      <c r="O58">
        <v>106.239315789548</v>
      </c>
      <c r="Q58">
        <v>107.52245366025301</v>
      </c>
      <c r="S58">
        <v>71.997221274995596</v>
      </c>
      <c r="U58">
        <v>107.53857729711901</v>
      </c>
      <c r="W58">
        <v>179.77231872756099</v>
      </c>
      <c r="Y58">
        <v>178.47549104799</v>
      </c>
      <c r="AA58">
        <v>142.00863902742</v>
      </c>
      <c r="AC58">
        <v>178.971146200845</v>
      </c>
      <c r="AE58">
        <v>107.534604516641</v>
      </c>
      <c r="AG58">
        <v>106.841928726972</v>
      </c>
      <c r="AI58">
        <v>142.58163524769</v>
      </c>
      <c r="AK58">
        <v>71.622431587589304</v>
      </c>
      <c r="AM58">
        <v>143.065747395621</v>
      </c>
      <c r="AO58">
        <v>144.185955930652</v>
      </c>
      <c r="AQ58">
        <v>215.569957553851</v>
      </c>
      <c r="AS58">
        <v>107.603491460077</v>
      </c>
      <c r="AU58">
        <v>70.884070483622494</v>
      </c>
      <c r="AW58">
        <v>143.178136708457</v>
      </c>
      <c r="AY58">
        <v>214.62482111677701</v>
      </c>
      <c r="BA58">
        <v>141.88123167462399</v>
      </c>
      <c r="BC58">
        <v>177.98126546338699</v>
      </c>
      <c r="BE58">
        <v>104.820108260018</v>
      </c>
      <c r="BG58">
        <v>214.93556195038099</v>
      </c>
      <c r="BI58">
        <v>141.28016184388801</v>
      </c>
      <c r="BK58">
        <v>249.66285875579101</v>
      </c>
      <c r="BM58">
        <v>248.59601764224399</v>
      </c>
      <c r="BO58">
        <v>143.804692162534</v>
      </c>
      <c r="BR58">
        <v>70.841094916029306</v>
      </c>
      <c r="BS58">
        <v>71.736059551273101</v>
      </c>
      <c r="BV58">
        <v>250.55448744610399</v>
      </c>
      <c r="BW58">
        <v>107.35140600539199</v>
      </c>
      <c r="BZ58">
        <v>107.679668836117</v>
      </c>
      <c r="CA58">
        <v>143.19567500700501</v>
      </c>
      <c r="CD58">
        <v>106.628877307563</v>
      </c>
      <c r="CE58">
        <v>72.139382577147799</v>
      </c>
      <c r="CH58">
        <v>144.244498873884</v>
      </c>
      <c r="CI58">
        <v>178.42254676195199</v>
      </c>
      <c r="CL58">
        <v>107.353665800746</v>
      </c>
      <c r="CM58">
        <v>142.69110909967901</v>
      </c>
      <c r="CP58">
        <v>141.09507455778001</v>
      </c>
      <c r="CQ58">
        <v>177.806018500102</v>
      </c>
      <c r="CT58">
        <v>249.30525069435299</v>
      </c>
      <c r="CU58">
        <v>177.45061262783</v>
      </c>
      <c r="CX58">
        <v>35.299568248203897</v>
      </c>
      <c r="CY58">
        <v>106.179756337542</v>
      </c>
      <c r="DB58">
        <v>35.673198068790597</v>
      </c>
      <c r="DC58">
        <v>214.32855383478801</v>
      </c>
      <c r="DF58">
        <v>107.329005075889</v>
      </c>
      <c r="DG58">
        <v>178.80245121236899</v>
      </c>
      <c r="DJ58">
        <v>251.033342472756</v>
      </c>
      <c r="DK58">
        <v>72.265519481534795</v>
      </c>
      <c r="DN58">
        <v>106.96534652328999</v>
      </c>
      <c r="DO58">
        <v>71.080542121854506</v>
      </c>
      <c r="DR58">
        <v>142.33425477191699</v>
      </c>
      <c r="DS58">
        <v>249.664800397015</v>
      </c>
      <c r="DV58">
        <v>251.550045799011</v>
      </c>
      <c r="DW58">
        <v>212.57803815219199</v>
      </c>
      <c r="DZ58">
        <v>35.598226211376598</v>
      </c>
      <c r="EA58">
        <v>214.12676477074601</v>
      </c>
      <c r="ED58">
        <v>107.630547691687</v>
      </c>
      <c r="EE58">
        <v>142.23783538856401</v>
      </c>
      <c r="EH58">
        <v>142.89111371627601</v>
      </c>
      <c r="EI58">
        <v>71.677437159332896</v>
      </c>
      <c r="EL58">
        <v>71.815170385668296</v>
      </c>
      <c r="EM58">
        <v>286.58822182518003</v>
      </c>
      <c r="EP58">
        <v>71.393103391785004</v>
      </c>
      <c r="EQ58">
        <v>320.39867592061898</v>
      </c>
      <c r="ET58">
        <v>142.66622123816799</v>
      </c>
      <c r="EU58">
        <v>106.83941019757501</v>
      </c>
      <c r="EX58">
        <v>142.24155196217899</v>
      </c>
      <c r="EY58">
        <v>143.48366031827999</v>
      </c>
      <c r="FB58">
        <v>179.91985007739001</v>
      </c>
      <c r="FC58">
        <v>142.33930995876801</v>
      </c>
      <c r="FF58">
        <v>249.349577820896</v>
      </c>
      <c r="FG58">
        <v>106.642768899106</v>
      </c>
      <c r="FJ58">
        <v>106.68695577016599</v>
      </c>
      <c r="FK58">
        <v>107.24563932509101</v>
      </c>
      <c r="FN58">
        <v>106.402675710612</v>
      </c>
      <c r="FO58">
        <v>213.80905845913301</v>
      </c>
      <c r="FR58">
        <v>71.954229763457107</v>
      </c>
      <c r="FS58">
        <v>143.272654106229</v>
      </c>
      <c r="FV58">
        <v>71.532441005018001</v>
      </c>
      <c r="FW58">
        <v>71.344837524895695</v>
      </c>
      <c r="FZ58">
        <v>71.346279178688206</v>
      </c>
      <c r="GA58">
        <v>178.06453241738001</v>
      </c>
      <c r="GD58">
        <v>71.478270157261605</v>
      </c>
      <c r="GE58">
        <v>178.670922882165</v>
      </c>
      <c r="GH58">
        <v>107.131532166566</v>
      </c>
      <c r="GI58">
        <v>107.003633053738</v>
      </c>
      <c r="GL58">
        <v>250.25896295015099</v>
      </c>
      <c r="GM58">
        <v>143.01455768105399</v>
      </c>
      <c r="GP58">
        <v>106.752574974845</v>
      </c>
      <c r="GQ58">
        <v>35.530844748414097</v>
      </c>
      <c r="GT58">
        <v>142.664854876817</v>
      </c>
      <c r="GU58">
        <v>71.153666018497006</v>
      </c>
      <c r="GX58">
        <v>143.97159743255801</v>
      </c>
      <c r="GY58">
        <v>143.878646471949</v>
      </c>
      <c r="HB58">
        <v>179.97472205655501</v>
      </c>
      <c r="HC58">
        <v>211.872446753269</v>
      </c>
      <c r="HF58">
        <v>107.478406694665</v>
      </c>
      <c r="HG58">
        <v>144.48817785005301</v>
      </c>
      <c r="HJ58">
        <v>178.693662310452</v>
      </c>
      <c r="HK58">
        <v>70.776076667017094</v>
      </c>
      <c r="HN58">
        <v>71.234196936976801</v>
      </c>
      <c r="HO58">
        <v>179.64105239720399</v>
      </c>
      <c r="HR58">
        <v>212.786423271296</v>
      </c>
      <c r="HS58">
        <v>141.71821139581201</v>
      </c>
      <c r="HV58">
        <v>107.07002576336301</v>
      </c>
      <c r="HW58">
        <v>178.35216522248501</v>
      </c>
      <c r="HZ58" s="41"/>
      <c r="IA58">
        <v>108.181705338342</v>
      </c>
      <c r="ID58">
        <v>105.49071019738</v>
      </c>
      <c r="IE58">
        <v>107.571814823089</v>
      </c>
    </row>
    <row r="59" spans="1:239" x14ac:dyDescent="0.25">
      <c r="A59" s="40">
        <v>39722</v>
      </c>
      <c r="B59">
        <v>33.120288686171101</v>
      </c>
      <c r="C59">
        <v>33.258156024029297</v>
      </c>
      <c r="E59">
        <v>33.242066106191501</v>
      </c>
      <c r="G59">
        <v>66.949809893521206</v>
      </c>
      <c r="I59">
        <v>99.203008843154905</v>
      </c>
      <c r="K59">
        <v>99.404178554306696</v>
      </c>
      <c r="M59">
        <v>131.95006639027801</v>
      </c>
      <c r="O59">
        <v>99.599628542560595</v>
      </c>
      <c r="Q59">
        <v>133.24512493058</v>
      </c>
      <c r="S59">
        <v>32.858830133624103</v>
      </c>
      <c r="U59">
        <v>67.007274525939906</v>
      </c>
      <c r="W59">
        <v>66.395135152348502</v>
      </c>
      <c r="Y59">
        <v>100.012199110701</v>
      </c>
      <c r="AA59">
        <v>66.351449851208102</v>
      </c>
      <c r="AC59">
        <v>132.92995162622199</v>
      </c>
      <c r="AE59" s="41"/>
      <c r="AG59" s="41"/>
      <c r="AI59">
        <v>65.961770737052603</v>
      </c>
      <c r="AK59">
        <v>99.782354740038699</v>
      </c>
      <c r="AM59">
        <v>134.34216908831701</v>
      </c>
      <c r="AO59">
        <v>33.137636916404198</v>
      </c>
      <c r="AQ59">
        <v>132.259162981907</v>
      </c>
      <c r="AS59">
        <v>33.520155158873798</v>
      </c>
      <c r="AU59">
        <v>66.535147703606796</v>
      </c>
      <c r="AW59">
        <v>33.135227036365301</v>
      </c>
      <c r="AY59">
        <v>133.06951690508001</v>
      </c>
      <c r="BA59">
        <v>33.270018445954001</v>
      </c>
      <c r="BC59">
        <v>66.335482177964394</v>
      </c>
      <c r="BE59">
        <v>65.948567202946094</v>
      </c>
      <c r="BG59" s="41"/>
      <c r="BI59">
        <v>66.606475234055694</v>
      </c>
      <c r="BK59">
        <v>99.907504131318106</v>
      </c>
      <c r="BN59">
        <v>66.654355202430096</v>
      </c>
      <c r="BO59">
        <v>33.127639190574698</v>
      </c>
      <c r="BR59">
        <v>198.44848408946299</v>
      </c>
      <c r="BS59">
        <v>66.395285155261504</v>
      </c>
      <c r="BV59" s="41"/>
      <c r="BW59">
        <v>99.340475647027404</v>
      </c>
      <c r="BZ59">
        <v>132.53333317247001</v>
      </c>
      <c r="CA59">
        <v>33.376157981152403</v>
      </c>
      <c r="CD59">
        <v>66.801917159957796</v>
      </c>
      <c r="CE59">
        <v>33.482733880227201</v>
      </c>
      <c r="CH59">
        <v>65.760497424236306</v>
      </c>
      <c r="CI59" s="41"/>
      <c r="CL59">
        <v>33.081913270482602</v>
      </c>
      <c r="CM59">
        <v>99.475422816162506</v>
      </c>
      <c r="CP59">
        <v>66.882505536953801</v>
      </c>
      <c r="CQ59">
        <v>66.480045277402297</v>
      </c>
      <c r="CT59">
        <v>99.794427683026697</v>
      </c>
      <c r="CU59">
        <v>66.595229047280895</v>
      </c>
      <c r="CX59">
        <v>32.849751368729898</v>
      </c>
      <c r="CY59">
        <v>33.118868896003001</v>
      </c>
      <c r="DB59">
        <v>131.567568080862</v>
      </c>
      <c r="DC59">
        <v>99.010822625991807</v>
      </c>
      <c r="DF59">
        <v>33.234343345406103</v>
      </c>
      <c r="DG59">
        <v>133.61280499606499</v>
      </c>
      <c r="DJ59">
        <v>100.076966824572</v>
      </c>
      <c r="DK59">
        <v>33.565716683002002</v>
      </c>
      <c r="DN59">
        <v>33.084208333035399</v>
      </c>
      <c r="DO59">
        <v>66.038536391185303</v>
      </c>
      <c r="DR59">
        <v>67.073300919542405</v>
      </c>
      <c r="DS59">
        <v>66.511217776328493</v>
      </c>
      <c r="DV59">
        <v>66.298384805393297</v>
      </c>
      <c r="DW59">
        <v>99.445997067623296</v>
      </c>
      <c r="DZ59">
        <v>99.559911390630504</v>
      </c>
      <c r="EA59" s="41"/>
      <c r="ED59">
        <v>66.208939033459302</v>
      </c>
      <c r="EE59">
        <v>99.452149322192398</v>
      </c>
      <c r="EH59">
        <v>132.237811206581</v>
      </c>
      <c r="EI59" s="41"/>
      <c r="EL59">
        <v>99.462675934540698</v>
      </c>
      <c r="EM59">
        <v>33.083087864329698</v>
      </c>
      <c r="EP59">
        <v>66.246147380286104</v>
      </c>
      <c r="EQ59">
        <v>99.851520028890107</v>
      </c>
      <c r="ET59">
        <v>99.074902429795003</v>
      </c>
      <c r="EU59">
        <v>99.707526516782096</v>
      </c>
      <c r="EX59">
        <v>100.119001993748</v>
      </c>
      <c r="EY59">
        <v>132.37756145963101</v>
      </c>
      <c r="FB59">
        <v>66.688488059992295</v>
      </c>
      <c r="FC59">
        <v>65.804714783688993</v>
      </c>
      <c r="FF59">
        <v>33.227996348161398</v>
      </c>
      <c r="FG59">
        <v>65.993800082632404</v>
      </c>
      <c r="FJ59">
        <v>66.4539207275092</v>
      </c>
      <c r="FK59">
        <v>33.096812527415999</v>
      </c>
      <c r="FN59">
        <v>33.158497481530297</v>
      </c>
      <c r="FO59">
        <v>66.270081223596605</v>
      </c>
      <c r="FR59" s="41"/>
      <c r="FS59">
        <v>66.475397470995105</v>
      </c>
      <c r="FV59">
        <v>99.933542565845698</v>
      </c>
      <c r="FW59">
        <v>66.376954192663206</v>
      </c>
      <c r="FZ59">
        <v>100.04882240230501</v>
      </c>
      <c r="GA59">
        <v>33.282751274851798</v>
      </c>
      <c r="GD59">
        <v>33.236566720543799</v>
      </c>
      <c r="GE59">
        <v>132.76091559864199</v>
      </c>
      <c r="GH59">
        <v>99.7685195599271</v>
      </c>
      <c r="GI59">
        <v>66.735461811020798</v>
      </c>
      <c r="GL59">
        <v>100.05088924683</v>
      </c>
      <c r="GM59" s="41"/>
      <c r="GP59">
        <v>99.278462344200506</v>
      </c>
      <c r="GQ59">
        <v>66.282027656453096</v>
      </c>
      <c r="GT59">
        <v>33.017076875546898</v>
      </c>
      <c r="GU59">
        <v>99.069531960154393</v>
      </c>
      <c r="GX59">
        <v>166.649834163506</v>
      </c>
      <c r="GY59">
        <v>100.155712502648</v>
      </c>
      <c r="HB59">
        <v>99.208587099267405</v>
      </c>
      <c r="HC59">
        <v>66.705214050680297</v>
      </c>
      <c r="HF59">
        <v>98.912051326015899</v>
      </c>
      <c r="HG59">
        <v>98.647494612383596</v>
      </c>
      <c r="HJ59">
        <v>66.079341359598402</v>
      </c>
      <c r="HK59">
        <v>33.418240674473097</v>
      </c>
      <c r="HN59">
        <v>100.29268339071</v>
      </c>
      <c r="HO59">
        <v>66.869274459994799</v>
      </c>
      <c r="HR59">
        <v>66.610149807893606</v>
      </c>
      <c r="HS59">
        <v>65.588321275891701</v>
      </c>
      <c r="HV59">
        <v>132.81825200593599</v>
      </c>
      <c r="HW59">
        <v>66.576355245771595</v>
      </c>
      <c r="HZ59">
        <v>100.07297964988101</v>
      </c>
      <c r="IA59">
        <v>33.2637916626446</v>
      </c>
      <c r="ID59">
        <v>99.985026452948404</v>
      </c>
      <c r="IE59">
        <v>132.67521463579001</v>
      </c>
    </row>
    <row r="60" spans="1:239" x14ac:dyDescent="0.25">
      <c r="A60" s="40">
        <v>39753</v>
      </c>
      <c r="B60">
        <v>104.210483586162</v>
      </c>
      <c r="C60">
        <v>173.24470193636</v>
      </c>
      <c r="E60">
        <v>138.54983822689101</v>
      </c>
      <c r="G60">
        <v>103.396227776193</v>
      </c>
      <c r="I60">
        <v>140.07375197499599</v>
      </c>
      <c r="K60">
        <v>171.56632374435301</v>
      </c>
      <c r="M60">
        <v>171.99494458548</v>
      </c>
      <c r="O60">
        <v>103.588608833009</v>
      </c>
      <c r="Q60">
        <v>173.309280591315</v>
      </c>
      <c r="S60">
        <v>34.584287647958902</v>
      </c>
      <c r="U60">
        <v>69.711118404742805</v>
      </c>
      <c r="W60">
        <v>174.44663300142599</v>
      </c>
      <c r="Y60">
        <v>138.89220877121201</v>
      </c>
      <c r="AA60">
        <v>103.75231366177999</v>
      </c>
      <c r="AC60">
        <v>69.431979219695407</v>
      </c>
      <c r="AE60">
        <v>137.22538778479799</v>
      </c>
      <c r="AG60">
        <v>104.44719725135801</v>
      </c>
      <c r="AI60">
        <v>34.590397648172001</v>
      </c>
      <c r="AK60">
        <v>70.024320993556401</v>
      </c>
      <c r="AM60">
        <v>69.6736100039288</v>
      </c>
      <c r="AO60">
        <v>104.106213115039</v>
      </c>
      <c r="AQ60">
        <v>139.029203508553</v>
      </c>
      <c r="AS60">
        <v>104.03648939787401</v>
      </c>
      <c r="AU60">
        <v>34.896615928759303</v>
      </c>
      <c r="AW60">
        <v>208.73609537113001</v>
      </c>
      <c r="AY60">
        <v>138.72390246351401</v>
      </c>
      <c r="BA60">
        <v>69.212978751803305</v>
      </c>
      <c r="BC60">
        <v>135.793120082054</v>
      </c>
      <c r="BE60">
        <v>104.171790150403</v>
      </c>
      <c r="BG60">
        <v>137.71058113087801</v>
      </c>
      <c r="BJ60">
        <v>138.713245619248</v>
      </c>
      <c r="BK60">
        <v>205.753297296357</v>
      </c>
      <c r="BN60">
        <v>175.17477245054599</v>
      </c>
      <c r="BO60">
        <v>173.567921715246</v>
      </c>
      <c r="BR60">
        <v>103.08363990711899</v>
      </c>
      <c r="BS60">
        <v>206.83608117195499</v>
      </c>
      <c r="BV60">
        <v>34.262041716835903</v>
      </c>
      <c r="BW60">
        <v>69.067085029227201</v>
      </c>
      <c r="BZ60">
        <v>69.656948984241595</v>
      </c>
      <c r="CA60">
        <v>69.425602792430794</v>
      </c>
      <c r="CD60">
        <v>34.6919143039716</v>
      </c>
      <c r="CE60">
        <v>138.251948793688</v>
      </c>
      <c r="CH60">
        <v>104.401748790583</v>
      </c>
      <c r="CI60">
        <v>69.004408698906602</v>
      </c>
      <c r="CL60">
        <v>69.6507918946226</v>
      </c>
      <c r="CM60">
        <v>138.302025466961</v>
      </c>
      <c r="CP60">
        <v>173.77151267738</v>
      </c>
      <c r="CQ60">
        <v>103.25149631030899</v>
      </c>
      <c r="CT60">
        <v>138.17495454001201</v>
      </c>
      <c r="CU60">
        <v>103.269540865666</v>
      </c>
      <c r="CX60">
        <v>102.665090522642</v>
      </c>
      <c r="CY60">
        <v>138.684803182975</v>
      </c>
      <c r="DB60">
        <v>34.722468147678399</v>
      </c>
      <c r="DC60">
        <v>34.873348355744298</v>
      </c>
      <c r="DF60">
        <v>138.97612938251399</v>
      </c>
      <c r="DG60">
        <v>172.73921891493001</v>
      </c>
      <c r="DJ60">
        <v>243.517993153606</v>
      </c>
      <c r="DK60">
        <v>69.168849142126007</v>
      </c>
      <c r="DN60">
        <v>69.019873659868296</v>
      </c>
      <c r="DO60">
        <v>68.877511458492506</v>
      </c>
      <c r="DR60">
        <v>138.23921334007599</v>
      </c>
      <c r="DS60">
        <v>68.880761414805505</v>
      </c>
      <c r="DV60">
        <v>137.82661785055299</v>
      </c>
      <c r="DW60">
        <v>34.446608396515401</v>
      </c>
      <c r="DZ60">
        <v>68.465006719575499</v>
      </c>
      <c r="EA60">
        <v>68.617474026850502</v>
      </c>
      <c r="ED60">
        <v>171.73533269318901</v>
      </c>
      <c r="EE60">
        <v>69.292888541722803</v>
      </c>
      <c r="EH60">
        <v>208.77883037644</v>
      </c>
      <c r="EI60">
        <v>174.79649993807701</v>
      </c>
      <c r="EL60">
        <v>207.51201486355001</v>
      </c>
      <c r="EM60">
        <v>104.260570473055</v>
      </c>
      <c r="EP60">
        <v>69.268182869016997</v>
      </c>
      <c r="EQ60">
        <v>137.63688116255801</v>
      </c>
      <c r="ET60">
        <v>69.919588460093195</v>
      </c>
      <c r="EU60">
        <v>103.85540407022199</v>
      </c>
      <c r="EX60">
        <v>208.25818131998301</v>
      </c>
      <c r="EY60">
        <v>103.25256858655101</v>
      </c>
      <c r="FB60">
        <v>138.172332747919</v>
      </c>
      <c r="FC60">
        <v>69.772310653776401</v>
      </c>
      <c r="FF60">
        <v>102.893957693248</v>
      </c>
      <c r="FG60">
        <v>34.706265236849902</v>
      </c>
      <c r="FJ60">
        <v>34.8958653779695</v>
      </c>
      <c r="FK60">
        <v>103.68944815500301</v>
      </c>
      <c r="FN60">
        <v>207.43344237959499</v>
      </c>
      <c r="FO60">
        <v>68.857078393408898</v>
      </c>
      <c r="FR60">
        <v>68.792223756764201</v>
      </c>
      <c r="FS60">
        <v>103.121533128035</v>
      </c>
      <c r="FV60">
        <v>69.474384784414397</v>
      </c>
      <c r="FW60">
        <v>138.855800874045</v>
      </c>
      <c r="FZ60">
        <v>104.893685754849</v>
      </c>
      <c r="GA60">
        <v>34.743185307926503</v>
      </c>
      <c r="GD60">
        <v>138.800714028301</v>
      </c>
      <c r="GE60">
        <v>103.202311600752</v>
      </c>
      <c r="GH60">
        <v>69.094708683693398</v>
      </c>
      <c r="GI60">
        <v>104.08390302422301</v>
      </c>
      <c r="GL60">
        <v>69.638088492602293</v>
      </c>
      <c r="GM60">
        <v>139.301689003804</v>
      </c>
      <c r="GP60">
        <v>34.345297423231003</v>
      </c>
      <c r="GQ60">
        <v>104.23531813711899</v>
      </c>
      <c r="GT60">
        <v>68.805817977604406</v>
      </c>
      <c r="GU60">
        <v>69.391790435819402</v>
      </c>
      <c r="GX60">
        <v>138.963012665967</v>
      </c>
      <c r="GY60" s="41"/>
      <c r="HB60">
        <v>171.80395738898699</v>
      </c>
      <c r="HC60">
        <v>68.932331827709504</v>
      </c>
      <c r="HF60">
        <v>34.799994780883097</v>
      </c>
      <c r="HG60">
        <v>103.66355320071899</v>
      </c>
      <c r="HJ60">
        <v>104.46087313784101</v>
      </c>
      <c r="HK60">
        <v>68.918351308346601</v>
      </c>
      <c r="HN60">
        <v>103.51089308925501</v>
      </c>
      <c r="HO60" s="41"/>
      <c r="HR60">
        <v>103.771253338778</v>
      </c>
      <c r="HS60">
        <v>69.617455289357594</v>
      </c>
      <c r="HV60">
        <v>103.863632023121</v>
      </c>
      <c r="HW60">
        <v>34.490613073517999</v>
      </c>
      <c r="HZ60">
        <v>209.22142434851901</v>
      </c>
      <c r="IA60">
        <v>138.97654038248299</v>
      </c>
      <c r="ID60">
        <v>103.61757158390201</v>
      </c>
      <c r="IE60">
        <v>138.38896932836599</v>
      </c>
    </row>
    <row r="61" spans="1:239" x14ac:dyDescent="0.25">
      <c r="A61" s="40">
        <v>39783</v>
      </c>
      <c r="B61">
        <v>219.09613817117699</v>
      </c>
      <c r="C61">
        <v>108.305154207405</v>
      </c>
      <c r="E61">
        <v>144.777443987157</v>
      </c>
      <c r="G61">
        <v>73.311764964913706</v>
      </c>
      <c r="I61">
        <v>291.045659050175</v>
      </c>
      <c r="K61">
        <v>145.307305610675</v>
      </c>
      <c r="M61">
        <v>108.791452763172</v>
      </c>
      <c r="O61">
        <v>109.054727256711</v>
      </c>
      <c r="Q61">
        <v>220.03554958195201</v>
      </c>
      <c r="S61">
        <v>36.331422520837798</v>
      </c>
      <c r="U61">
        <v>145.93107725083399</v>
      </c>
      <c r="W61">
        <v>72.564610235227804</v>
      </c>
      <c r="Y61">
        <v>108.76267959466399</v>
      </c>
      <c r="AA61">
        <v>108.393619883844</v>
      </c>
      <c r="AC61">
        <v>182.39076766122801</v>
      </c>
      <c r="AE61">
        <v>108.45664162098601</v>
      </c>
      <c r="AG61">
        <v>145.83262130835999</v>
      </c>
      <c r="AI61">
        <v>108.667947194128</v>
      </c>
      <c r="AK61">
        <v>109.87196628375401</v>
      </c>
      <c r="AM61">
        <v>146.05005227551399</v>
      </c>
      <c r="AO61">
        <v>146.65353060661499</v>
      </c>
      <c r="AQ61">
        <v>144.46484428264199</v>
      </c>
      <c r="AS61">
        <v>72.752513627720504</v>
      </c>
      <c r="AU61">
        <v>254.52013210456499</v>
      </c>
      <c r="AW61">
        <v>146.05378881793999</v>
      </c>
      <c r="AY61">
        <v>146.39939086581001</v>
      </c>
      <c r="BA61">
        <v>110.304390144018</v>
      </c>
      <c r="BC61">
        <v>215.19947403733801</v>
      </c>
      <c r="BF61">
        <v>218.03535260735899</v>
      </c>
      <c r="BG61">
        <v>36.337613526454902</v>
      </c>
      <c r="BJ61">
        <v>218.247276559402</v>
      </c>
      <c r="BK61">
        <v>144.96672994745001</v>
      </c>
      <c r="BN61">
        <v>108.93978637870801</v>
      </c>
      <c r="BO61">
        <v>143.551566192666</v>
      </c>
      <c r="BR61">
        <v>145.12098428132899</v>
      </c>
      <c r="BS61">
        <v>72.590446681405197</v>
      </c>
      <c r="BV61">
        <v>144.731086465696</v>
      </c>
      <c r="BW61">
        <v>143.17441749774699</v>
      </c>
      <c r="BZ61">
        <v>217.66749571843999</v>
      </c>
      <c r="CA61">
        <v>181.301620041761</v>
      </c>
      <c r="CD61">
        <v>109.026175221556</v>
      </c>
      <c r="CE61">
        <v>108.926870451442</v>
      </c>
      <c r="CH61">
        <v>215.990908474245</v>
      </c>
      <c r="CI61">
        <v>218.49817147084701</v>
      </c>
      <c r="CL61">
        <v>108.2811245716</v>
      </c>
      <c r="CM61">
        <v>144.36608346281301</v>
      </c>
      <c r="CP61">
        <v>72.186649990652796</v>
      </c>
      <c r="CQ61">
        <v>145.53147737002101</v>
      </c>
      <c r="CT61">
        <v>144.94290969461099</v>
      </c>
      <c r="CU61">
        <v>144.81477635863999</v>
      </c>
      <c r="CX61">
        <v>216.29859304814599</v>
      </c>
      <c r="CY61">
        <v>179.63002669120701</v>
      </c>
      <c r="DB61">
        <v>183.66484259486</v>
      </c>
      <c r="DC61">
        <v>71.912013556507503</v>
      </c>
      <c r="DF61">
        <v>145.95794465999501</v>
      </c>
      <c r="DG61">
        <v>72.731471113490201</v>
      </c>
      <c r="DJ61">
        <v>253.28588653117299</v>
      </c>
      <c r="DK61">
        <v>145.36991528064499</v>
      </c>
      <c r="DN61">
        <v>109.41527246954</v>
      </c>
      <c r="DO61">
        <v>182.108878923676</v>
      </c>
      <c r="DR61">
        <v>180.51345871522801</v>
      </c>
      <c r="DS61">
        <v>144.054327740221</v>
      </c>
      <c r="DV61">
        <v>108.78560686297899</v>
      </c>
      <c r="DW61">
        <v>73.176707118152194</v>
      </c>
      <c r="DZ61">
        <v>144.916528035168</v>
      </c>
      <c r="EA61">
        <v>72.354380250669607</v>
      </c>
      <c r="ED61">
        <v>109.116146578265</v>
      </c>
      <c r="EE61">
        <v>145.568438197506</v>
      </c>
      <c r="EH61">
        <v>72.563818943868199</v>
      </c>
      <c r="EI61">
        <v>255.19914411394001</v>
      </c>
      <c r="EL61">
        <v>219.62247279749701</v>
      </c>
      <c r="EM61">
        <v>72.425840383398395</v>
      </c>
      <c r="EP61">
        <v>108.051380052784</v>
      </c>
      <c r="EQ61">
        <v>216.41387963945701</v>
      </c>
      <c r="ET61">
        <v>217.28496681279199</v>
      </c>
      <c r="EU61">
        <v>145.60937185236199</v>
      </c>
      <c r="EX61">
        <v>287.54869186921201</v>
      </c>
      <c r="EY61">
        <v>180.49002560773599</v>
      </c>
      <c r="FB61">
        <v>144.60096180213401</v>
      </c>
      <c r="FC61">
        <v>145.35486673109699</v>
      </c>
      <c r="FF61">
        <v>251.86811823818999</v>
      </c>
      <c r="FG61">
        <v>144.88232524693899</v>
      </c>
      <c r="FJ61">
        <v>108.08997181948899</v>
      </c>
      <c r="FK61">
        <v>109.09899188904799</v>
      </c>
      <c r="FN61">
        <v>144.828910469763</v>
      </c>
      <c r="FO61">
        <v>144.40391610487501</v>
      </c>
      <c r="FR61">
        <v>36.107477301255798</v>
      </c>
      <c r="FS61">
        <v>108.874451243536</v>
      </c>
      <c r="FV61">
        <v>181.04506078477499</v>
      </c>
      <c r="FW61">
        <v>144.93049719128601</v>
      </c>
      <c r="FZ61">
        <v>146.403530229258</v>
      </c>
      <c r="GA61" s="41"/>
      <c r="GD61">
        <v>72.993177295187607</v>
      </c>
      <c r="GE61">
        <v>108.948110723857</v>
      </c>
      <c r="GH61">
        <v>109.800403993893</v>
      </c>
      <c r="GI61">
        <v>145.03438743121799</v>
      </c>
      <c r="GL61">
        <v>180.204534729351</v>
      </c>
      <c r="GM61">
        <v>36.735256818145999</v>
      </c>
      <c r="GP61">
        <v>71.743527653115507</v>
      </c>
      <c r="GQ61">
        <v>146.02984379428401</v>
      </c>
      <c r="GT61">
        <v>256.12117947589002</v>
      </c>
      <c r="GU61">
        <v>145.284410788423</v>
      </c>
      <c r="GX61">
        <v>72.070460409986794</v>
      </c>
      <c r="GY61">
        <v>109.221755970712</v>
      </c>
      <c r="HB61">
        <v>181.17531720450901</v>
      </c>
      <c r="HC61">
        <v>145.291138260949</v>
      </c>
      <c r="HF61">
        <v>146.44011213664501</v>
      </c>
      <c r="HG61">
        <v>72.935965515000902</v>
      </c>
      <c r="HJ61">
        <v>183.06770176797701</v>
      </c>
      <c r="HK61">
        <v>217.35758999116001</v>
      </c>
      <c r="HN61">
        <v>144.60729214517201</v>
      </c>
      <c r="HO61">
        <v>72.481240243949699</v>
      </c>
      <c r="HR61">
        <v>179.32675303620499</v>
      </c>
      <c r="HS61">
        <v>71.940947694907095</v>
      </c>
      <c r="HV61">
        <v>73.410011243511207</v>
      </c>
      <c r="HW61">
        <v>108.559044178492</v>
      </c>
      <c r="HZ61">
        <v>108.693650677261</v>
      </c>
      <c r="IA61">
        <v>109.11442311395901</v>
      </c>
      <c r="ID61">
        <v>72.030062005857204</v>
      </c>
      <c r="IE61">
        <v>36.173556635132798</v>
      </c>
    </row>
    <row r="62" spans="1:239" x14ac:dyDescent="0.25">
      <c r="A62" s="40">
        <v>39814</v>
      </c>
      <c r="B62">
        <v>96.314165123479896</v>
      </c>
      <c r="C62" s="41"/>
      <c r="E62">
        <v>31.515975378584699</v>
      </c>
      <c r="G62">
        <v>95.359355329074106</v>
      </c>
      <c r="I62">
        <v>128.33671058990799</v>
      </c>
      <c r="K62">
        <v>64.052236850203897</v>
      </c>
      <c r="M62">
        <v>190.55159617819001</v>
      </c>
      <c r="O62">
        <v>159.13916025635601</v>
      </c>
      <c r="Q62">
        <v>159.62261276579301</v>
      </c>
      <c r="S62">
        <v>126.613498872741</v>
      </c>
      <c r="U62">
        <v>127.368215960754</v>
      </c>
      <c r="W62">
        <v>63.964618530875001</v>
      </c>
      <c r="Y62">
        <v>126.11082386670699</v>
      </c>
      <c r="AA62">
        <v>95.1336025556744</v>
      </c>
      <c r="AC62" s="41"/>
      <c r="AE62">
        <v>63.517429358192601</v>
      </c>
      <c r="AG62">
        <v>128.05539165201</v>
      </c>
      <c r="AI62">
        <v>160.10813811597501</v>
      </c>
      <c r="AK62">
        <v>95.866704739442895</v>
      </c>
      <c r="AM62">
        <v>96.197424158117499</v>
      </c>
      <c r="AO62">
        <v>126.64850441409401</v>
      </c>
      <c r="AQ62">
        <v>126.519315549315</v>
      </c>
      <c r="AS62">
        <v>95.763088425855699</v>
      </c>
      <c r="AU62">
        <v>128.47747326059499</v>
      </c>
      <c r="AW62">
        <v>31.911744643991501</v>
      </c>
      <c r="AY62">
        <v>128.22919772515499</v>
      </c>
      <c r="BB62">
        <v>192.223819697301</v>
      </c>
      <c r="BC62">
        <v>63.544273486756303</v>
      </c>
      <c r="BF62">
        <v>127.667233205882</v>
      </c>
      <c r="BG62">
        <v>157.87801815637701</v>
      </c>
      <c r="BJ62">
        <v>96.154441507616497</v>
      </c>
      <c r="BK62">
        <v>127.642701087159</v>
      </c>
      <c r="BN62">
        <v>127.84135200594601</v>
      </c>
      <c r="BO62">
        <v>63.667253989191302</v>
      </c>
      <c r="BR62">
        <v>159.650706894813</v>
      </c>
      <c r="BS62">
        <v>96.103165782732901</v>
      </c>
      <c r="BV62">
        <v>224.845532036208</v>
      </c>
      <c r="BW62">
        <v>63.827752436176901</v>
      </c>
      <c r="BZ62">
        <v>160.67110601579699</v>
      </c>
      <c r="CA62">
        <v>95.228309201738895</v>
      </c>
      <c r="CD62">
        <v>162.10599007094601</v>
      </c>
      <c r="CE62">
        <v>126.39777311774201</v>
      </c>
      <c r="CH62">
        <v>159.448627830655</v>
      </c>
      <c r="CI62">
        <v>160.166517821067</v>
      </c>
      <c r="CL62">
        <v>31.921968323086698</v>
      </c>
      <c r="CM62">
        <v>158.00851520721901</v>
      </c>
      <c r="CP62">
        <v>159.21620825415499</v>
      </c>
      <c r="CQ62">
        <v>127.82399844176599</v>
      </c>
      <c r="CT62">
        <v>129.54159070324999</v>
      </c>
      <c r="CU62">
        <v>95.897016315716101</v>
      </c>
      <c r="CX62">
        <v>95.281856343978205</v>
      </c>
      <c r="CY62">
        <v>64.068664898932397</v>
      </c>
      <c r="DB62">
        <v>191.016495952941</v>
      </c>
      <c r="DC62">
        <v>96.091518682601901</v>
      </c>
      <c r="DF62">
        <v>63.723878103299</v>
      </c>
      <c r="DG62">
        <v>96.504934014645997</v>
      </c>
      <c r="DJ62">
        <v>63.597250221462197</v>
      </c>
      <c r="DK62">
        <v>127.161115285067</v>
      </c>
      <c r="DN62">
        <v>64.233598774752707</v>
      </c>
      <c r="DO62">
        <v>96.321934796797194</v>
      </c>
      <c r="DR62">
        <v>127.54846436001201</v>
      </c>
      <c r="DS62">
        <v>96.432604195542595</v>
      </c>
      <c r="DV62">
        <v>96.635977838196197</v>
      </c>
      <c r="DW62">
        <v>63.881066494077302</v>
      </c>
      <c r="DZ62">
        <v>160.434245184708</v>
      </c>
      <c r="EA62">
        <v>96.015140315952195</v>
      </c>
      <c r="ED62">
        <v>95.351828825665393</v>
      </c>
      <c r="EE62">
        <v>225.494129395854</v>
      </c>
      <c r="EH62">
        <v>96.512175184199705</v>
      </c>
      <c r="EI62">
        <v>64.453337792908798</v>
      </c>
      <c r="EL62">
        <v>63.357288971924497</v>
      </c>
      <c r="EM62">
        <v>160.329071439025</v>
      </c>
      <c r="EP62">
        <v>63.271525476522903</v>
      </c>
      <c r="EQ62">
        <v>94.614742158114396</v>
      </c>
      <c r="ET62">
        <v>95.818891994996406</v>
      </c>
      <c r="EU62">
        <v>127.16441382691799</v>
      </c>
      <c r="EX62">
        <v>64.614447702617994</v>
      </c>
      <c r="EY62">
        <v>95.169094688159902</v>
      </c>
      <c r="FB62">
        <v>159.61443730834</v>
      </c>
      <c r="FC62">
        <v>159.28667199549099</v>
      </c>
      <c r="FF62">
        <v>63.9424797836799</v>
      </c>
      <c r="FG62">
        <v>64.269975369731597</v>
      </c>
      <c r="FJ62">
        <v>31.987804285949501</v>
      </c>
      <c r="FK62">
        <v>127.918122954818</v>
      </c>
      <c r="FN62">
        <v>128.694236402564</v>
      </c>
      <c r="FO62">
        <v>192.24568421987499</v>
      </c>
      <c r="FR62">
        <v>97.021706794095806</v>
      </c>
      <c r="FS62">
        <v>63.663252464117797</v>
      </c>
      <c r="FV62">
        <v>63.908560826801697</v>
      </c>
      <c r="FW62">
        <v>159.44884299982999</v>
      </c>
      <c r="FZ62">
        <v>127.55329361443999</v>
      </c>
      <c r="GA62">
        <v>64.203217100317005</v>
      </c>
      <c r="GD62">
        <v>126.983378422301</v>
      </c>
      <c r="GE62">
        <v>192.81350970042001</v>
      </c>
      <c r="GH62">
        <v>160.21247268806201</v>
      </c>
      <c r="GI62">
        <v>126.969898044758</v>
      </c>
      <c r="GL62">
        <v>63.912872857378403</v>
      </c>
      <c r="GM62">
        <v>64.070068096308702</v>
      </c>
      <c r="GP62">
        <v>94.9823069377113</v>
      </c>
      <c r="GQ62">
        <v>63.837987029195403</v>
      </c>
      <c r="GT62">
        <v>192.06619105666201</v>
      </c>
      <c r="GU62">
        <v>95.775817556843407</v>
      </c>
      <c r="GX62">
        <v>96.754595356195694</v>
      </c>
      <c r="GY62">
        <v>95.864423779507206</v>
      </c>
      <c r="HB62">
        <v>126.60457071147999</v>
      </c>
      <c r="HC62">
        <v>159.12897006346699</v>
      </c>
      <c r="HF62">
        <v>31.8318163282106</v>
      </c>
      <c r="HG62">
        <v>191.09429659441099</v>
      </c>
      <c r="HJ62">
        <v>158.41488423279</v>
      </c>
      <c r="HK62">
        <v>191.41984738139001</v>
      </c>
      <c r="HN62">
        <v>192.90645179845299</v>
      </c>
      <c r="HO62">
        <v>95.985588714328301</v>
      </c>
      <c r="HR62">
        <v>128.36106414795299</v>
      </c>
      <c r="HS62">
        <v>127.611838743842</v>
      </c>
      <c r="HV62">
        <v>129.25557528017799</v>
      </c>
      <c r="HW62">
        <v>126.21793412036899</v>
      </c>
      <c r="HZ62">
        <v>160.401189303759</v>
      </c>
      <c r="IA62">
        <v>161.146126111737</v>
      </c>
      <c r="ID62">
        <v>126.49324247105299</v>
      </c>
      <c r="IE62">
        <v>127.27814507359599</v>
      </c>
    </row>
    <row r="63" spans="1:239" x14ac:dyDescent="0.25">
      <c r="A63" s="40">
        <v>39845</v>
      </c>
      <c r="B63">
        <v>68.587993812364502</v>
      </c>
      <c r="C63">
        <v>67.758609401962005</v>
      </c>
      <c r="E63">
        <v>68.912525219755807</v>
      </c>
      <c r="G63">
        <v>69.254549878430893</v>
      </c>
      <c r="I63">
        <v>34.434491269320397</v>
      </c>
      <c r="K63" s="41"/>
      <c r="M63">
        <v>103.63163522732999</v>
      </c>
      <c r="O63" s="41"/>
      <c r="Q63">
        <v>34.399067313973298</v>
      </c>
      <c r="S63">
        <v>68.505212800975798</v>
      </c>
      <c r="U63">
        <v>68.709483182340705</v>
      </c>
      <c r="W63">
        <v>68.889377702645405</v>
      </c>
      <c r="Y63">
        <v>68.553001498690605</v>
      </c>
      <c r="AA63">
        <v>103.35045937481701</v>
      </c>
      <c r="AC63">
        <v>69.031905498635197</v>
      </c>
      <c r="AE63">
        <v>68.504711780074402</v>
      </c>
      <c r="AG63">
        <v>34.4616298134194</v>
      </c>
      <c r="AI63">
        <v>69.324948595472506</v>
      </c>
      <c r="AK63" s="41"/>
      <c r="AM63">
        <v>34.618969909949001</v>
      </c>
      <c r="AO63">
        <v>103.51660678217399</v>
      </c>
      <c r="AQ63">
        <v>103.781175502891</v>
      </c>
      <c r="AS63">
        <v>68.816036824649402</v>
      </c>
      <c r="AU63" s="41"/>
      <c r="AX63">
        <v>68.692430066636106</v>
      </c>
      <c r="AY63">
        <v>68.336505588468299</v>
      </c>
      <c r="BB63">
        <v>34.656283401878298</v>
      </c>
      <c r="BC63">
        <v>102.711014582853</v>
      </c>
      <c r="BF63">
        <v>101.733653844909</v>
      </c>
      <c r="BG63">
        <v>34.375306538716202</v>
      </c>
      <c r="BJ63">
        <v>34.861379768197303</v>
      </c>
      <c r="BK63">
        <v>34.597222579201599</v>
      </c>
      <c r="BN63">
        <v>70.004071870656503</v>
      </c>
      <c r="BO63">
        <v>103.33647096459001</v>
      </c>
      <c r="BR63" s="41"/>
      <c r="BS63">
        <v>68.745082725518103</v>
      </c>
      <c r="BV63">
        <v>69.038960942943604</v>
      </c>
      <c r="BW63">
        <v>102.989132493111</v>
      </c>
      <c r="BZ63">
        <v>34.572054488209403</v>
      </c>
      <c r="CA63">
        <v>103.028517395783</v>
      </c>
      <c r="CD63">
        <v>137.45327774635601</v>
      </c>
      <c r="CE63">
        <v>68.929515509820206</v>
      </c>
      <c r="CH63">
        <v>103.52767654218</v>
      </c>
      <c r="CI63">
        <v>69.181356625434603</v>
      </c>
      <c r="CL63">
        <v>103.069474457006</v>
      </c>
      <c r="CM63">
        <v>34.322066612964299</v>
      </c>
      <c r="CP63">
        <v>103.40126801882199</v>
      </c>
      <c r="CQ63">
        <v>68.665022307014297</v>
      </c>
      <c r="CT63">
        <v>68.922060620822805</v>
      </c>
      <c r="CU63">
        <v>34.620815726525599</v>
      </c>
      <c r="CX63">
        <v>69.049180352874799</v>
      </c>
      <c r="CY63" s="41"/>
      <c r="DB63">
        <v>34.423403935762103</v>
      </c>
      <c r="DC63">
        <v>34.498505086370997</v>
      </c>
      <c r="DF63">
        <v>34.615496165781302</v>
      </c>
      <c r="DG63">
        <v>68.557390990222999</v>
      </c>
      <c r="DJ63">
        <v>34.362335861214298</v>
      </c>
      <c r="DK63" s="41"/>
      <c r="DN63">
        <v>138.08661918911301</v>
      </c>
      <c r="DO63">
        <v>34.372896653801298</v>
      </c>
      <c r="DR63">
        <v>34.870169972687201</v>
      </c>
      <c r="DS63" s="41"/>
      <c r="DV63">
        <v>69.566945610009199</v>
      </c>
      <c r="DW63">
        <v>102.831949087608</v>
      </c>
      <c r="DZ63">
        <v>104.572677611017</v>
      </c>
      <c r="EA63">
        <v>69.304682786071297</v>
      </c>
      <c r="ED63">
        <v>34.431605088853502</v>
      </c>
      <c r="EE63">
        <v>103.25899651651299</v>
      </c>
      <c r="EH63">
        <v>34.507088606669797</v>
      </c>
      <c r="EI63">
        <v>69.299991483101394</v>
      </c>
      <c r="EL63">
        <v>103.67184766654</v>
      </c>
      <c r="EM63">
        <v>69.160760464543799</v>
      </c>
      <c r="EP63">
        <v>34.559116574429702</v>
      </c>
      <c r="EQ63">
        <v>68.639641769933704</v>
      </c>
      <c r="ET63">
        <v>68.725581938611199</v>
      </c>
      <c r="EU63">
        <v>139.03963551835099</v>
      </c>
      <c r="EX63" s="41"/>
      <c r="EY63">
        <v>103.261191655498</v>
      </c>
      <c r="FB63">
        <v>103.018676267206</v>
      </c>
      <c r="FC63">
        <v>103.216672037081</v>
      </c>
      <c r="FF63">
        <v>68.308495687916405</v>
      </c>
      <c r="FG63">
        <v>68.883681008315307</v>
      </c>
      <c r="FJ63">
        <v>34.8082128775361</v>
      </c>
      <c r="FK63">
        <v>69.078965103321593</v>
      </c>
      <c r="FN63" s="41"/>
      <c r="FO63">
        <v>69.352813792710705</v>
      </c>
      <c r="FR63">
        <v>103.42838892149599</v>
      </c>
      <c r="FS63">
        <v>68.936062641775806</v>
      </c>
      <c r="FV63">
        <v>207.140029785021</v>
      </c>
      <c r="FW63">
        <v>103.830727060969</v>
      </c>
      <c r="FZ63">
        <v>137.881224284572</v>
      </c>
      <c r="GA63">
        <v>34.687020408634503</v>
      </c>
      <c r="GD63">
        <v>68.600084937253897</v>
      </c>
      <c r="GE63">
        <v>34.126319502983598</v>
      </c>
      <c r="GH63">
        <v>103.71695190329299</v>
      </c>
      <c r="GI63" s="41"/>
      <c r="GL63">
        <v>69.278776797782299</v>
      </c>
      <c r="GM63">
        <v>34.9371970806056</v>
      </c>
      <c r="GP63">
        <v>69.258344685947804</v>
      </c>
      <c r="GQ63">
        <v>68.366777518355903</v>
      </c>
      <c r="GT63">
        <v>69.189224714409306</v>
      </c>
      <c r="GU63">
        <v>68.929930957780002</v>
      </c>
      <c r="GX63">
        <v>69.379104206714899</v>
      </c>
      <c r="GY63">
        <v>68.999268302517805</v>
      </c>
      <c r="HB63">
        <v>68.699083481338604</v>
      </c>
      <c r="HC63">
        <v>103.689221526528</v>
      </c>
      <c r="HF63">
        <v>171.88186395438399</v>
      </c>
      <c r="HG63">
        <v>103.89376661113501</v>
      </c>
      <c r="HJ63">
        <v>34.748784213230202</v>
      </c>
      <c r="HK63">
        <v>104.116885169542</v>
      </c>
      <c r="HN63">
        <v>104.230583724075</v>
      </c>
      <c r="HO63">
        <v>69.359300194476404</v>
      </c>
      <c r="HR63" s="41"/>
      <c r="HS63">
        <v>68.530907205661606</v>
      </c>
      <c r="HV63">
        <v>103.55752895096199</v>
      </c>
      <c r="HW63" s="41"/>
      <c r="HZ63">
        <v>34.624819700914799</v>
      </c>
      <c r="IA63">
        <v>68.803585310806199</v>
      </c>
      <c r="ID63">
        <v>34.272799309223103</v>
      </c>
      <c r="IE63">
        <v>102.855172472673</v>
      </c>
    </row>
    <row r="64" spans="1:239" x14ac:dyDescent="0.25">
      <c r="A64" s="40">
        <v>39873</v>
      </c>
      <c r="B64">
        <v>182.473220259735</v>
      </c>
      <c r="C64">
        <v>91.250092245576894</v>
      </c>
      <c r="E64">
        <v>59.6678245702319</v>
      </c>
      <c r="G64">
        <v>121.79643987571001</v>
      </c>
      <c r="I64">
        <v>152.43724912940601</v>
      </c>
      <c r="K64">
        <v>91.652374384105897</v>
      </c>
      <c r="M64">
        <v>90.832519233193594</v>
      </c>
      <c r="O64">
        <v>90.936043781688099</v>
      </c>
      <c r="Q64">
        <v>60.469713642863503</v>
      </c>
      <c r="S64">
        <v>30.457204554453899</v>
      </c>
      <c r="U64">
        <v>151.33147278099</v>
      </c>
      <c r="W64">
        <v>180.66807122364401</v>
      </c>
      <c r="Y64">
        <v>60.8115612502612</v>
      </c>
      <c r="AA64">
        <v>60.4896409848348</v>
      </c>
      <c r="AC64">
        <v>121.402342332985</v>
      </c>
      <c r="AE64">
        <v>91.384060878039193</v>
      </c>
      <c r="AG64">
        <v>90.875578433023804</v>
      </c>
      <c r="AI64">
        <v>121.255856028404</v>
      </c>
      <c r="AK64">
        <v>60.628941339485301</v>
      </c>
      <c r="AM64">
        <v>60.6955382174486</v>
      </c>
      <c r="AO64">
        <v>119.314670353509</v>
      </c>
      <c r="AQ64">
        <v>30.207514106702298</v>
      </c>
      <c r="AT64">
        <v>179.88377455035501</v>
      </c>
      <c r="AU64">
        <v>61.294508554464898</v>
      </c>
      <c r="AX64">
        <v>30.2618119843183</v>
      </c>
      <c r="AY64">
        <v>152.14408295478799</v>
      </c>
      <c r="BB64">
        <v>60.981629382492997</v>
      </c>
      <c r="BC64">
        <v>90.469615026479602</v>
      </c>
      <c r="BF64">
        <v>122.346010946617</v>
      </c>
      <c r="BG64">
        <v>61.081619929439597</v>
      </c>
      <c r="BJ64">
        <v>90.956049376996901</v>
      </c>
      <c r="BK64">
        <v>90.852578090641998</v>
      </c>
      <c r="BN64">
        <v>91.287587357882401</v>
      </c>
      <c r="BO64">
        <v>151.23088750769799</v>
      </c>
      <c r="BR64">
        <v>91.335696055198795</v>
      </c>
      <c r="BS64">
        <v>60.836683598393201</v>
      </c>
      <c r="BV64">
        <v>90.913231193291693</v>
      </c>
      <c r="BW64">
        <v>60.592238623752003</v>
      </c>
      <c r="BZ64">
        <v>91.248240752408606</v>
      </c>
      <c r="CA64">
        <v>120.365574774664</v>
      </c>
      <c r="CD64">
        <v>61.2869956608547</v>
      </c>
      <c r="CE64">
        <v>60.2789312466806</v>
      </c>
      <c r="CH64">
        <v>90.639581692373</v>
      </c>
      <c r="CI64">
        <v>92.032584954624895</v>
      </c>
      <c r="CL64">
        <v>150.346947493069</v>
      </c>
      <c r="CM64">
        <v>151.26455838202901</v>
      </c>
      <c r="CP64">
        <v>30.2423901828416</v>
      </c>
      <c r="CQ64">
        <v>60.671689702239298</v>
      </c>
      <c r="CT64">
        <v>91.487330257123403</v>
      </c>
      <c r="CU64">
        <v>91.907839872545495</v>
      </c>
      <c r="CX64">
        <v>30.568057061286702</v>
      </c>
      <c r="CY64">
        <v>182.74050050374899</v>
      </c>
      <c r="DB64">
        <v>30.5069794031618</v>
      </c>
      <c r="DC64">
        <v>152.01236271296</v>
      </c>
      <c r="DF64">
        <v>30.178837727040101</v>
      </c>
      <c r="DG64">
        <v>91.451640746783696</v>
      </c>
      <c r="DJ64">
        <v>60.318013802735699</v>
      </c>
      <c r="DK64">
        <v>122.040250482951</v>
      </c>
      <c r="DN64">
        <v>121.608070319272</v>
      </c>
      <c r="DO64">
        <v>90.634784743949297</v>
      </c>
      <c r="DR64">
        <v>30.432066391258701</v>
      </c>
      <c r="DS64">
        <v>60.725137742599401</v>
      </c>
      <c r="DV64">
        <v>90.748672797629894</v>
      </c>
      <c r="DW64">
        <v>60.428230252173002</v>
      </c>
      <c r="DZ64">
        <v>122.070625036324</v>
      </c>
      <c r="EA64">
        <v>91.126658798081095</v>
      </c>
      <c r="ED64">
        <v>121.51883971153001</v>
      </c>
      <c r="EE64">
        <v>90.736754333674298</v>
      </c>
      <c r="EH64">
        <v>30.1591328658028</v>
      </c>
      <c r="EI64">
        <v>61.482518458042001</v>
      </c>
      <c r="EL64">
        <v>91.147377067037297</v>
      </c>
      <c r="EM64">
        <v>61.372311175657899</v>
      </c>
      <c r="EP64">
        <v>150.71768917096699</v>
      </c>
      <c r="EQ64">
        <v>90.243951636930603</v>
      </c>
      <c r="ET64">
        <v>30.266993239990601</v>
      </c>
      <c r="EU64">
        <v>121.84258793119</v>
      </c>
      <c r="EX64">
        <v>152.64467662036699</v>
      </c>
      <c r="EY64">
        <v>91.230852442970601</v>
      </c>
      <c r="FB64">
        <v>181.83225043012999</v>
      </c>
      <c r="FC64">
        <v>90.3218395288701</v>
      </c>
      <c r="FF64">
        <v>149.545794252257</v>
      </c>
      <c r="FG64">
        <v>91.101207424609697</v>
      </c>
      <c r="FJ64">
        <v>91.332382570549498</v>
      </c>
      <c r="FK64">
        <v>61.1905561607389</v>
      </c>
      <c r="FN64">
        <v>91.342021340000301</v>
      </c>
      <c r="FO64">
        <v>60.4631489062401</v>
      </c>
      <c r="FR64">
        <v>30.424822777994699</v>
      </c>
      <c r="FS64">
        <v>30.320127620101399</v>
      </c>
      <c r="FV64">
        <v>122.241352540553</v>
      </c>
      <c r="FW64">
        <v>120.98676461723301</v>
      </c>
      <c r="FZ64">
        <v>30.4599770570907</v>
      </c>
      <c r="GA64">
        <v>60.636843400500197</v>
      </c>
      <c r="GD64">
        <v>91.310918017606696</v>
      </c>
      <c r="GE64">
        <v>30.403521084523099</v>
      </c>
      <c r="GH64">
        <v>30.588741376148</v>
      </c>
      <c r="GI64">
        <v>30.238422225937999</v>
      </c>
      <c r="GL64">
        <v>91.350085455280393</v>
      </c>
      <c r="GM64">
        <v>121.523406319334</v>
      </c>
      <c r="GP64">
        <v>90.515083955747997</v>
      </c>
      <c r="GQ64">
        <v>182.63632652624801</v>
      </c>
      <c r="GT64">
        <v>120.53990012462501</v>
      </c>
      <c r="GU64" s="41"/>
      <c r="GX64">
        <v>121.060465794685</v>
      </c>
      <c r="GY64">
        <v>90.798650473355806</v>
      </c>
      <c r="HB64">
        <v>151.482060011762</v>
      </c>
      <c r="HC64">
        <v>150.79225826053701</v>
      </c>
      <c r="HF64">
        <v>150.037382110191</v>
      </c>
      <c r="HG64">
        <v>61.067170660641402</v>
      </c>
      <c r="HJ64">
        <v>150.94971918376899</v>
      </c>
      <c r="HK64">
        <v>89.718797549738795</v>
      </c>
      <c r="HN64">
        <v>91.210111523431294</v>
      </c>
      <c r="HO64">
        <v>59.991641514384099</v>
      </c>
      <c r="HR64">
        <v>150.95666645361101</v>
      </c>
      <c r="HS64">
        <v>60.681505948115699</v>
      </c>
      <c r="HV64">
        <v>121.005612177172</v>
      </c>
      <c r="HW64" s="41"/>
      <c r="HZ64">
        <v>121.42362453182901</v>
      </c>
      <c r="IA64">
        <v>30.3474493291715</v>
      </c>
      <c r="ID64">
        <v>90.411998557128996</v>
      </c>
      <c r="IE64">
        <v>60.865194317038998</v>
      </c>
    </row>
    <row r="65" spans="1:239" x14ac:dyDescent="0.25">
      <c r="A65" s="40">
        <v>39904</v>
      </c>
      <c r="B65">
        <v>101.915368340304</v>
      </c>
      <c r="C65">
        <v>67.406781961465896</v>
      </c>
      <c r="E65">
        <v>99.276681377143007</v>
      </c>
      <c r="G65">
        <v>33.876161192683099</v>
      </c>
      <c r="I65">
        <v>101.231028146527</v>
      </c>
      <c r="K65">
        <v>101.00892753381299</v>
      </c>
      <c r="M65">
        <v>100.40852034784901</v>
      </c>
      <c r="O65">
        <v>68.240179081340401</v>
      </c>
      <c r="Q65">
        <v>33.868937077285103</v>
      </c>
      <c r="S65">
        <v>100.25478512905001</v>
      </c>
      <c r="U65" s="41"/>
      <c r="W65">
        <v>33.842244516868497</v>
      </c>
      <c r="Y65">
        <v>67.485651708262793</v>
      </c>
      <c r="AA65">
        <v>33.603548957845803</v>
      </c>
      <c r="AC65">
        <v>67.188373447477304</v>
      </c>
      <c r="AE65">
        <v>34.003096104162402</v>
      </c>
      <c r="AG65">
        <v>33.857190515078997</v>
      </c>
      <c r="AI65">
        <v>100.363301127385</v>
      </c>
      <c r="AK65">
        <v>33.934229399998003</v>
      </c>
      <c r="AM65">
        <v>34.007632338826703</v>
      </c>
      <c r="AP65">
        <v>33.468890210674303</v>
      </c>
      <c r="AQ65">
        <v>33.654323837827597</v>
      </c>
      <c r="AT65" s="41"/>
      <c r="AU65">
        <v>101.14171197372799</v>
      </c>
      <c r="AX65">
        <v>33.597766701740603</v>
      </c>
      <c r="AY65">
        <v>101.179587725023</v>
      </c>
      <c r="BB65" s="41"/>
      <c r="BC65">
        <v>33.426720482666099</v>
      </c>
      <c r="BF65">
        <v>101.83547011325599</v>
      </c>
      <c r="BG65">
        <v>33.747690110837297</v>
      </c>
      <c r="BJ65">
        <v>33.783246945723199</v>
      </c>
      <c r="BK65">
        <v>33.752016325932502</v>
      </c>
      <c r="BN65">
        <v>33.515224546167801</v>
      </c>
      <c r="BO65">
        <v>66.933913947780596</v>
      </c>
      <c r="BR65">
        <v>100.512014805807</v>
      </c>
      <c r="BS65">
        <v>33.868408558977102</v>
      </c>
      <c r="BV65">
        <v>33.737839309277298</v>
      </c>
      <c r="BW65">
        <v>67.166988210757097</v>
      </c>
      <c r="BZ65">
        <v>33.730407910653298</v>
      </c>
      <c r="CA65">
        <v>100.41431885581299</v>
      </c>
      <c r="CD65">
        <v>101.97540103683799</v>
      </c>
      <c r="CE65">
        <v>101.382753916699</v>
      </c>
      <c r="CH65">
        <v>33.569341336256102</v>
      </c>
      <c r="CI65">
        <v>102.175896592824</v>
      </c>
      <c r="CL65">
        <v>67.787342135484394</v>
      </c>
      <c r="CM65">
        <v>33.545204616038703</v>
      </c>
      <c r="CP65" s="41"/>
      <c r="CQ65">
        <v>33.5270227799503</v>
      </c>
      <c r="CT65">
        <v>68.018605587964302</v>
      </c>
      <c r="CU65">
        <v>100.34042287334999</v>
      </c>
      <c r="CX65">
        <v>33.615934106847298</v>
      </c>
      <c r="CY65">
        <v>100.02283627924</v>
      </c>
      <c r="DB65">
        <v>67.3554535947967</v>
      </c>
      <c r="DC65">
        <v>135.199554200694</v>
      </c>
      <c r="DF65">
        <v>169.955071157666</v>
      </c>
      <c r="DG65" s="41"/>
      <c r="DJ65">
        <v>33.908771022141103</v>
      </c>
      <c r="DK65">
        <v>33.775991174992697</v>
      </c>
      <c r="DN65">
        <v>101.034585387337</v>
      </c>
      <c r="DO65">
        <v>67.371801553602197</v>
      </c>
      <c r="DR65">
        <v>33.996767402895202</v>
      </c>
      <c r="DS65">
        <v>67.222637534408605</v>
      </c>
      <c r="DV65">
        <v>34.102422938323997</v>
      </c>
      <c r="DW65">
        <v>133.96428771673999</v>
      </c>
      <c r="DZ65" s="41"/>
      <c r="EA65">
        <v>33.801885130949302</v>
      </c>
      <c r="ED65">
        <v>33.849474308269599</v>
      </c>
      <c r="EE65">
        <v>34.0141903627432</v>
      </c>
      <c r="EH65">
        <v>33.868901284129301</v>
      </c>
      <c r="EI65" s="41"/>
      <c r="EL65">
        <v>67.8526708510947</v>
      </c>
      <c r="EM65">
        <v>101.223474483129</v>
      </c>
      <c r="EP65">
        <v>66.6997372636894</v>
      </c>
      <c r="EQ65" s="41"/>
      <c r="ET65">
        <v>33.637525633886597</v>
      </c>
      <c r="EU65">
        <v>67.2607143787083</v>
      </c>
      <c r="EX65">
        <v>99.698394111095297</v>
      </c>
      <c r="EY65">
        <v>33.852670495741997</v>
      </c>
      <c r="FB65">
        <v>33.763468080392997</v>
      </c>
      <c r="FC65">
        <v>135.57095215512501</v>
      </c>
      <c r="FF65">
        <v>100.594948512702</v>
      </c>
      <c r="FG65">
        <v>100.704740752611</v>
      </c>
      <c r="FJ65">
        <v>66.950086908986407</v>
      </c>
      <c r="FK65">
        <v>67.905249613715</v>
      </c>
      <c r="FN65">
        <v>66.858604136935099</v>
      </c>
      <c r="FO65">
        <v>67.482788931131097</v>
      </c>
      <c r="FR65">
        <v>33.559255219416002</v>
      </c>
      <c r="FS65">
        <v>101.144169790555</v>
      </c>
      <c r="FV65">
        <v>101.506834770791</v>
      </c>
      <c r="FW65">
        <v>136.11222309362</v>
      </c>
      <c r="FZ65">
        <v>67.435182428122602</v>
      </c>
      <c r="GA65">
        <v>66.907262855380793</v>
      </c>
      <c r="GD65">
        <v>33.9614651500886</v>
      </c>
      <c r="GE65">
        <v>66.936143213460895</v>
      </c>
      <c r="GH65">
        <v>33.958555763396099</v>
      </c>
      <c r="GI65">
        <v>101.201684579852</v>
      </c>
      <c r="GL65">
        <v>33.819467497867002</v>
      </c>
      <c r="GM65">
        <v>101.93670138056601</v>
      </c>
      <c r="GP65">
        <v>134.26017834871899</v>
      </c>
      <c r="GQ65">
        <v>67.228746044663694</v>
      </c>
      <c r="GT65" s="41"/>
      <c r="GU65">
        <v>101.097873952429</v>
      </c>
      <c r="GX65">
        <v>33.862554994265899</v>
      </c>
      <c r="GY65">
        <v>101.013223128901</v>
      </c>
      <c r="HB65">
        <v>33.578124364326797</v>
      </c>
      <c r="HC65">
        <v>33.333384790130602</v>
      </c>
      <c r="HF65">
        <v>33.9844684731966</v>
      </c>
      <c r="HG65" s="41"/>
      <c r="HJ65">
        <v>101.78368218348901</v>
      </c>
      <c r="HK65" s="41"/>
      <c r="HN65">
        <v>33.9986210597474</v>
      </c>
      <c r="HO65">
        <v>67.496023681160693</v>
      </c>
      <c r="HR65">
        <v>33.510378943422801</v>
      </c>
      <c r="HS65">
        <v>101.489772860004</v>
      </c>
      <c r="HV65">
        <v>68.125007980387593</v>
      </c>
      <c r="HW65">
        <v>33.606129154474203</v>
      </c>
      <c r="HZ65">
        <v>67.461526660193002</v>
      </c>
      <c r="IA65">
        <v>100.733871270687</v>
      </c>
      <c r="ID65">
        <v>66.920449983411601</v>
      </c>
      <c r="IE65">
        <v>67.302640053182898</v>
      </c>
    </row>
    <row r="66" spans="1:239" x14ac:dyDescent="0.25">
      <c r="A66" s="40">
        <v>39934</v>
      </c>
      <c r="B66">
        <v>95.931152806841595</v>
      </c>
      <c r="C66">
        <v>64.536320394410097</v>
      </c>
      <c r="E66">
        <v>64.307254366285505</v>
      </c>
      <c r="G66">
        <v>98.248213587915899</v>
      </c>
      <c r="I66">
        <v>96.108798139010901</v>
      </c>
      <c r="K66">
        <v>64.456161052575098</v>
      </c>
      <c r="M66">
        <v>32.0429195718242</v>
      </c>
      <c r="O66">
        <v>64.327189936321901</v>
      </c>
      <c r="Q66">
        <v>32.281042920259402</v>
      </c>
      <c r="S66">
        <v>128.88303027020899</v>
      </c>
      <c r="U66">
        <v>161.01742209866299</v>
      </c>
      <c r="W66">
        <v>64.657799263804804</v>
      </c>
      <c r="Y66">
        <v>32.042490923875398</v>
      </c>
      <c r="AA66">
        <v>63.723472542096701</v>
      </c>
      <c r="AC66" s="41"/>
      <c r="AE66">
        <v>96.665969752235299</v>
      </c>
      <c r="AG66">
        <v>129.61906682522701</v>
      </c>
      <c r="AI66" s="41"/>
      <c r="AL66">
        <v>32.3692152995622</v>
      </c>
      <c r="AM66">
        <v>161.62947740398801</v>
      </c>
      <c r="AP66">
        <v>32.273226996677103</v>
      </c>
      <c r="AQ66">
        <v>64.129816510008098</v>
      </c>
      <c r="AT66">
        <v>128.337798552865</v>
      </c>
      <c r="AU66">
        <v>32.376824996978598</v>
      </c>
      <c r="AX66">
        <v>32.246425031839102</v>
      </c>
      <c r="AY66">
        <v>96.067095025157897</v>
      </c>
      <c r="BB66">
        <v>128.70021774846299</v>
      </c>
      <c r="BC66" s="41"/>
      <c r="BF66">
        <v>161.365509422423</v>
      </c>
      <c r="BG66">
        <v>96.000403192789705</v>
      </c>
      <c r="BJ66">
        <v>64.729357196920901</v>
      </c>
      <c r="BK66">
        <v>64.324902466327998</v>
      </c>
      <c r="BN66">
        <v>97.410124110453694</v>
      </c>
      <c r="BO66">
        <v>32.136635919951701</v>
      </c>
      <c r="BR66" s="41"/>
      <c r="BS66">
        <v>128.37086502808799</v>
      </c>
      <c r="BV66">
        <v>64.975642337267999</v>
      </c>
      <c r="BW66">
        <v>32.095676369088103</v>
      </c>
      <c r="BZ66">
        <v>96.378170646236697</v>
      </c>
      <c r="CA66">
        <v>96.112938516197502</v>
      </c>
      <c r="CD66">
        <v>65.333436496437301</v>
      </c>
      <c r="CE66">
        <v>96.572047462920096</v>
      </c>
      <c r="CH66">
        <v>32.242919859702099</v>
      </c>
      <c r="CI66">
        <v>97.131890547651807</v>
      </c>
      <c r="CL66">
        <v>129.15785058002899</v>
      </c>
      <c r="CM66">
        <v>128.162758327798</v>
      </c>
      <c r="CP66">
        <v>96.514424321539394</v>
      </c>
      <c r="CQ66">
        <v>96.7343470995948</v>
      </c>
      <c r="CT66">
        <v>96.358386374714698</v>
      </c>
      <c r="CU66">
        <v>96.939315928241996</v>
      </c>
      <c r="CX66" s="41"/>
      <c r="CY66">
        <v>32.229939609484099</v>
      </c>
      <c r="DB66" s="41"/>
      <c r="DC66">
        <v>64.338225620289904</v>
      </c>
      <c r="DF66">
        <v>97.516361740333807</v>
      </c>
      <c r="DG66">
        <v>162.07530943553101</v>
      </c>
      <c r="DJ66">
        <v>32.502238216005402</v>
      </c>
      <c r="DK66">
        <v>64.281256565343895</v>
      </c>
      <c r="DN66">
        <v>129.24671594815399</v>
      </c>
      <c r="DO66">
        <v>97.332593758752793</v>
      </c>
      <c r="DR66">
        <v>96.464958754606101</v>
      </c>
      <c r="DS66">
        <v>64.6439032231753</v>
      </c>
      <c r="DV66">
        <v>32.407166570946799</v>
      </c>
      <c r="DW66" s="41"/>
      <c r="DZ66">
        <v>64.498976692170103</v>
      </c>
      <c r="EA66">
        <v>96.777755469317398</v>
      </c>
      <c r="ED66">
        <v>64.287091945221505</v>
      </c>
      <c r="EE66">
        <v>64.6247226286564</v>
      </c>
      <c r="EH66">
        <v>96.563105560817405</v>
      </c>
      <c r="EI66">
        <v>97.002982586199593</v>
      </c>
      <c r="EL66">
        <v>64.183843232571505</v>
      </c>
      <c r="EM66">
        <v>96.599783428259997</v>
      </c>
      <c r="EP66">
        <v>96.519783141814301</v>
      </c>
      <c r="EQ66">
        <v>64.242152176971103</v>
      </c>
      <c r="ET66">
        <v>32.452212534180397</v>
      </c>
      <c r="EU66">
        <v>97.297544152649394</v>
      </c>
      <c r="EX66">
        <v>64.9621906563072</v>
      </c>
      <c r="EY66" s="41"/>
      <c r="FB66">
        <v>64.622743117663504</v>
      </c>
      <c r="FC66">
        <v>96.9276141823469</v>
      </c>
      <c r="FF66" s="41"/>
      <c r="FG66">
        <v>32.211170154793102</v>
      </c>
      <c r="FJ66">
        <v>97.052545275561101</v>
      </c>
      <c r="FK66">
        <v>128.41179564763701</v>
      </c>
      <c r="FN66">
        <v>32.2088470892621</v>
      </c>
      <c r="FO66">
        <v>64.617206117290394</v>
      </c>
      <c r="FR66" s="41"/>
      <c r="FS66">
        <v>95.525563035090201</v>
      </c>
      <c r="FV66">
        <v>97.412519863361993</v>
      </c>
      <c r="FW66">
        <v>32.228066328570598</v>
      </c>
      <c r="FZ66">
        <v>97.034759433081703</v>
      </c>
      <c r="GA66">
        <v>128.59131647560099</v>
      </c>
      <c r="GD66">
        <v>32.501419231404199</v>
      </c>
      <c r="GE66">
        <v>32.3742553742063</v>
      </c>
      <c r="GH66">
        <v>63.987881547699402</v>
      </c>
      <c r="GI66">
        <v>64.327271919816397</v>
      </c>
      <c r="GL66">
        <v>32.574443787115896</v>
      </c>
      <c r="GM66">
        <v>97.647855212740694</v>
      </c>
      <c r="GP66">
        <v>129.111114862601</v>
      </c>
      <c r="GQ66">
        <v>96.506301289415902</v>
      </c>
      <c r="GT66">
        <v>64.750824119997603</v>
      </c>
      <c r="GU66" s="41"/>
      <c r="GX66">
        <v>130.39068844584401</v>
      </c>
      <c r="GY66">
        <v>127.60385111161401</v>
      </c>
      <c r="HB66">
        <v>95.914697766481694</v>
      </c>
      <c r="HC66">
        <v>64.429592562453607</v>
      </c>
      <c r="HF66">
        <v>96.837446201732305</v>
      </c>
      <c r="HG66">
        <v>128.92747844375501</v>
      </c>
      <c r="HJ66">
        <v>96.393211162882096</v>
      </c>
      <c r="HK66">
        <v>32.213126674834697</v>
      </c>
      <c r="HN66">
        <v>96.182906373265197</v>
      </c>
      <c r="HO66">
        <v>96.450009320884405</v>
      </c>
      <c r="HR66">
        <v>64.257682656490203</v>
      </c>
      <c r="HS66">
        <v>64.829524487447202</v>
      </c>
      <c r="HV66">
        <v>32.375161068149502</v>
      </c>
      <c r="HW66">
        <v>64.709637054325199</v>
      </c>
      <c r="HZ66">
        <v>96.913936675460704</v>
      </c>
      <c r="IA66">
        <v>32.231514318909198</v>
      </c>
      <c r="ID66">
        <v>159.94434643942901</v>
      </c>
      <c r="IE66">
        <v>64.981772119465703</v>
      </c>
    </row>
    <row r="67" spans="1:239" x14ac:dyDescent="0.25">
      <c r="A67" s="40">
        <v>39965</v>
      </c>
      <c r="B67">
        <v>31.9937175687711</v>
      </c>
      <c r="C67">
        <v>64.761793266916499</v>
      </c>
      <c r="E67">
        <v>31.7756726001518</v>
      </c>
      <c r="G67">
        <v>31.907745320123599</v>
      </c>
      <c r="I67">
        <v>96.310380599295399</v>
      </c>
      <c r="K67">
        <v>64.545485767205093</v>
      </c>
      <c r="M67">
        <v>96.156389675184698</v>
      </c>
      <c r="O67">
        <v>159.79363164870301</v>
      </c>
      <c r="Q67">
        <v>63.866020225221902</v>
      </c>
      <c r="S67">
        <v>95.965559764368095</v>
      </c>
      <c r="U67">
        <v>64.123029855050902</v>
      </c>
      <c r="W67">
        <v>63.837517692341201</v>
      </c>
      <c r="Y67">
        <v>64.189391663519103</v>
      </c>
      <c r="AA67">
        <v>63.405060530360501</v>
      </c>
      <c r="AC67">
        <v>96.147252628913293</v>
      </c>
      <c r="AE67">
        <v>63.912719822843599</v>
      </c>
      <c r="AH67">
        <v>95.503076357627904</v>
      </c>
      <c r="AI67">
        <v>63.632776963091501</v>
      </c>
      <c r="AL67">
        <v>32.230880365258798</v>
      </c>
      <c r="AM67">
        <v>64.345872844223805</v>
      </c>
      <c r="AP67">
        <v>63.579738978756197</v>
      </c>
      <c r="AQ67">
        <v>96.738162258163698</v>
      </c>
      <c r="AT67">
        <v>95.690646927972793</v>
      </c>
      <c r="AU67">
        <v>159.41469550519301</v>
      </c>
      <c r="AX67">
        <v>96.130100149043699</v>
      </c>
      <c r="AY67">
        <v>158.45840905479599</v>
      </c>
      <c r="BB67">
        <v>158.76108258218801</v>
      </c>
      <c r="BC67">
        <v>63.550030301924103</v>
      </c>
      <c r="BF67">
        <v>127.725929010917</v>
      </c>
      <c r="BG67">
        <v>95.975293795771094</v>
      </c>
      <c r="BJ67">
        <v>127.47063420454801</v>
      </c>
      <c r="BK67">
        <v>96.950845769287696</v>
      </c>
      <c r="BN67">
        <v>96.7022909868531</v>
      </c>
      <c r="BO67">
        <v>159.73648238301399</v>
      </c>
      <c r="BR67">
        <v>63.816855999653001</v>
      </c>
      <c r="BS67">
        <v>64.421840641380399</v>
      </c>
      <c r="BV67">
        <v>32.105195034820497</v>
      </c>
      <c r="BW67">
        <v>95.141195579926006</v>
      </c>
      <c r="BZ67">
        <v>95.324618596570005</v>
      </c>
      <c r="CA67">
        <v>63.835694543102697</v>
      </c>
      <c r="CD67">
        <v>63.598364929218803</v>
      </c>
      <c r="CE67">
        <v>63.840200357013202</v>
      </c>
      <c r="CH67">
        <v>31.767234083478399</v>
      </c>
      <c r="CI67">
        <v>64.090112783654703</v>
      </c>
      <c r="CL67">
        <v>128.260448999441</v>
      </c>
      <c r="CM67">
        <v>31.429754753628</v>
      </c>
      <c r="CP67">
        <v>127.850131324949</v>
      </c>
      <c r="CQ67">
        <v>128.12658374212799</v>
      </c>
      <c r="CT67">
        <v>64.235042408959401</v>
      </c>
      <c r="CU67">
        <v>64.511526825841798</v>
      </c>
      <c r="CX67">
        <v>63.292230911169703</v>
      </c>
      <c r="CY67">
        <v>63.341551058711097</v>
      </c>
      <c r="DB67">
        <v>158.732483504751</v>
      </c>
      <c r="DC67">
        <v>126.263330544743</v>
      </c>
      <c r="DF67">
        <v>127.228406666594</v>
      </c>
      <c r="DG67">
        <v>128.35012109980701</v>
      </c>
      <c r="DJ67">
        <v>63.476636311009798</v>
      </c>
      <c r="DK67">
        <v>127.87802027552</v>
      </c>
      <c r="DN67">
        <v>127.43598097100499</v>
      </c>
      <c r="DO67">
        <v>63.6961675968968</v>
      </c>
      <c r="DR67">
        <v>31.839464099919802</v>
      </c>
      <c r="DS67">
        <v>94.908957562474896</v>
      </c>
      <c r="DV67">
        <v>63.741360692895398</v>
      </c>
      <c r="DW67">
        <v>63.809805372719403</v>
      </c>
      <c r="DZ67">
        <v>96.561623921781106</v>
      </c>
      <c r="EA67">
        <v>31.932669854273499</v>
      </c>
      <c r="ED67">
        <v>95.421664315281902</v>
      </c>
      <c r="EE67">
        <v>95.849047810485999</v>
      </c>
      <c r="EH67">
        <v>31.943379784661602</v>
      </c>
      <c r="EI67">
        <v>96.505910333287602</v>
      </c>
      <c r="EL67">
        <v>95.781816206881302</v>
      </c>
      <c r="EM67">
        <v>64.0352660268195</v>
      </c>
      <c r="EP67">
        <v>95.959413258614802</v>
      </c>
      <c r="EQ67">
        <v>94.985130141910602</v>
      </c>
      <c r="ET67">
        <v>63.6653376536689</v>
      </c>
      <c r="EU67">
        <v>127.197635618421</v>
      </c>
      <c r="EX67">
        <v>95.991656736583295</v>
      </c>
      <c r="EY67" s="41"/>
      <c r="FB67">
        <v>127.985285003323</v>
      </c>
      <c r="FC67">
        <v>96.053900031912704</v>
      </c>
      <c r="FF67">
        <v>63.6927052500779</v>
      </c>
      <c r="FG67">
        <v>63.554506889966397</v>
      </c>
      <c r="FJ67">
        <v>64.193930339750693</v>
      </c>
      <c r="FK67">
        <v>127.742260587285</v>
      </c>
      <c r="FN67">
        <v>63.592158551373402</v>
      </c>
      <c r="FO67">
        <v>63.863157875730899</v>
      </c>
      <c r="FR67">
        <v>63.653912135071799</v>
      </c>
      <c r="FS67">
        <v>64.223305428113804</v>
      </c>
      <c r="FV67">
        <v>96.671409337191307</v>
      </c>
      <c r="FW67">
        <v>64.197335172465102</v>
      </c>
      <c r="FZ67">
        <v>63.7070505245064</v>
      </c>
      <c r="GA67">
        <v>31.852876328968499</v>
      </c>
      <c r="GD67">
        <v>95.919408482271194</v>
      </c>
      <c r="GE67">
        <v>64.107591199797099</v>
      </c>
      <c r="GH67">
        <v>64.592381765695293</v>
      </c>
      <c r="GI67">
        <v>95.591852310793897</v>
      </c>
      <c r="GL67">
        <v>31.968795772016499</v>
      </c>
      <c r="GM67">
        <v>64.645223375672003</v>
      </c>
      <c r="GP67">
        <v>63.640903633597503</v>
      </c>
      <c r="GQ67">
        <v>127.205034832975</v>
      </c>
      <c r="GT67" s="41"/>
      <c r="GU67">
        <v>95.264721360089496</v>
      </c>
      <c r="GX67" s="41"/>
      <c r="GY67">
        <v>96.359770608154307</v>
      </c>
      <c r="HB67">
        <v>32.402042444314397</v>
      </c>
      <c r="HC67">
        <v>63.786138362723001</v>
      </c>
      <c r="HF67">
        <v>96.166876125966198</v>
      </c>
      <c r="HG67">
        <v>127.185612770722</v>
      </c>
      <c r="HJ67">
        <v>63.6969422617777</v>
      </c>
      <c r="HK67">
        <v>31.603144583457901</v>
      </c>
      <c r="HN67" s="41"/>
      <c r="HO67">
        <v>97.0687373107653</v>
      </c>
      <c r="HR67">
        <v>96.073604883221506</v>
      </c>
      <c r="HS67">
        <v>95.231735642762899</v>
      </c>
      <c r="HV67" s="41"/>
      <c r="HW67">
        <v>95.320356547544407</v>
      </c>
      <c r="HZ67">
        <v>95.666179135457995</v>
      </c>
      <c r="IA67">
        <v>96.769730755241497</v>
      </c>
      <c r="ID67">
        <v>63.651081382489402</v>
      </c>
      <c r="IE67">
        <v>128.96837514780299</v>
      </c>
    </row>
    <row r="68" spans="1:239" x14ac:dyDescent="0.25">
      <c r="A68" s="40">
        <v>39995</v>
      </c>
      <c r="B68">
        <v>102.491722354145</v>
      </c>
      <c r="C68">
        <v>33.756450100693002</v>
      </c>
      <c r="E68">
        <v>68.201219403241396</v>
      </c>
      <c r="G68">
        <v>34.166738669943797</v>
      </c>
      <c r="I68">
        <v>68.238908793000803</v>
      </c>
      <c r="K68">
        <v>33.835038131137999</v>
      </c>
      <c r="M68">
        <v>67.944495899953196</v>
      </c>
      <c r="O68">
        <v>33.951325958550697</v>
      </c>
      <c r="Q68">
        <v>34.596127207837398</v>
      </c>
      <c r="S68">
        <v>102.16896402994399</v>
      </c>
      <c r="U68">
        <v>101.89637875795999</v>
      </c>
      <c r="W68">
        <v>102.355839939853</v>
      </c>
      <c r="Y68">
        <v>33.915193482287599</v>
      </c>
      <c r="AA68" s="41"/>
      <c r="AD68">
        <v>102.431321911754</v>
      </c>
      <c r="AE68">
        <v>34.069782609990597</v>
      </c>
      <c r="AH68">
        <v>68.0759170022354</v>
      </c>
      <c r="AI68">
        <v>34.1718252802752</v>
      </c>
      <c r="AL68">
        <v>68.345359934024501</v>
      </c>
      <c r="AM68">
        <v>67.749535893981601</v>
      </c>
      <c r="AP68" s="41"/>
      <c r="AQ68">
        <v>68.695649705651306</v>
      </c>
      <c r="AT68">
        <v>34.150695215526</v>
      </c>
      <c r="AU68">
        <v>34.390960171282103</v>
      </c>
      <c r="AX68">
        <v>68.314413887440907</v>
      </c>
      <c r="AY68">
        <v>33.913587897916202</v>
      </c>
      <c r="BB68">
        <v>34.233470324783902</v>
      </c>
      <c r="BC68">
        <v>34.168615475442103</v>
      </c>
      <c r="BF68">
        <v>68.763887409136402</v>
      </c>
      <c r="BG68">
        <v>34.441752135243298</v>
      </c>
      <c r="BJ68">
        <v>67.725974546417802</v>
      </c>
      <c r="BK68">
        <v>67.851424815035401</v>
      </c>
      <c r="BN68" s="41"/>
      <c r="BO68">
        <v>68.099807000692806</v>
      </c>
      <c r="BR68">
        <v>68.791777929400794</v>
      </c>
      <c r="BS68">
        <v>34.158384924614801</v>
      </c>
      <c r="BV68">
        <v>33.957158031872702</v>
      </c>
      <c r="BW68" s="41"/>
      <c r="BZ68">
        <v>34.113692119179198</v>
      </c>
      <c r="CA68" s="41"/>
      <c r="CD68" s="41"/>
      <c r="CE68">
        <v>34.082706953218</v>
      </c>
      <c r="CH68">
        <v>34.0684120777263</v>
      </c>
      <c r="CI68" s="41"/>
      <c r="CL68">
        <v>34.157895471403997</v>
      </c>
      <c r="CM68">
        <v>67.491750126911697</v>
      </c>
      <c r="CP68">
        <v>68.1581544755024</v>
      </c>
      <c r="CQ68">
        <v>68.106777270733502</v>
      </c>
      <c r="CT68">
        <v>102.66626587373599</v>
      </c>
      <c r="CU68" s="41"/>
      <c r="CX68" s="41"/>
      <c r="CY68">
        <v>67.974305844005102</v>
      </c>
      <c r="DB68">
        <v>34.047636715065401</v>
      </c>
      <c r="DC68">
        <v>33.981124401125797</v>
      </c>
      <c r="DF68">
        <v>102.09935206071999</v>
      </c>
      <c r="DG68">
        <v>68.490183507034999</v>
      </c>
      <c r="DJ68" s="41"/>
      <c r="DK68">
        <v>68.163030093514095</v>
      </c>
      <c r="DN68">
        <v>34.287821886940101</v>
      </c>
      <c r="DO68" s="41"/>
      <c r="DR68">
        <v>34.0467059245928</v>
      </c>
      <c r="DS68">
        <v>67.333120551386898</v>
      </c>
      <c r="DV68">
        <v>68.327814565365998</v>
      </c>
      <c r="DW68">
        <v>102.614631069853</v>
      </c>
      <c r="DZ68">
        <v>67.969017054354595</v>
      </c>
      <c r="EA68" s="41"/>
      <c r="ED68">
        <v>68.0192962590408</v>
      </c>
      <c r="EE68">
        <v>102.161618727115</v>
      </c>
      <c r="EH68">
        <v>34.336954118272899</v>
      </c>
      <c r="EI68">
        <v>34.087366212461099</v>
      </c>
      <c r="EL68">
        <v>68.237253388308503</v>
      </c>
      <c r="EM68">
        <v>101.786852276525</v>
      </c>
      <c r="EP68">
        <v>34.1533999513588</v>
      </c>
      <c r="EQ68">
        <v>33.8763842914923</v>
      </c>
      <c r="ET68">
        <v>34.049009018728803</v>
      </c>
      <c r="EU68">
        <v>33.835882787358798</v>
      </c>
      <c r="EX68">
        <v>103.301887854554</v>
      </c>
      <c r="EY68">
        <v>34.138261999246502</v>
      </c>
      <c r="FB68">
        <v>68.137154999763794</v>
      </c>
      <c r="FC68">
        <v>102.159617193955</v>
      </c>
      <c r="FF68">
        <v>33.933299109559201</v>
      </c>
      <c r="FG68" s="41"/>
      <c r="FJ68">
        <v>68.668017684881093</v>
      </c>
      <c r="FK68">
        <v>103.112244724555</v>
      </c>
      <c r="FN68">
        <v>101.42528314593601</v>
      </c>
      <c r="FO68">
        <v>34.230123283496503</v>
      </c>
      <c r="FR68">
        <v>101.913422681094</v>
      </c>
      <c r="FS68">
        <v>33.852937058843402</v>
      </c>
      <c r="FV68">
        <v>34.351343457027497</v>
      </c>
      <c r="FW68">
        <v>34.002747843402602</v>
      </c>
      <c r="FZ68">
        <v>34.229511283483198</v>
      </c>
      <c r="GA68">
        <v>102.968015870812</v>
      </c>
      <c r="GD68" s="41"/>
      <c r="GE68">
        <v>33.945922220096897</v>
      </c>
      <c r="GH68">
        <v>34.272407745495201</v>
      </c>
      <c r="GI68">
        <v>34.173575291368103</v>
      </c>
      <c r="GL68">
        <v>68.279469415445007</v>
      </c>
      <c r="GM68">
        <v>34.190634430883001</v>
      </c>
      <c r="GP68">
        <v>34.135493297737199</v>
      </c>
      <c r="GQ68">
        <v>68.133073225675403</v>
      </c>
      <c r="GT68">
        <v>68.160403232530797</v>
      </c>
      <c r="GU68">
        <v>67.656874745546503</v>
      </c>
      <c r="GX68">
        <v>34.310073006081801</v>
      </c>
      <c r="GY68">
        <v>34.159258617739198</v>
      </c>
      <c r="HB68">
        <v>34.375976275374697</v>
      </c>
      <c r="HC68">
        <v>33.913894432723602</v>
      </c>
      <c r="HF68">
        <v>34.229204894507397</v>
      </c>
      <c r="HG68" s="41"/>
      <c r="HJ68">
        <v>67.954776651146801</v>
      </c>
      <c r="HK68">
        <v>67.682843516275895</v>
      </c>
      <c r="HN68">
        <v>68.084021490574401</v>
      </c>
      <c r="HO68">
        <v>68.4939980499515</v>
      </c>
      <c r="HR68">
        <v>102.392004963327</v>
      </c>
      <c r="HS68">
        <v>102.98543162243401</v>
      </c>
      <c r="HV68">
        <v>34.372927726323297</v>
      </c>
      <c r="HW68">
        <v>68.186807524278507</v>
      </c>
      <c r="HZ68">
        <v>68.707654472362705</v>
      </c>
      <c r="IA68">
        <v>102.510987580346</v>
      </c>
      <c r="ID68">
        <v>34.019133335604799</v>
      </c>
      <c r="IE68">
        <v>68.003810799395296</v>
      </c>
    </row>
    <row r="69" spans="1:239" x14ac:dyDescent="0.25">
      <c r="A69" s="40">
        <v>40026</v>
      </c>
      <c r="B69">
        <v>231.02530518779</v>
      </c>
      <c r="C69">
        <v>195.53798719445501</v>
      </c>
      <c r="E69">
        <v>323.02749059452702</v>
      </c>
      <c r="G69">
        <v>232.570170856982</v>
      </c>
      <c r="I69">
        <v>197.398919742061</v>
      </c>
      <c r="K69">
        <v>164.01418441125401</v>
      </c>
      <c r="M69">
        <v>196.18461506410901</v>
      </c>
      <c r="O69">
        <v>260.90016913628301</v>
      </c>
      <c r="Q69">
        <v>295.91899972909602</v>
      </c>
      <c r="S69">
        <v>227.777845915146</v>
      </c>
      <c r="U69">
        <v>262.04324945166701</v>
      </c>
      <c r="W69">
        <v>196.20572476250501</v>
      </c>
      <c r="Z69">
        <v>329.76454366737602</v>
      </c>
      <c r="AA69">
        <v>195.367428243604</v>
      </c>
      <c r="AD69">
        <v>327.94449978170098</v>
      </c>
      <c r="AE69">
        <v>264.65383397954997</v>
      </c>
      <c r="AH69">
        <v>295.00906997499601</v>
      </c>
      <c r="AI69">
        <v>198.40686846312801</v>
      </c>
      <c r="AL69">
        <v>196.145665084901</v>
      </c>
      <c r="AM69">
        <v>294.00637129811003</v>
      </c>
      <c r="AP69">
        <v>163.39822045043601</v>
      </c>
      <c r="AQ69">
        <v>293.16127078207398</v>
      </c>
      <c r="AT69">
        <v>259.72202664178297</v>
      </c>
      <c r="AU69">
        <v>198.75260921668101</v>
      </c>
      <c r="AX69">
        <v>197.40812081512101</v>
      </c>
      <c r="AY69">
        <v>196.81747752259</v>
      </c>
      <c r="BB69">
        <v>230.77359069244301</v>
      </c>
      <c r="BC69">
        <v>326.02277572512298</v>
      </c>
      <c r="BF69">
        <v>230.28461024030699</v>
      </c>
      <c r="BG69">
        <v>359.41109743367502</v>
      </c>
      <c r="BJ69">
        <v>162.76964026729399</v>
      </c>
      <c r="BK69">
        <v>326.107175526292</v>
      </c>
      <c r="BN69">
        <v>164.02870375616399</v>
      </c>
      <c r="BO69">
        <v>229.04279579088799</v>
      </c>
      <c r="BR69">
        <v>228.93119051706</v>
      </c>
      <c r="BS69">
        <v>296.50901181742199</v>
      </c>
      <c r="BV69">
        <v>328.32854974131101</v>
      </c>
      <c r="BW69">
        <v>197.36647815489101</v>
      </c>
      <c r="BZ69">
        <v>262.652869540295</v>
      </c>
      <c r="CA69">
        <v>296.82346858577699</v>
      </c>
      <c r="CD69">
        <v>164.69842890936101</v>
      </c>
      <c r="CE69">
        <v>163.99545288448601</v>
      </c>
      <c r="CH69">
        <v>295.151075709699</v>
      </c>
      <c r="CI69">
        <v>360.22143183747801</v>
      </c>
      <c r="CL69">
        <v>231.010070427106</v>
      </c>
      <c r="CM69">
        <v>359.52944222160801</v>
      </c>
      <c r="CP69">
        <v>425.26507825657598</v>
      </c>
      <c r="CQ69">
        <v>295.36864525230698</v>
      </c>
      <c r="CT69">
        <v>264.22319498246998</v>
      </c>
      <c r="CU69">
        <v>294.609749491895</v>
      </c>
      <c r="CX69">
        <v>258.72661922935998</v>
      </c>
      <c r="CY69">
        <v>227.57194432216801</v>
      </c>
      <c r="DB69">
        <v>327.34874896731202</v>
      </c>
      <c r="DC69">
        <v>230.81643285608001</v>
      </c>
      <c r="DF69">
        <v>263.86738681967699</v>
      </c>
      <c r="DG69">
        <v>295.05076764575301</v>
      </c>
      <c r="DJ69">
        <v>228.707745199453</v>
      </c>
      <c r="DK69">
        <v>195.257372000825</v>
      </c>
      <c r="DN69">
        <v>362.42959767475799</v>
      </c>
      <c r="DO69">
        <v>163.604216472556</v>
      </c>
      <c r="DR69">
        <v>355.698187945683</v>
      </c>
      <c r="DS69">
        <v>358.47172852513899</v>
      </c>
      <c r="DV69">
        <v>165.981618690895</v>
      </c>
      <c r="DW69">
        <v>198.331609527436</v>
      </c>
      <c r="DZ69">
        <v>228.86529554349201</v>
      </c>
      <c r="EA69">
        <v>427.52140188112998</v>
      </c>
      <c r="ED69">
        <v>391.00017282810398</v>
      </c>
      <c r="EE69">
        <v>294.46987894194001</v>
      </c>
      <c r="EH69">
        <v>230.25032694961601</v>
      </c>
      <c r="EI69">
        <v>164.229618410287</v>
      </c>
      <c r="EL69">
        <v>261.79151506462699</v>
      </c>
      <c r="EM69">
        <v>329.99778114131101</v>
      </c>
      <c r="EP69">
        <v>164.01356760705599</v>
      </c>
      <c r="EQ69">
        <v>196.810994493697</v>
      </c>
      <c r="ET69">
        <v>196.55831013324399</v>
      </c>
      <c r="EU69">
        <v>230.49850835529401</v>
      </c>
      <c r="EX69">
        <v>263.01305118086299</v>
      </c>
      <c r="EY69">
        <v>263.03429866467502</v>
      </c>
      <c r="FB69">
        <v>297.02027634099699</v>
      </c>
      <c r="FC69">
        <v>195.74783217300799</v>
      </c>
      <c r="FF69">
        <v>227.34946006236899</v>
      </c>
      <c r="FG69">
        <v>228.24830000511199</v>
      </c>
      <c r="FJ69">
        <v>228.893141799208</v>
      </c>
      <c r="FK69">
        <v>262.31074571394799</v>
      </c>
      <c r="FN69">
        <v>328.04617349979202</v>
      </c>
      <c r="FO69">
        <v>324.33392128993199</v>
      </c>
      <c r="FR69">
        <v>232.78870229279801</v>
      </c>
      <c r="FS69">
        <v>356.49336718378498</v>
      </c>
      <c r="FV69">
        <v>163.524040626144</v>
      </c>
      <c r="FW69">
        <v>130.18353802823799</v>
      </c>
      <c r="FZ69">
        <v>228.104296527787</v>
      </c>
      <c r="GA69">
        <v>294.12094760910099</v>
      </c>
      <c r="GD69">
        <v>296.59553582702699</v>
      </c>
      <c r="GE69">
        <v>326.49735190182997</v>
      </c>
      <c r="GH69">
        <v>328.51507871578502</v>
      </c>
      <c r="GI69">
        <v>263.633488929831</v>
      </c>
      <c r="GL69">
        <v>265.120057425087</v>
      </c>
      <c r="GM69">
        <v>261.13176528386498</v>
      </c>
      <c r="GP69">
        <v>262.59751406631102</v>
      </c>
      <c r="GQ69">
        <v>325.52417406874201</v>
      </c>
      <c r="GT69">
        <v>228.92774123658899</v>
      </c>
      <c r="GU69">
        <v>327.20786315398101</v>
      </c>
      <c r="GX69">
        <v>363.45909842450402</v>
      </c>
      <c r="GY69">
        <v>264.17770760532699</v>
      </c>
      <c r="HB69">
        <v>389.19368612511499</v>
      </c>
      <c r="HC69">
        <v>228.084753982411</v>
      </c>
      <c r="HF69">
        <v>197.49490388061099</v>
      </c>
      <c r="HG69">
        <v>196.40572869789801</v>
      </c>
      <c r="HJ69">
        <v>295.86360807031002</v>
      </c>
      <c r="HK69">
        <v>294.19148142797599</v>
      </c>
      <c r="HN69">
        <v>130.670198164581</v>
      </c>
      <c r="HO69">
        <v>294.42279786810099</v>
      </c>
      <c r="HR69">
        <v>362.67654063919298</v>
      </c>
      <c r="HS69">
        <v>195.305414620514</v>
      </c>
      <c r="HV69">
        <v>364.73607917707</v>
      </c>
      <c r="HW69">
        <v>195.599280891587</v>
      </c>
      <c r="HZ69">
        <v>231.01346584960601</v>
      </c>
      <c r="IA69">
        <v>361.03665209502498</v>
      </c>
      <c r="ID69">
        <v>227.20533776804899</v>
      </c>
      <c r="IE69">
        <v>326.57535560698102</v>
      </c>
    </row>
    <row r="70" spans="1:239" x14ac:dyDescent="0.25">
      <c r="A70" s="40">
        <v>40057</v>
      </c>
      <c r="B70">
        <v>61.0869070771327</v>
      </c>
      <c r="C70">
        <v>92.095867856706903</v>
      </c>
      <c r="E70">
        <v>122.58893000663301</v>
      </c>
      <c r="G70">
        <v>61.294228917515397</v>
      </c>
      <c r="I70">
        <v>91.723597687543403</v>
      </c>
      <c r="K70">
        <v>61.677007774966299</v>
      </c>
      <c r="M70">
        <v>61.1182685449673</v>
      </c>
      <c r="O70">
        <v>91.332068496917699</v>
      </c>
      <c r="Q70">
        <v>122.581535445764</v>
      </c>
      <c r="S70">
        <v>185.55269564277199</v>
      </c>
      <c r="V70">
        <v>215.914458623614</v>
      </c>
      <c r="W70">
        <v>30.950401860650601</v>
      </c>
      <c r="Z70">
        <v>92.025751015296393</v>
      </c>
      <c r="AA70">
        <v>61.2806847203776</v>
      </c>
      <c r="AD70">
        <v>91.855895679366895</v>
      </c>
      <c r="AE70">
        <v>120.91160031756</v>
      </c>
      <c r="AH70">
        <v>123.159319955372</v>
      </c>
      <c r="AI70">
        <v>61.080774649502203</v>
      </c>
      <c r="AL70">
        <v>61.178935291712598</v>
      </c>
      <c r="AM70">
        <v>60.987786324831397</v>
      </c>
      <c r="AP70">
        <v>182.57502774167301</v>
      </c>
      <c r="AQ70">
        <v>122.88902631814</v>
      </c>
      <c r="AT70">
        <v>91.519119494195095</v>
      </c>
      <c r="AU70">
        <v>31.210666807444099</v>
      </c>
      <c r="AX70">
        <v>153.62574489671101</v>
      </c>
      <c r="AY70">
        <v>122.858494809379</v>
      </c>
      <c r="BB70">
        <v>185.965154582514</v>
      </c>
      <c r="BC70">
        <v>123.691002871807</v>
      </c>
      <c r="BF70">
        <v>122.65043077527901</v>
      </c>
      <c r="BG70">
        <v>151.86181155603799</v>
      </c>
      <c r="BJ70">
        <v>91.634977619907104</v>
      </c>
      <c r="BK70">
        <v>61.3064632556449</v>
      </c>
      <c r="BN70">
        <v>122.45762867369599</v>
      </c>
      <c r="BO70">
        <v>123.087325319931</v>
      </c>
      <c r="BR70">
        <v>184.14421527081501</v>
      </c>
      <c r="BS70">
        <v>92.120245528321007</v>
      </c>
      <c r="BV70">
        <v>122.52361924890801</v>
      </c>
      <c r="BW70">
        <v>123.11091777612801</v>
      </c>
      <c r="BZ70">
        <v>123.092690495838</v>
      </c>
      <c r="CA70">
        <v>153.60369685719601</v>
      </c>
      <c r="CD70">
        <v>122.830624357487</v>
      </c>
      <c r="CE70">
        <v>122.390282715498</v>
      </c>
      <c r="CH70">
        <v>61.5860186114367</v>
      </c>
      <c r="CI70">
        <v>92.050771439352303</v>
      </c>
      <c r="CL70">
        <v>151.60698463668101</v>
      </c>
      <c r="CM70" s="41"/>
      <c r="CP70">
        <v>61.496667841088801</v>
      </c>
      <c r="CQ70" s="41"/>
      <c r="CT70">
        <v>30.6961201803277</v>
      </c>
      <c r="CU70">
        <v>60.851699182502301</v>
      </c>
      <c r="CX70">
        <v>91.474074696704207</v>
      </c>
      <c r="CY70">
        <v>152.32094281187</v>
      </c>
      <c r="DB70">
        <v>91.650576027259007</v>
      </c>
      <c r="DC70">
        <v>92.337128528447906</v>
      </c>
      <c r="DF70">
        <v>92.958842788019695</v>
      </c>
      <c r="DG70">
        <v>61.071464746385203</v>
      </c>
      <c r="DJ70">
        <v>92.251658797831496</v>
      </c>
      <c r="DK70">
        <v>153.32742135853599</v>
      </c>
      <c r="DN70">
        <v>92.165880285860595</v>
      </c>
      <c r="DO70">
        <v>61.279648026825697</v>
      </c>
      <c r="DR70">
        <v>61.181793103582898</v>
      </c>
      <c r="DS70">
        <v>60.902795989770098</v>
      </c>
      <c r="DV70" s="41"/>
      <c r="DW70">
        <v>153.167461041525</v>
      </c>
      <c r="DZ70">
        <v>184.32669115340099</v>
      </c>
      <c r="EA70">
        <v>91.786034739094603</v>
      </c>
      <c r="ED70">
        <v>91.807193020239694</v>
      </c>
      <c r="EE70">
        <v>122.03749508653701</v>
      </c>
      <c r="EH70">
        <v>152.404579474885</v>
      </c>
      <c r="EI70">
        <v>61.812193071747302</v>
      </c>
      <c r="EL70">
        <v>30.814352299466101</v>
      </c>
      <c r="EM70">
        <v>61.3480901926862</v>
      </c>
      <c r="EP70">
        <v>183.54381524093199</v>
      </c>
      <c r="EQ70">
        <v>122.332417125483</v>
      </c>
      <c r="ET70">
        <v>61.236697815650501</v>
      </c>
      <c r="EU70">
        <v>122.56037607738899</v>
      </c>
      <c r="EX70">
        <v>61.662469398166003</v>
      </c>
      <c r="EY70">
        <v>92.001083666070699</v>
      </c>
      <c r="FB70">
        <v>214.43942568424001</v>
      </c>
      <c r="FC70">
        <v>92.700920839972596</v>
      </c>
      <c r="FF70">
        <v>186.08611005796101</v>
      </c>
      <c r="FG70">
        <v>91.028043689504699</v>
      </c>
      <c r="FJ70">
        <v>153.18374148717601</v>
      </c>
      <c r="FK70">
        <v>92.725733471852095</v>
      </c>
      <c r="FN70">
        <v>154.045198183379</v>
      </c>
      <c r="FO70">
        <v>121.918651042962</v>
      </c>
      <c r="FR70">
        <v>93.087267510170307</v>
      </c>
      <c r="FS70">
        <v>123.47404377331399</v>
      </c>
      <c r="FV70">
        <v>154.04620662785001</v>
      </c>
      <c r="FW70">
        <v>153.48159596657101</v>
      </c>
      <c r="FZ70">
        <v>92.197193567098594</v>
      </c>
      <c r="GA70">
        <v>153.262967971173</v>
      </c>
      <c r="GD70">
        <v>91.877924671313494</v>
      </c>
      <c r="GE70">
        <v>91.910618393006999</v>
      </c>
      <c r="GH70">
        <v>61.779994155706099</v>
      </c>
      <c r="GI70">
        <v>184.962288461437</v>
      </c>
      <c r="GL70">
        <v>92.890783068020994</v>
      </c>
      <c r="GM70">
        <v>122.396655581416</v>
      </c>
      <c r="GP70">
        <v>152.30776711985999</v>
      </c>
      <c r="GQ70">
        <v>152.41890173308599</v>
      </c>
      <c r="GT70">
        <v>123.50381765006</v>
      </c>
      <c r="GU70">
        <v>61.357320490936999</v>
      </c>
      <c r="GX70">
        <v>183.86674900793301</v>
      </c>
      <c r="GY70">
        <v>184.517262390094</v>
      </c>
      <c r="HB70">
        <v>121.778857885158</v>
      </c>
      <c r="HC70">
        <v>61.133028438293699</v>
      </c>
      <c r="HF70">
        <v>122.140540149987</v>
      </c>
      <c r="HG70" s="41"/>
      <c r="HJ70">
        <v>92.552945928209297</v>
      </c>
      <c r="HK70">
        <v>91.462658841375898</v>
      </c>
      <c r="HN70">
        <v>30.741822854093101</v>
      </c>
      <c r="HO70" s="41"/>
      <c r="HR70">
        <v>217.91129501027601</v>
      </c>
      <c r="HS70">
        <v>91.685904114448505</v>
      </c>
      <c r="HV70">
        <v>151.951319410427</v>
      </c>
      <c r="HW70">
        <v>92.020351450126896</v>
      </c>
      <c r="HZ70">
        <v>61.590137594292003</v>
      </c>
      <c r="IA70">
        <v>61.510210725915698</v>
      </c>
      <c r="ID70">
        <v>121.32297733682501</v>
      </c>
      <c r="IE70">
        <v>91.8969024724001</v>
      </c>
    </row>
    <row r="71" spans="1:239" x14ac:dyDescent="0.25">
      <c r="A71" s="40">
        <v>40087</v>
      </c>
      <c r="B71">
        <v>58.515288276565599</v>
      </c>
      <c r="C71">
        <v>87.219761562794304</v>
      </c>
      <c r="E71">
        <v>115.980822412378</v>
      </c>
      <c r="G71">
        <v>87.862077005330605</v>
      </c>
      <c r="I71">
        <v>58.604956288377899</v>
      </c>
      <c r="K71">
        <v>58.8731645878308</v>
      </c>
      <c r="M71">
        <v>29.1827393711092</v>
      </c>
      <c r="O71">
        <v>29.2464777829979</v>
      </c>
      <c r="R71">
        <v>59.049267818243898</v>
      </c>
      <c r="S71">
        <v>58.272777555894898</v>
      </c>
      <c r="V71" s="41"/>
      <c r="W71">
        <v>58.694276563986101</v>
      </c>
      <c r="Z71">
        <v>58.873714787437102</v>
      </c>
      <c r="AA71">
        <v>88.614018906852493</v>
      </c>
      <c r="AD71">
        <v>58.645754088647898</v>
      </c>
      <c r="AE71">
        <v>87.687779870070003</v>
      </c>
      <c r="AH71">
        <v>29.1709848667914</v>
      </c>
      <c r="AI71">
        <v>29.3284451266662</v>
      </c>
      <c r="AL71">
        <v>116.4359901495</v>
      </c>
      <c r="AM71" s="41"/>
      <c r="AP71">
        <v>117.79691370565</v>
      </c>
      <c r="AQ71">
        <v>29.259186726270801</v>
      </c>
      <c r="AT71">
        <v>58.921609511470102</v>
      </c>
      <c r="AU71">
        <v>88.225825019661698</v>
      </c>
      <c r="AX71">
        <v>58.411528529794097</v>
      </c>
      <c r="AY71">
        <v>29.4881825455833</v>
      </c>
      <c r="BB71" s="41"/>
      <c r="BC71">
        <v>58.063530307386699</v>
      </c>
      <c r="BF71">
        <v>147.29027198349999</v>
      </c>
      <c r="BG71">
        <v>58.485263064838399</v>
      </c>
      <c r="BJ71">
        <v>58.513752042798899</v>
      </c>
      <c r="BK71">
        <v>147.35163391004301</v>
      </c>
      <c r="BN71">
        <v>29.541077881254601</v>
      </c>
      <c r="BO71">
        <v>29.094939357418799</v>
      </c>
      <c r="BR71">
        <v>29.487563460744401</v>
      </c>
      <c r="BS71">
        <v>29.3430591318692</v>
      </c>
      <c r="BV71">
        <v>87.014167481764801</v>
      </c>
      <c r="BW71">
        <v>29.281637054469002</v>
      </c>
      <c r="BZ71">
        <v>29.090585931429199</v>
      </c>
      <c r="CA71">
        <v>175.51418529698</v>
      </c>
      <c r="CD71">
        <v>117.55260833065999</v>
      </c>
      <c r="CE71">
        <v>58.575704404065803</v>
      </c>
      <c r="CH71">
        <v>58.2273330428498</v>
      </c>
      <c r="CI71">
        <v>29.299494507060199</v>
      </c>
      <c r="CL71">
        <v>86.569184576840996</v>
      </c>
      <c r="CM71">
        <v>115.471717962162</v>
      </c>
      <c r="CP71" s="41"/>
      <c r="CQ71">
        <v>58.924746301880603</v>
      </c>
      <c r="CT71">
        <v>57.839731027135599</v>
      </c>
      <c r="CU71">
        <v>87.5301533928303</v>
      </c>
      <c r="CX71">
        <v>144.44624553937001</v>
      </c>
      <c r="CY71">
        <v>87.853616160220099</v>
      </c>
      <c r="DB71">
        <v>88.126417478176606</v>
      </c>
      <c r="DC71">
        <v>29.457740710264702</v>
      </c>
      <c r="DF71">
        <v>116.87344571284</v>
      </c>
      <c r="DG71">
        <v>117.641312312021</v>
      </c>
      <c r="DJ71">
        <v>29.2501707683628</v>
      </c>
      <c r="DK71">
        <v>58.567539385828098</v>
      </c>
      <c r="DN71">
        <v>146.89249801958499</v>
      </c>
      <c r="DO71">
        <v>58.121187807939599</v>
      </c>
      <c r="DR71">
        <v>87.497903480926595</v>
      </c>
      <c r="DS71">
        <v>58.672325612684197</v>
      </c>
      <c r="DV71">
        <v>117.108820550104</v>
      </c>
      <c r="DW71">
        <v>58.689999918327203</v>
      </c>
      <c r="DZ71">
        <v>58.4492414863916</v>
      </c>
      <c r="EA71">
        <v>58.372251822949302</v>
      </c>
      <c r="ED71">
        <v>116.763022657619</v>
      </c>
      <c r="EE71">
        <v>88.008405073355604</v>
      </c>
      <c r="EH71" s="41"/>
      <c r="EI71">
        <v>29.490485195527999</v>
      </c>
      <c r="EL71">
        <v>29.2881184733954</v>
      </c>
      <c r="EM71">
        <v>87.426136124294104</v>
      </c>
      <c r="EP71">
        <v>87.812718950130204</v>
      </c>
      <c r="EQ71">
        <v>29.119924493008099</v>
      </c>
      <c r="ET71">
        <v>29.169893788985799</v>
      </c>
      <c r="EU71">
        <v>87.7509474240142</v>
      </c>
      <c r="EX71">
        <v>146.59552317393499</v>
      </c>
      <c r="EY71">
        <v>29.654671249042899</v>
      </c>
      <c r="FB71">
        <v>58.667916255986697</v>
      </c>
      <c r="FC71">
        <v>29.3032229857236</v>
      </c>
      <c r="FF71">
        <v>145.94650776709699</v>
      </c>
      <c r="FG71">
        <v>29.339917875437902</v>
      </c>
      <c r="FJ71">
        <v>87.121096282030607</v>
      </c>
      <c r="FK71">
        <v>29.147897705494</v>
      </c>
      <c r="FN71">
        <v>58.869937139211999</v>
      </c>
      <c r="FO71">
        <v>116.35751586802699</v>
      </c>
      <c r="FR71">
        <v>87.307608459352906</v>
      </c>
      <c r="FS71">
        <v>87.847276142271298</v>
      </c>
      <c r="FV71">
        <v>58.892831631409798</v>
      </c>
      <c r="FW71">
        <v>29.347229593547201</v>
      </c>
      <c r="FZ71">
        <v>29.361404640949601</v>
      </c>
      <c r="GA71">
        <v>87.981748580206997</v>
      </c>
      <c r="GD71">
        <v>88.203083813932096</v>
      </c>
      <c r="GE71">
        <v>117.37156270467</v>
      </c>
      <c r="GH71">
        <v>58.287997017663102</v>
      </c>
      <c r="GI71">
        <v>29.2510340705307</v>
      </c>
      <c r="GL71">
        <v>87.867169022808596</v>
      </c>
      <c r="GM71">
        <v>59.1104215538587</v>
      </c>
      <c r="GP71">
        <v>58.0953843605663</v>
      </c>
      <c r="GQ71">
        <v>116.86906228844801</v>
      </c>
      <c r="GT71">
        <v>58.626185146357699</v>
      </c>
      <c r="GU71">
        <v>87.122528236710195</v>
      </c>
      <c r="GX71">
        <v>29.0792249526402</v>
      </c>
      <c r="GY71">
        <v>28.952404758761499</v>
      </c>
      <c r="HB71">
        <v>117.03536242836201</v>
      </c>
      <c r="HC71">
        <v>58.655938151643497</v>
      </c>
      <c r="HF71">
        <v>58.643056014405701</v>
      </c>
      <c r="HG71">
        <v>58.4154562951462</v>
      </c>
      <c r="HJ71">
        <v>29.377861279393802</v>
      </c>
      <c r="HK71">
        <v>88.509441413694702</v>
      </c>
      <c r="HN71">
        <v>87.462938538967293</v>
      </c>
      <c r="HO71">
        <v>29.187132142128501</v>
      </c>
      <c r="HR71">
        <v>116.850616576378</v>
      </c>
      <c r="HS71">
        <v>87.248062525899499</v>
      </c>
      <c r="HV71">
        <v>29.365166221011901</v>
      </c>
      <c r="HW71">
        <v>29.338467120251799</v>
      </c>
      <c r="HZ71">
        <v>29.340070507934499</v>
      </c>
      <c r="IA71">
        <v>58.642612640990201</v>
      </c>
      <c r="ID71">
        <v>58.446742763776001</v>
      </c>
      <c r="IE71">
        <v>29.6074016851728</v>
      </c>
    </row>
    <row r="72" spans="1:239" x14ac:dyDescent="0.25">
      <c r="A72" s="40">
        <v>40118</v>
      </c>
      <c r="B72">
        <v>115.43799413041801</v>
      </c>
      <c r="C72">
        <v>86.202174953855803</v>
      </c>
      <c r="E72">
        <v>115.36687613695</v>
      </c>
      <c r="G72">
        <v>58.140716113691603</v>
      </c>
      <c r="I72">
        <v>146.11972229243099</v>
      </c>
      <c r="K72">
        <v>144.62377715279999</v>
      </c>
      <c r="N72">
        <v>57.816699133403802</v>
      </c>
      <c r="O72">
        <v>114.49306309889</v>
      </c>
      <c r="R72">
        <v>57.696828455803697</v>
      </c>
      <c r="S72">
        <v>29.101981644820398</v>
      </c>
      <c r="V72">
        <v>115.944964391901</v>
      </c>
      <c r="W72" s="41"/>
      <c r="Z72">
        <v>115.384020898846</v>
      </c>
      <c r="AA72">
        <v>115.248177331907</v>
      </c>
      <c r="AD72">
        <v>115.374976914831</v>
      </c>
      <c r="AE72">
        <v>143.89472703126501</v>
      </c>
      <c r="AH72">
        <v>145.118178224448</v>
      </c>
      <c r="AI72">
        <v>86.537960747627096</v>
      </c>
      <c r="AL72">
        <v>87.743842321176103</v>
      </c>
      <c r="AM72">
        <v>144.992279062031</v>
      </c>
      <c r="AP72">
        <v>143.690746683128</v>
      </c>
      <c r="AQ72">
        <v>115.761679919464</v>
      </c>
      <c r="AT72">
        <v>57.915466991337098</v>
      </c>
      <c r="AU72">
        <v>116.821500843211</v>
      </c>
      <c r="AX72">
        <v>116.595224589932</v>
      </c>
      <c r="AY72">
        <v>57.801478034543997</v>
      </c>
      <c r="BB72">
        <v>115.623020297301</v>
      </c>
      <c r="BC72">
        <v>114.452439449777</v>
      </c>
      <c r="BF72">
        <v>201.90159949822799</v>
      </c>
      <c r="BG72">
        <v>29.095614716214101</v>
      </c>
      <c r="BJ72">
        <v>86.795002047176396</v>
      </c>
      <c r="BK72">
        <v>116.308387916204</v>
      </c>
      <c r="BN72">
        <v>144.90142985798099</v>
      </c>
      <c r="BO72">
        <v>57.887218018357501</v>
      </c>
      <c r="BR72">
        <v>57.869580045716702</v>
      </c>
      <c r="BS72">
        <v>174.87137288334301</v>
      </c>
      <c r="BV72">
        <v>173.402607047234</v>
      </c>
      <c r="BW72">
        <v>28.753987848169199</v>
      </c>
      <c r="BZ72">
        <v>57.476071563608301</v>
      </c>
      <c r="CA72">
        <v>87.173009442311496</v>
      </c>
      <c r="CD72">
        <v>175.60582677768599</v>
      </c>
      <c r="CE72">
        <v>58.301131289441599</v>
      </c>
      <c r="CH72">
        <v>114.69679054876499</v>
      </c>
      <c r="CI72">
        <v>116.023996899322</v>
      </c>
      <c r="CL72">
        <v>116.608705891037</v>
      </c>
      <c r="CM72">
        <v>86.102447399708595</v>
      </c>
      <c r="CP72">
        <v>57.282001556901697</v>
      </c>
      <c r="CQ72">
        <v>86.788900631454297</v>
      </c>
      <c r="CT72">
        <v>57.998490069551202</v>
      </c>
      <c r="CU72">
        <v>87.624469480220199</v>
      </c>
      <c r="CX72">
        <v>57.752842529899702</v>
      </c>
      <c r="CY72">
        <v>87.193653241177898</v>
      </c>
      <c r="DB72">
        <v>86.855589742469405</v>
      </c>
      <c r="DC72">
        <v>56.991052979672297</v>
      </c>
      <c r="DF72">
        <v>86.781843363050598</v>
      </c>
      <c r="DG72">
        <v>58.179299007971103</v>
      </c>
      <c r="DJ72">
        <v>57.709904551486098</v>
      </c>
      <c r="DK72">
        <v>86.187317855935305</v>
      </c>
      <c r="DN72">
        <v>116.21455871906301</v>
      </c>
      <c r="DO72">
        <v>87.292032052680497</v>
      </c>
      <c r="DR72">
        <v>87.498048121430102</v>
      </c>
      <c r="DS72">
        <v>86.434758754382102</v>
      </c>
      <c r="DV72">
        <v>115.44854943079299</v>
      </c>
      <c r="DW72">
        <v>145.333445819449</v>
      </c>
      <c r="DZ72">
        <v>86.3891663046535</v>
      </c>
      <c r="EA72">
        <v>231.310869291953</v>
      </c>
      <c r="ED72">
        <v>116.08569135566999</v>
      </c>
      <c r="EE72">
        <v>115.686222739196</v>
      </c>
      <c r="EH72">
        <v>87.056030478657902</v>
      </c>
      <c r="EI72">
        <v>58.417806637484397</v>
      </c>
      <c r="EL72">
        <v>86.627254061189007</v>
      </c>
      <c r="EM72">
        <v>115.97628123773499</v>
      </c>
      <c r="EP72">
        <v>86.761795900815997</v>
      </c>
      <c r="EQ72">
        <v>85.956450020309603</v>
      </c>
      <c r="ET72">
        <v>86.776687170194606</v>
      </c>
      <c r="EU72">
        <v>58.281356426338398</v>
      </c>
      <c r="EX72">
        <v>115.671408262943</v>
      </c>
      <c r="EY72">
        <v>143.96735053681101</v>
      </c>
      <c r="FB72">
        <v>144.89043035070199</v>
      </c>
      <c r="FC72">
        <v>115.471528486537</v>
      </c>
      <c r="FF72">
        <v>28.893244683846699</v>
      </c>
      <c r="FG72">
        <v>57.852042003407597</v>
      </c>
      <c r="FJ72">
        <v>87.306910753740496</v>
      </c>
      <c r="FK72">
        <v>86.631824975564498</v>
      </c>
      <c r="FN72">
        <v>114.193156159656</v>
      </c>
      <c r="FO72">
        <v>86.703737259586703</v>
      </c>
      <c r="FR72">
        <v>171.94930884628201</v>
      </c>
      <c r="FS72">
        <v>58.026298899134801</v>
      </c>
      <c r="FV72">
        <v>86.728464290842098</v>
      </c>
      <c r="FW72">
        <v>57.187637583257199</v>
      </c>
      <c r="FZ72">
        <v>145.598326898294</v>
      </c>
      <c r="GA72">
        <v>86.100924726822598</v>
      </c>
      <c r="GD72">
        <v>115.469739322731</v>
      </c>
      <c r="GE72">
        <v>86.501636670360895</v>
      </c>
      <c r="GH72">
        <v>144.857023577354</v>
      </c>
      <c r="GI72">
        <v>29.015809128592501</v>
      </c>
      <c r="GL72">
        <v>86.814532314021307</v>
      </c>
      <c r="GM72">
        <v>117.64579090522901</v>
      </c>
      <c r="GP72" s="41"/>
      <c r="GQ72">
        <v>144.001479985971</v>
      </c>
      <c r="GT72">
        <v>87.166937966654203</v>
      </c>
      <c r="GU72">
        <v>144.109011880303</v>
      </c>
      <c r="GX72">
        <v>86.944360569824994</v>
      </c>
      <c r="GY72">
        <v>144.87898353209201</v>
      </c>
      <c r="HB72">
        <v>143.98442029588099</v>
      </c>
      <c r="HC72">
        <v>174.78527056508099</v>
      </c>
      <c r="HF72">
        <v>87.021023487342902</v>
      </c>
      <c r="HG72">
        <v>144.25828176197999</v>
      </c>
      <c r="HJ72">
        <v>87.138414030565102</v>
      </c>
      <c r="HK72">
        <v>115.969006050678</v>
      </c>
      <c r="HN72">
        <v>146.288232257038</v>
      </c>
      <c r="HO72">
        <v>144.32558954292799</v>
      </c>
      <c r="HR72">
        <v>174.75523014191199</v>
      </c>
      <c r="HS72">
        <v>86.793134360994898</v>
      </c>
      <c r="HV72">
        <v>87.741342421019795</v>
      </c>
      <c r="HW72">
        <v>87.258303485518695</v>
      </c>
      <c r="HZ72">
        <v>87.647784022140399</v>
      </c>
      <c r="IA72">
        <v>115.242653392175</v>
      </c>
      <c r="ID72">
        <v>86.234640820232997</v>
      </c>
      <c r="IE72">
        <v>28.981137528224</v>
      </c>
    </row>
    <row r="73" spans="1:239" x14ac:dyDescent="0.25">
      <c r="A73" s="40">
        <v>40148</v>
      </c>
      <c r="B73">
        <v>153.20134675344701</v>
      </c>
      <c r="C73">
        <v>30.643220602294399</v>
      </c>
      <c r="E73">
        <v>92.362977692833695</v>
      </c>
      <c r="G73">
        <v>91.674807491473004</v>
      </c>
      <c r="J73">
        <v>30.511109634261398</v>
      </c>
      <c r="K73">
        <v>122.26413827153</v>
      </c>
      <c r="N73">
        <v>91.828004027631096</v>
      </c>
      <c r="O73">
        <v>61.180569253865499</v>
      </c>
      <c r="R73">
        <v>30.733514188094201</v>
      </c>
      <c r="S73">
        <v>92.056337137330402</v>
      </c>
      <c r="V73">
        <v>61.2336554432664</v>
      </c>
      <c r="W73">
        <v>91.523695574483497</v>
      </c>
      <c r="Z73" s="41"/>
      <c r="AA73">
        <v>61.165336759083502</v>
      </c>
      <c r="AD73">
        <v>61.2330520568648</v>
      </c>
      <c r="AE73">
        <v>61.909393858527302</v>
      </c>
      <c r="AH73">
        <v>92.513371923877202</v>
      </c>
      <c r="AI73">
        <v>61.327566723345001</v>
      </c>
      <c r="AL73">
        <v>121.993073086737</v>
      </c>
      <c r="AM73">
        <v>61.019305318360601</v>
      </c>
      <c r="AP73">
        <v>30.371347506411301</v>
      </c>
      <c r="AQ73">
        <v>61.437612107174502</v>
      </c>
      <c r="AT73">
        <v>91.668283133887698</v>
      </c>
      <c r="AU73">
        <v>92.977792092866395</v>
      </c>
      <c r="AX73">
        <v>62.187039641029898</v>
      </c>
      <c r="AY73">
        <v>92.047796516746899</v>
      </c>
      <c r="BB73">
        <v>92.413814474892504</v>
      </c>
      <c r="BC73">
        <v>61.008403482052799</v>
      </c>
      <c r="BF73">
        <v>61.561035217005603</v>
      </c>
      <c r="BG73">
        <v>61.254947439461397</v>
      </c>
      <c r="BJ73">
        <v>30.7770493305019</v>
      </c>
      <c r="BK73">
        <v>91.661513882864895</v>
      </c>
      <c r="BN73">
        <v>61.729041001953703</v>
      </c>
      <c r="BO73" s="41"/>
      <c r="BR73">
        <v>30.704562178783998</v>
      </c>
      <c r="BS73">
        <v>30.642983921812299</v>
      </c>
      <c r="BV73">
        <v>30.927111681466101</v>
      </c>
      <c r="BW73">
        <v>61.034729836498599</v>
      </c>
      <c r="BZ73">
        <v>30.9354348705136</v>
      </c>
      <c r="CA73">
        <v>122.307219506205</v>
      </c>
      <c r="CD73">
        <v>92.628365131593696</v>
      </c>
      <c r="CE73">
        <v>91.169904599421301</v>
      </c>
      <c r="CH73">
        <v>92.161140697268607</v>
      </c>
      <c r="CI73">
        <v>91.815397850629196</v>
      </c>
      <c r="CL73">
        <v>61.587464175521802</v>
      </c>
      <c r="CM73">
        <v>91.246283985816902</v>
      </c>
      <c r="CP73">
        <v>91.630451672147402</v>
      </c>
      <c r="CQ73">
        <v>92.036581816993703</v>
      </c>
      <c r="CT73">
        <v>61.357785966907997</v>
      </c>
      <c r="CU73">
        <v>61.136268222581997</v>
      </c>
      <c r="CX73">
        <v>60.850572018222699</v>
      </c>
      <c r="CY73">
        <v>60.737029498153603</v>
      </c>
      <c r="DB73">
        <v>122.14724350837299</v>
      </c>
      <c r="DC73">
        <v>61.574778725332401</v>
      </c>
      <c r="DF73">
        <v>61.447821315078002</v>
      </c>
      <c r="DG73">
        <v>61.442849724381503</v>
      </c>
      <c r="DJ73">
        <v>30.571994001099402</v>
      </c>
      <c r="DK73">
        <v>61.521810713326602</v>
      </c>
      <c r="DN73">
        <v>123.49445470007301</v>
      </c>
      <c r="DO73">
        <v>30.4211498668611</v>
      </c>
      <c r="DR73" s="41"/>
      <c r="DS73">
        <v>61.356680281537798</v>
      </c>
      <c r="DV73">
        <v>61.672805993876601</v>
      </c>
      <c r="DW73" s="41"/>
      <c r="DZ73">
        <v>123.249601451988</v>
      </c>
      <c r="EA73">
        <v>92.175846868717201</v>
      </c>
      <c r="ED73">
        <v>91.736247730214302</v>
      </c>
      <c r="EE73">
        <v>30.6481506722406</v>
      </c>
      <c r="EH73">
        <v>30.8611489860963</v>
      </c>
      <c r="EI73">
        <v>92.384743492456806</v>
      </c>
      <c r="EL73">
        <v>60.521965597276001</v>
      </c>
      <c r="EM73">
        <v>152.59873764036101</v>
      </c>
      <c r="EP73">
        <v>30.583814834554399</v>
      </c>
      <c r="EQ73">
        <v>61.133875263146599</v>
      </c>
      <c r="ET73">
        <v>61.023064268064402</v>
      </c>
      <c r="EU73">
        <v>92.068166694682105</v>
      </c>
      <c r="EX73">
        <v>30.749319124912699</v>
      </c>
      <c r="EY73">
        <v>93.035365627880495</v>
      </c>
      <c r="FB73">
        <v>92.366662002584704</v>
      </c>
      <c r="FC73">
        <v>61.866932370080796</v>
      </c>
      <c r="FF73">
        <v>121.87271833804201</v>
      </c>
      <c r="FG73">
        <v>60.986595340799298</v>
      </c>
      <c r="FJ73">
        <v>60.902375567438398</v>
      </c>
      <c r="FK73">
        <v>91.799516471923894</v>
      </c>
      <c r="FN73">
        <v>92.376729611715007</v>
      </c>
      <c r="FO73">
        <v>122.375137255395</v>
      </c>
      <c r="FR73">
        <v>92.211745062154506</v>
      </c>
      <c r="FS73">
        <v>122.181358059348</v>
      </c>
      <c r="FV73">
        <v>92.582112823673398</v>
      </c>
      <c r="FW73">
        <v>61.115087540819999</v>
      </c>
      <c r="FZ73">
        <v>92.398891263398099</v>
      </c>
      <c r="GA73">
        <v>30.681362697870998</v>
      </c>
      <c r="GD73">
        <v>123.043561113725</v>
      </c>
      <c r="GE73">
        <v>122.902137886117</v>
      </c>
      <c r="GH73" s="41"/>
      <c r="GI73" s="41"/>
      <c r="GL73">
        <v>92.041689171752097</v>
      </c>
      <c r="GM73">
        <v>30.9362217020856</v>
      </c>
      <c r="GP73">
        <v>60.806852935835501</v>
      </c>
      <c r="GQ73" s="41"/>
      <c r="GT73">
        <v>30.557229608776801</v>
      </c>
      <c r="GU73">
        <v>92.262255624615307</v>
      </c>
      <c r="GX73">
        <v>92.213592046488799</v>
      </c>
      <c r="GY73">
        <v>30.781401663268699</v>
      </c>
      <c r="HB73" s="41"/>
      <c r="HC73">
        <v>92.538620307666804</v>
      </c>
      <c r="HF73">
        <v>30.571113659587201</v>
      </c>
      <c r="HG73">
        <v>92.828545258257606</v>
      </c>
      <c r="HJ73">
        <v>61.306076568176401</v>
      </c>
      <c r="HK73">
        <v>92.642751259216098</v>
      </c>
      <c r="HN73">
        <v>61.573743123653998</v>
      </c>
      <c r="HO73" s="41"/>
      <c r="HR73">
        <v>123.535936902201</v>
      </c>
      <c r="HS73">
        <v>92.321811644167994</v>
      </c>
      <c r="HV73">
        <v>30.810957474650799</v>
      </c>
      <c r="HW73">
        <v>60.769419745757801</v>
      </c>
      <c r="HZ73">
        <v>61.710629069323303</v>
      </c>
      <c r="IA73">
        <v>61.5301567694314</v>
      </c>
      <c r="ID73" s="41"/>
      <c r="IE73">
        <v>122.909708999038</v>
      </c>
    </row>
    <row r="74" spans="1:239" x14ac:dyDescent="0.25">
      <c r="A74" s="40">
        <v>40179</v>
      </c>
      <c r="B74">
        <v>27.5958132435773</v>
      </c>
      <c r="C74">
        <v>139.09408123975899</v>
      </c>
      <c r="F74">
        <v>83.455069537230898</v>
      </c>
      <c r="G74">
        <v>138.258662772875</v>
      </c>
      <c r="J74">
        <v>165.17482272331699</v>
      </c>
      <c r="K74">
        <v>110.471583257923</v>
      </c>
      <c r="N74">
        <v>82.618728772014194</v>
      </c>
      <c r="O74">
        <v>138.537151101446</v>
      </c>
      <c r="R74">
        <v>167.47694374740101</v>
      </c>
      <c r="S74">
        <v>110.741523736113</v>
      </c>
      <c r="V74">
        <v>165.268622648079</v>
      </c>
      <c r="W74">
        <v>136.99874714650801</v>
      </c>
      <c r="Z74">
        <v>27.908056139688401</v>
      </c>
      <c r="AA74">
        <v>194.005459891551</v>
      </c>
      <c r="AD74">
        <v>110.588108929876</v>
      </c>
      <c r="AE74">
        <v>27.410796007999501</v>
      </c>
      <c r="AH74">
        <v>109.61804220699599</v>
      </c>
      <c r="AI74">
        <v>138.23004355656099</v>
      </c>
      <c r="AL74">
        <v>55.761201763963001</v>
      </c>
      <c r="AM74">
        <v>165.14617030231901</v>
      </c>
      <c r="AP74">
        <v>137.189590134924</v>
      </c>
      <c r="AQ74">
        <v>139.04628688862999</v>
      </c>
      <c r="AT74">
        <v>110.120821385064</v>
      </c>
      <c r="AU74">
        <v>82.924303851281707</v>
      </c>
      <c r="AX74">
        <v>110.86922421837301</v>
      </c>
      <c r="AY74">
        <v>164.975934007028</v>
      </c>
      <c r="BB74">
        <v>139.09142448833501</v>
      </c>
      <c r="BC74">
        <v>82.498219760643806</v>
      </c>
      <c r="BF74">
        <v>137.86768180068199</v>
      </c>
      <c r="BG74">
        <v>165.395804781012</v>
      </c>
      <c r="BJ74">
        <v>137.85789939331599</v>
      </c>
      <c r="BK74">
        <v>109.96152087834101</v>
      </c>
      <c r="BN74">
        <v>111.063712198358</v>
      </c>
      <c r="BO74">
        <v>137.73980566624499</v>
      </c>
      <c r="BR74">
        <v>82.051693792450394</v>
      </c>
      <c r="BS74">
        <v>137.90743740647201</v>
      </c>
      <c r="BV74">
        <v>111.12491173384301</v>
      </c>
      <c r="BW74">
        <v>191.91156878675901</v>
      </c>
      <c r="BZ74">
        <v>111.484965220432</v>
      </c>
      <c r="CA74">
        <v>83.234346398136495</v>
      </c>
      <c r="CD74">
        <v>83.423277780413699</v>
      </c>
      <c r="CE74">
        <v>27.8204571229446</v>
      </c>
      <c r="CH74">
        <v>137.184920101225</v>
      </c>
      <c r="CI74">
        <v>27.698769454455</v>
      </c>
      <c r="CL74">
        <v>55.600473452354002</v>
      </c>
      <c r="CM74">
        <v>109.844229751577</v>
      </c>
      <c r="CP74">
        <v>163.995737217411</v>
      </c>
      <c r="CQ74">
        <v>164.34827601983599</v>
      </c>
      <c r="CT74">
        <v>82.718306920198202</v>
      </c>
      <c r="CU74">
        <v>27.611836156526</v>
      </c>
      <c r="CX74">
        <v>109.923047327551</v>
      </c>
      <c r="CY74">
        <v>192.289975844211</v>
      </c>
      <c r="DB74">
        <v>110.02214965637</v>
      </c>
      <c r="DC74">
        <v>136.88221528765101</v>
      </c>
      <c r="DF74">
        <v>138.518828861782</v>
      </c>
      <c r="DG74">
        <v>55.104395322867603</v>
      </c>
      <c r="DJ74">
        <v>83.617327791164897</v>
      </c>
      <c r="DK74">
        <v>55.202156088776903</v>
      </c>
      <c r="DN74">
        <v>164.62265758605599</v>
      </c>
      <c r="DO74">
        <v>54.866154301634701</v>
      </c>
      <c r="DR74">
        <v>192.91470317052301</v>
      </c>
      <c r="DS74">
        <v>192.029197963435</v>
      </c>
      <c r="DV74">
        <v>164.23039484876401</v>
      </c>
      <c r="DW74">
        <v>110.178810400591</v>
      </c>
      <c r="DZ74">
        <v>110.19552611133101</v>
      </c>
      <c r="EA74">
        <v>139.76000891643599</v>
      </c>
      <c r="ED74">
        <v>82.985233870947098</v>
      </c>
      <c r="EE74">
        <v>55.563236431245201</v>
      </c>
      <c r="EH74">
        <v>138.27596150606701</v>
      </c>
      <c r="EI74">
        <v>82.793627340170502</v>
      </c>
      <c r="EL74">
        <v>55.204627109503697</v>
      </c>
      <c r="EM74">
        <v>55.6798523239787</v>
      </c>
      <c r="EP74">
        <v>83.310778706458706</v>
      </c>
      <c r="EQ74">
        <v>83.287093105309793</v>
      </c>
      <c r="ET74">
        <v>137.749772268323</v>
      </c>
      <c r="EU74">
        <v>82.256929959241305</v>
      </c>
      <c r="EX74">
        <v>82.456408150516907</v>
      </c>
      <c r="EY74">
        <v>138.05164143989199</v>
      </c>
      <c r="FB74">
        <v>110.378549688907</v>
      </c>
      <c r="FC74">
        <v>137.828713859543</v>
      </c>
      <c r="FF74">
        <v>192.988655354272</v>
      </c>
      <c r="FG74">
        <v>82.583081835426896</v>
      </c>
      <c r="FJ74">
        <v>137.69534371850301</v>
      </c>
      <c r="FK74">
        <v>109.83991525224999</v>
      </c>
      <c r="FN74">
        <v>190.322907993934</v>
      </c>
      <c r="FO74">
        <v>137.04728578870399</v>
      </c>
      <c r="FR74">
        <v>55.1575298805015</v>
      </c>
      <c r="FS74">
        <v>110.87020393047</v>
      </c>
      <c r="FV74">
        <v>137.43078593843401</v>
      </c>
      <c r="FW74">
        <v>218.527032985593</v>
      </c>
      <c r="FZ74">
        <v>110.966682912346</v>
      </c>
      <c r="GA74">
        <v>137.36116133307999</v>
      </c>
      <c r="GD74">
        <v>139.23006282743901</v>
      </c>
      <c r="GE74">
        <v>164.83864230243</v>
      </c>
      <c r="GH74">
        <v>138.14653293964</v>
      </c>
      <c r="GI74">
        <v>138.667993324311</v>
      </c>
      <c r="GL74">
        <v>111.373076350891</v>
      </c>
      <c r="GM74">
        <v>55.036382314105602</v>
      </c>
      <c r="GP74">
        <v>191.591105043293</v>
      </c>
      <c r="GQ74">
        <v>82.396216361794799</v>
      </c>
      <c r="GT74">
        <v>55.354308448705801</v>
      </c>
      <c r="GU74">
        <v>138.118827005078</v>
      </c>
      <c r="GX74">
        <v>166.53367445672501</v>
      </c>
      <c r="GY74">
        <v>138.57411628944601</v>
      </c>
      <c r="HB74">
        <v>221.93820783067699</v>
      </c>
      <c r="HC74">
        <v>82.725678468450894</v>
      </c>
      <c r="HF74">
        <v>137.712811326484</v>
      </c>
      <c r="HG74">
        <v>82.771750347990107</v>
      </c>
      <c r="HJ74">
        <v>139.07000684346499</v>
      </c>
      <c r="HK74">
        <v>194.34573204314</v>
      </c>
      <c r="HN74">
        <v>28.030173850594402</v>
      </c>
      <c r="HO74">
        <v>162.51344255675701</v>
      </c>
      <c r="HR74">
        <v>82.997833248726096</v>
      </c>
      <c r="HS74">
        <v>111.084703081192</v>
      </c>
      <c r="HV74">
        <v>55.109569761415202</v>
      </c>
      <c r="HW74">
        <v>138.71067356777201</v>
      </c>
      <c r="HZ74">
        <v>137.897232022531</v>
      </c>
      <c r="IA74">
        <v>82.637881687365095</v>
      </c>
      <c r="ID74">
        <v>109.991770762592</v>
      </c>
      <c r="IE74">
        <v>110.887793411427</v>
      </c>
    </row>
    <row r="75" spans="1:239" x14ac:dyDescent="0.25">
      <c r="A75" s="40">
        <v>40210</v>
      </c>
      <c r="B75">
        <v>60.5553039687968</v>
      </c>
      <c r="D75">
        <v>180.87881764292399</v>
      </c>
      <c r="F75">
        <v>90.052273312323507</v>
      </c>
      <c r="G75">
        <v>120.965425560656</v>
      </c>
      <c r="J75">
        <v>89.866220593645707</v>
      </c>
      <c r="K75">
        <v>120.587444251188</v>
      </c>
      <c r="N75">
        <v>59.586417883038898</v>
      </c>
      <c r="O75">
        <v>151.63354239522801</v>
      </c>
      <c r="R75">
        <v>59.809162302242903</v>
      </c>
      <c r="S75">
        <v>149.768563821567</v>
      </c>
      <c r="V75">
        <v>90.0923232988265</v>
      </c>
      <c r="W75">
        <v>151.307918162915</v>
      </c>
      <c r="Z75">
        <v>119.884475934867</v>
      </c>
      <c r="AA75">
        <v>179.846514230525</v>
      </c>
      <c r="AD75">
        <v>210.13522578333101</v>
      </c>
      <c r="AE75">
        <v>90.234426372096195</v>
      </c>
      <c r="AH75">
        <v>181.44760322462801</v>
      </c>
      <c r="AI75">
        <v>150.55377821181401</v>
      </c>
      <c r="AL75">
        <v>90.244327647817897</v>
      </c>
      <c r="AM75">
        <v>120.74538041376501</v>
      </c>
      <c r="AP75">
        <v>89.624502214538495</v>
      </c>
      <c r="AQ75">
        <v>59.942564737325</v>
      </c>
      <c r="AT75">
        <v>179.87073586667699</v>
      </c>
      <c r="AU75">
        <v>89.728489252395903</v>
      </c>
      <c r="AX75">
        <v>60.150508020165297</v>
      </c>
      <c r="AY75">
        <v>120.01828735005699</v>
      </c>
      <c r="BB75">
        <v>90.611903533633196</v>
      </c>
      <c r="BC75">
        <v>180.74051030536901</v>
      </c>
      <c r="BF75">
        <v>119.933108954376</v>
      </c>
      <c r="BG75">
        <v>59.775981167196299</v>
      </c>
      <c r="BJ75">
        <v>120.31125710946</v>
      </c>
      <c r="BK75">
        <v>150.50693790069701</v>
      </c>
      <c r="BN75">
        <v>90.582237924893704</v>
      </c>
      <c r="BO75">
        <v>181.01419757153201</v>
      </c>
      <c r="BR75">
        <v>119.685593928176</v>
      </c>
      <c r="BS75">
        <v>89.709565228008799</v>
      </c>
      <c r="BV75" s="41"/>
      <c r="BW75">
        <v>179.28744547581601</v>
      </c>
      <c r="BZ75">
        <v>181.44694265891599</v>
      </c>
      <c r="CA75">
        <v>60.2478102434522</v>
      </c>
      <c r="CD75">
        <v>90.6188972726153</v>
      </c>
      <c r="CE75">
        <v>60.052433185514502</v>
      </c>
      <c r="CH75">
        <v>178.90767624669101</v>
      </c>
      <c r="CI75">
        <v>60.181974091582397</v>
      </c>
      <c r="CL75">
        <v>119.48904343642</v>
      </c>
      <c r="CM75">
        <v>60.129312655464801</v>
      </c>
      <c r="CP75">
        <v>179.64091679234201</v>
      </c>
      <c r="CQ75">
        <v>30.105910181146498</v>
      </c>
      <c r="CT75">
        <v>119.94346866839901</v>
      </c>
      <c r="CU75">
        <v>90.781992998188699</v>
      </c>
      <c r="CX75">
        <v>149.61016056561101</v>
      </c>
      <c r="CY75">
        <v>89.691850917350294</v>
      </c>
      <c r="DB75">
        <v>60.653398025831898</v>
      </c>
      <c r="DC75">
        <v>149.609641070957</v>
      </c>
      <c r="DF75">
        <v>90.143490091329895</v>
      </c>
      <c r="DG75">
        <v>181.014768874022</v>
      </c>
      <c r="DJ75">
        <v>30.218527233829199</v>
      </c>
      <c r="DK75">
        <v>181.77796765491101</v>
      </c>
      <c r="DN75" s="41"/>
      <c r="DO75">
        <v>89.674449924259804</v>
      </c>
      <c r="DR75">
        <v>150.78252518577199</v>
      </c>
      <c r="DS75">
        <v>120.49933838426099</v>
      </c>
      <c r="DV75">
        <v>29.894371484633499</v>
      </c>
      <c r="DW75">
        <v>30.161791179655701</v>
      </c>
      <c r="DZ75">
        <v>149.71308869244999</v>
      </c>
      <c r="EA75">
        <v>90.569176685518499</v>
      </c>
      <c r="ED75">
        <v>119.820501867445</v>
      </c>
      <c r="EE75">
        <v>90.602827925450299</v>
      </c>
      <c r="EH75">
        <v>120.500483189737</v>
      </c>
      <c r="EI75">
        <v>30.149723699830499</v>
      </c>
      <c r="EL75">
        <v>59.658864113604203</v>
      </c>
      <c r="EM75">
        <v>119.54358351955101</v>
      </c>
      <c r="EP75">
        <v>208.03904682769601</v>
      </c>
      <c r="EQ75">
        <v>119.600005556247</v>
      </c>
      <c r="ET75">
        <v>59.945777890958702</v>
      </c>
      <c r="EU75">
        <v>90.007157214419294</v>
      </c>
      <c r="EX75">
        <v>209.37468657508501</v>
      </c>
      <c r="EY75">
        <v>59.684943756246298</v>
      </c>
      <c r="FB75">
        <v>120.450605388209</v>
      </c>
      <c r="FC75">
        <v>151.00844836410701</v>
      </c>
      <c r="FF75">
        <v>119.96184371188301</v>
      </c>
      <c r="FG75">
        <v>119.52777070092201</v>
      </c>
      <c r="FJ75">
        <v>120.608274616651</v>
      </c>
      <c r="FK75">
        <v>120.490370523984</v>
      </c>
      <c r="FN75">
        <v>119.120974686172</v>
      </c>
      <c r="FO75">
        <v>90.0377450021671</v>
      </c>
      <c r="FR75">
        <v>89.668543504141894</v>
      </c>
      <c r="FS75">
        <v>30.1099988888319</v>
      </c>
      <c r="FV75">
        <v>89.717522823691496</v>
      </c>
      <c r="FW75">
        <v>179.955802927169</v>
      </c>
      <c r="FZ75" s="41"/>
      <c r="GA75">
        <v>148.85259074945901</v>
      </c>
      <c r="GD75">
        <v>149.633356293883</v>
      </c>
      <c r="GE75">
        <v>60.215547740897001</v>
      </c>
      <c r="GH75">
        <v>90.616144021606502</v>
      </c>
      <c r="GI75">
        <v>59.866392093359998</v>
      </c>
      <c r="GL75">
        <v>209.38676459619299</v>
      </c>
      <c r="GM75">
        <v>90.826711276547599</v>
      </c>
      <c r="GP75">
        <v>148.832005517656</v>
      </c>
      <c r="GQ75">
        <v>119.67093342416</v>
      </c>
      <c r="GT75">
        <v>90.197988679952104</v>
      </c>
      <c r="GU75">
        <v>211.89229769210701</v>
      </c>
      <c r="GX75">
        <v>179.64057958719499</v>
      </c>
      <c r="GY75">
        <v>149.825873536361</v>
      </c>
      <c r="HB75">
        <v>59.637731889558601</v>
      </c>
      <c r="HC75">
        <v>90.119788360086005</v>
      </c>
      <c r="HF75">
        <v>29.976295755748399</v>
      </c>
      <c r="HG75">
        <v>121.523626688793</v>
      </c>
      <c r="HJ75">
        <v>89.637677921217403</v>
      </c>
      <c r="HK75">
        <v>89.594476168451195</v>
      </c>
      <c r="HN75">
        <v>120.286316522104</v>
      </c>
      <c r="HO75">
        <v>30.0405924988804</v>
      </c>
      <c r="HR75">
        <v>119.610158857483</v>
      </c>
      <c r="HS75">
        <v>119.324428554484</v>
      </c>
      <c r="HV75">
        <v>151.38925019542199</v>
      </c>
      <c r="HW75">
        <v>121.17647920055001</v>
      </c>
      <c r="HZ75">
        <v>182.46194392021101</v>
      </c>
      <c r="IA75">
        <v>89.553622889440206</v>
      </c>
      <c r="ID75">
        <v>120.09877911818</v>
      </c>
      <c r="IE75">
        <v>120.137805657966</v>
      </c>
    </row>
    <row r="76" spans="1:239" x14ac:dyDescent="0.25">
      <c r="A76" s="40">
        <v>40238</v>
      </c>
      <c r="B76">
        <v>52.634912189942298</v>
      </c>
      <c r="D76">
        <v>160.26674493259799</v>
      </c>
      <c r="F76">
        <v>79.705301121293402</v>
      </c>
      <c r="H76">
        <v>80.120915175754604</v>
      </c>
      <c r="J76">
        <v>53.3057834893756</v>
      </c>
      <c r="K76">
        <v>132.315790295038</v>
      </c>
      <c r="N76">
        <v>79.286593568568904</v>
      </c>
      <c r="O76">
        <v>132.13172552858299</v>
      </c>
      <c r="R76">
        <v>159.15848739823301</v>
      </c>
      <c r="S76">
        <v>131.00544400472</v>
      </c>
      <c r="V76">
        <v>79.113708037345802</v>
      </c>
      <c r="W76">
        <v>52.996762481055796</v>
      </c>
      <c r="Z76">
        <v>160.748905467589</v>
      </c>
      <c r="AA76">
        <v>106.168116311262</v>
      </c>
      <c r="AD76">
        <v>157.02386514413399</v>
      </c>
      <c r="AE76">
        <v>26.6854987739253</v>
      </c>
      <c r="AH76">
        <v>131.87230316602299</v>
      </c>
      <c r="AI76">
        <v>80.638311498101899</v>
      </c>
      <c r="AL76">
        <v>106.26353636952901</v>
      </c>
      <c r="AM76">
        <v>53.591291982186497</v>
      </c>
      <c r="AP76">
        <v>79.292600102102895</v>
      </c>
      <c r="AQ76">
        <v>79.951169234915895</v>
      </c>
      <c r="AT76">
        <v>26.162761027269401</v>
      </c>
      <c r="AU76">
        <v>106.370520802478</v>
      </c>
      <c r="AX76">
        <v>79.818874234542704</v>
      </c>
      <c r="AY76">
        <v>158.94520398846799</v>
      </c>
      <c r="BB76">
        <v>133.18678112529801</v>
      </c>
      <c r="BC76">
        <v>79.606829225367804</v>
      </c>
      <c r="BF76">
        <v>79.768767424427296</v>
      </c>
      <c r="BG76">
        <v>26.306294327505402</v>
      </c>
      <c r="BJ76">
        <v>53.484356765005003</v>
      </c>
      <c r="BK76">
        <v>26.632748954644999</v>
      </c>
      <c r="BN76">
        <v>53.184674854055103</v>
      </c>
      <c r="BO76">
        <v>106.12827738378699</v>
      </c>
      <c r="BR76">
        <v>26.404982257850499</v>
      </c>
      <c r="BS76">
        <v>134.038797465843</v>
      </c>
      <c r="BV76">
        <v>79.643105386418597</v>
      </c>
      <c r="BW76">
        <v>106.144633509362</v>
      </c>
      <c r="BZ76">
        <v>133.45478303636199</v>
      </c>
      <c r="CA76">
        <v>79.187206234960499</v>
      </c>
      <c r="CD76">
        <v>107.468002763055</v>
      </c>
      <c r="CE76">
        <v>79.4146004667776</v>
      </c>
      <c r="CH76">
        <v>105.623696757755</v>
      </c>
      <c r="CI76">
        <v>26.6774616086674</v>
      </c>
      <c r="CL76">
        <v>158.891849194385</v>
      </c>
      <c r="CM76">
        <v>105.303988445413</v>
      </c>
      <c r="CP76">
        <v>79.168548200291795</v>
      </c>
      <c r="CQ76">
        <v>159.70754751045001</v>
      </c>
      <c r="CT76">
        <v>132.70390451316501</v>
      </c>
      <c r="CU76">
        <v>132.33724550871801</v>
      </c>
      <c r="CX76">
        <v>53.162591463668797</v>
      </c>
      <c r="CY76">
        <v>106.230886518966</v>
      </c>
      <c r="DB76">
        <v>26.1939374517696</v>
      </c>
      <c r="DC76">
        <v>132.15083903694401</v>
      </c>
      <c r="DF76">
        <v>106.058988083114</v>
      </c>
      <c r="DG76">
        <v>105.803238697525</v>
      </c>
      <c r="DJ76">
        <v>53.0936529893388</v>
      </c>
      <c r="DK76">
        <v>106.506388365023</v>
      </c>
      <c r="DN76">
        <v>105.923158765282</v>
      </c>
      <c r="DO76">
        <v>79.006727579410693</v>
      </c>
      <c r="DR76">
        <v>26.697070631318599</v>
      </c>
      <c r="DS76">
        <v>132.54162414947101</v>
      </c>
      <c r="DV76">
        <v>184.191618668687</v>
      </c>
      <c r="DW76">
        <v>106.23398478864399</v>
      </c>
      <c r="DZ76">
        <v>132.62972862562299</v>
      </c>
      <c r="EA76">
        <v>79.933601995924604</v>
      </c>
      <c r="ED76">
        <v>26.282903488415599</v>
      </c>
      <c r="EE76">
        <v>158.89319062719201</v>
      </c>
      <c r="EH76">
        <v>105.80853501030199</v>
      </c>
      <c r="EI76">
        <v>106.228386437461</v>
      </c>
      <c r="EL76">
        <v>106.00731419582</v>
      </c>
      <c r="EM76">
        <v>106.433215986748</v>
      </c>
      <c r="EP76">
        <v>80.113836740804899</v>
      </c>
      <c r="EQ76">
        <v>157.62595774157799</v>
      </c>
      <c r="ET76">
        <v>132.018614337542</v>
      </c>
      <c r="EU76">
        <v>132.45474977124599</v>
      </c>
      <c r="EX76">
        <v>80.033691526562905</v>
      </c>
      <c r="EY76">
        <v>52.870930086377903</v>
      </c>
      <c r="FB76">
        <v>132.596631799638</v>
      </c>
      <c r="FC76">
        <v>52.980173895216303</v>
      </c>
      <c r="FF76">
        <v>53.154482034050503</v>
      </c>
      <c r="FG76">
        <v>80.062904950352902</v>
      </c>
      <c r="FJ76">
        <v>26.543361544772999</v>
      </c>
      <c r="FK76">
        <v>133.01673608924901</v>
      </c>
      <c r="FN76">
        <v>131.272437511974</v>
      </c>
      <c r="FO76">
        <v>26.511208808046302</v>
      </c>
      <c r="FR76">
        <v>132.92106041445001</v>
      </c>
      <c r="FS76">
        <v>52.803530814110204</v>
      </c>
      <c r="FV76">
        <v>133.075371334469</v>
      </c>
      <c r="FW76">
        <v>53.238409557483301</v>
      </c>
      <c r="FZ76">
        <v>79.138203419735504</v>
      </c>
      <c r="GA76">
        <v>79.372540274207793</v>
      </c>
      <c r="GD76">
        <v>53.343446096356402</v>
      </c>
      <c r="GE76">
        <v>160.317575394432</v>
      </c>
      <c r="GH76">
        <v>106.827017590549</v>
      </c>
      <c r="GI76">
        <v>79.390356439395305</v>
      </c>
      <c r="GL76">
        <v>131.71064320306999</v>
      </c>
      <c r="GM76">
        <v>106.24274875530401</v>
      </c>
      <c r="GP76">
        <v>52.595874073937203</v>
      </c>
      <c r="GQ76">
        <v>184.998078572536</v>
      </c>
      <c r="GT76">
        <v>106.21967769980201</v>
      </c>
      <c r="GU76">
        <v>78.497889931562398</v>
      </c>
      <c r="GX76">
        <v>106.04936281029001</v>
      </c>
      <c r="GY76">
        <v>105.348259021168</v>
      </c>
      <c r="HB76">
        <v>106.357049176053</v>
      </c>
      <c r="HC76">
        <v>132.472678351415</v>
      </c>
      <c r="HF76">
        <v>80.572757960228003</v>
      </c>
      <c r="HG76">
        <v>80.108139042009597</v>
      </c>
      <c r="HJ76">
        <v>53.362496348012598</v>
      </c>
      <c r="HK76">
        <v>106.03109296375099</v>
      </c>
      <c r="HN76">
        <v>132.74198781411201</v>
      </c>
      <c r="HO76">
        <v>79.747023936788494</v>
      </c>
      <c r="HR76">
        <v>132.593744625233</v>
      </c>
      <c r="HS76">
        <v>132.41653484788301</v>
      </c>
      <c r="HV76">
        <v>53.491768928483701</v>
      </c>
      <c r="HW76">
        <v>133.759157259289</v>
      </c>
      <c r="HZ76">
        <v>79.234014091220203</v>
      </c>
      <c r="IA76">
        <v>79.407484557379803</v>
      </c>
      <c r="ID76">
        <v>132.06985051301001</v>
      </c>
      <c r="IE76">
        <v>26.038551417042498</v>
      </c>
    </row>
    <row r="77" spans="1:239" x14ac:dyDescent="0.25">
      <c r="A77" s="40">
        <v>40269</v>
      </c>
      <c r="B77">
        <v>174.483519391447</v>
      </c>
      <c r="D77">
        <v>175.92181893171801</v>
      </c>
      <c r="F77">
        <v>57.945252649511303</v>
      </c>
      <c r="H77">
        <v>87.422765937408897</v>
      </c>
      <c r="J77">
        <v>174.78573417058999</v>
      </c>
      <c r="L77">
        <v>116.724191048206</v>
      </c>
      <c r="N77">
        <v>116.31853063535701</v>
      </c>
      <c r="O77">
        <v>145.429893580672</v>
      </c>
      <c r="R77">
        <v>87.606867090955603</v>
      </c>
      <c r="S77">
        <v>174.63351837977899</v>
      </c>
      <c r="V77">
        <v>146.37084534075601</v>
      </c>
      <c r="W77">
        <v>144.28425391761601</v>
      </c>
      <c r="Z77">
        <v>88.231168315054603</v>
      </c>
      <c r="AA77">
        <v>173.254761118245</v>
      </c>
      <c r="AD77">
        <v>86.658187122132006</v>
      </c>
      <c r="AE77">
        <v>114.948608706847</v>
      </c>
      <c r="AH77">
        <v>58.2218677919752</v>
      </c>
      <c r="AI77">
        <v>174.58398029716699</v>
      </c>
      <c r="AL77">
        <v>87.468519277319999</v>
      </c>
      <c r="AM77">
        <v>145.82037805191999</v>
      </c>
      <c r="AP77">
        <v>144.765806060713</v>
      </c>
      <c r="AQ77">
        <v>117.02941653411401</v>
      </c>
      <c r="AT77">
        <v>232.00123256982999</v>
      </c>
      <c r="AU77">
        <v>29.096786776410902</v>
      </c>
      <c r="AX77">
        <v>116.77706555448501</v>
      </c>
      <c r="AY77">
        <v>146.12261141121701</v>
      </c>
      <c r="BB77">
        <v>204.97014988751201</v>
      </c>
      <c r="BC77">
        <v>231.92004508520199</v>
      </c>
      <c r="BF77">
        <v>144.988307581702</v>
      </c>
      <c r="BG77">
        <v>117.00511433413899</v>
      </c>
      <c r="BJ77">
        <v>87.733968489635998</v>
      </c>
      <c r="BK77">
        <v>203.06340465967099</v>
      </c>
      <c r="BN77">
        <v>175.115803533096</v>
      </c>
      <c r="BO77">
        <v>86.096610687091896</v>
      </c>
      <c r="BR77">
        <v>115.323326888816</v>
      </c>
      <c r="BS77">
        <v>176.65428351954799</v>
      </c>
      <c r="BV77">
        <v>146.167802299675</v>
      </c>
      <c r="BW77">
        <v>58.229234434544203</v>
      </c>
      <c r="BZ77">
        <v>116.611685891398</v>
      </c>
      <c r="CA77">
        <v>203.62199079312401</v>
      </c>
      <c r="CD77">
        <v>58.016848524107303</v>
      </c>
      <c r="CE77" s="41"/>
      <c r="CH77">
        <v>173.37645640199199</v>
      </c>
      <c r="CI77">
        <v>144.33021816815901</v>
      </c>
      <c r="CL77">
        <v>58.438148491959303</v>
      </c>
      <c r="CM77">
        <v>174.427886322002</v>
      </c>
      <c r="CP77">
        <v>117.357948633025</v>
      </c>
      <c r="CQ77">
        <v>57.592178802898097</v>
      </c>
      <c r="CT77">
        <v>116.573733151331</v>
      </c>
      <c r="CU77">
        <v>174.06030294861799</v>
      </c>
      <c r="CX77">
        <v>86.769613610127905</v>
      </c>
      <c r="CY77">
        <v>173.21853870655599</v>
      </c>
      <c r="DB77">
        <v>173.567633785792</v>
      </c>
      <c r="DC77">
        <v>145.83937782535099</v>
      </c>
      <c r="DF77">
        <v>115.840407877654</v>
      </c>
      <c r="DG77">
        <v>87.911330674729896</v>
      </c>
      <c r="DJ77">
        <v>58.134772258570699</v>
      </c>
      <c r="DK77">
        <v>174.44077490733301</v>
      </c>
      <c r="DN77">
        <v>204.08970271141499</v>
      </c>
      <c r="DO77">
        <v>29.0141870932502</v>
      </c>
      <c r="DR77">
        <v>173.234691354647</v>
      </c>
      <c r="DS77">
        <v>115.41330271525101</v>
      </c>
      <c r="DV77">
        <v>203.50222957003999</v>
      </c>
      <c r="DW77">
        <v>145.82373335648899</v>
      </c>
      <c r="DZ77">
        <v>115.57966901981899</v>
      </c>
      <c r="EA77">
        <v>87.632677908892006</v>
      </c>
      <c r="ED77">
        <v>174.877545130529</v>
      </c>
      <c r="EE77">
        <v>116.44079999272699</v>
      </c>
      <c r="EH77">
        <v>116.57544820325499</v>
      </c>
      <c r="EI77">
        <v>203.28209196880201</v>
      </c>
      <c r="EL77">
        <v>174.88701514834599</v>
      </c>
      <c r="EM77">
        <v>87.380629190014204</v>
      </c>
      <c r="EP77">
        <v>87.7240404172681</v>
      </c>
      <c r="EQ77">
        <v>115.86128270203599</v>
      </c>
      <c r="ET77">
        <v>203.08584668241201</v>
      </c>
      <c r="EU77">
        <v>145.38345939760899</v>
      </c>
      <c r="EX77">
        <v>115.86645443949099</v>
      </c>
      <c r="EY77">
        <v>86.929456401939404</v>
      </c>
      <c r="FB77">
        <v>174.15962883176701</v>
      </c>
      <c r="FC77">
        <v>57.9604231593528</v>
      </c>
      <c r="FF77">
        <v>29.125858916552399</v>
      </c>
      <c r="FG77">
        <v>29.238966306739801</v>
      </c>
      <c r="FJ77">
        <v>146.81598256898801</v>
      </c>
      <c r="FK77">
        <v>116.95754646292799</v>
      </c>
      <c r="FN77">
        <v>115.467749716303</v>
      </c>
      <c r="FO77">
        <v>174.04814424371401</v>
      </c>
      <c r="FR77">
        <v>87.904769519245505</v>
      </c>
      <c r="FS77">
        <v>57.933099944133502</v>
      </c>
      <c r="FV77">
        <v>87.556379380223603</v>
      </c>
      <c r="FW77">
        <v>147.18007735629601</v>
      </c>
      <c r="FZ77">
        <v>146.00613139439699</v>
      </c>
      <c r="GA77">
        <v>147.616844701757</v>
      </c>
      <c r="GD77">
        <v>57.636963750198198</v>
      </c>
      <c r="GE77">
        <v>146.112244331196</v>
      </c>
      <c r="GH77">
        <v>203.53064997418099</v>
      </c>
      <c r="GI77">
        <v>87.023903092565504</v>
      </c>
      <c r="GL77">
        <v>116.296552668785</v>
      </c>
      <c r="GM77">
        <v>146.10735597705801</v>
      </c>
      <c r="GP77">
        <v>115.962972155445</v>
      </c>
      <c r="GQ77">
        <v>173.28298467158399</v>
      </c>
      <c r="GT77">
        <v>116.245378070428</v>
      </c>
      <c r="GU77">
        <v>115.641311539358</v>
      </c>
      <c r="GX77">
        <v>87.344732826655999</v>
      </c>
      <c r="GY77">
        <v>117.61489022592799</v>
      </c>
      <c r="HB77">
        <v>116.22047369052</v>
      </c>
      <c r="HC77">
        <v>57.762788546535802</v>
      </c>
      <c r="HF77">
        <v>58.200038671611999</v>
      </c>
      <c r="HG77">
        <v>116.975136419347</v>
      </c>
      <c r="HJ77">
        <v>145.72281283355099</v>
      </c>
      <c r="HK77">
        <v>87.209949722632203</v>
      </c>
      <c r="HN77">
        <v>118.250596411884</v>
      </c>
      <c r="HO77">
        <v>58.146720585274799</v>
      </c>
      <c r="HR77">
        <v>29.135536323838799</v>
      </c>
      <c r="HS77">
        <v>58.1966830078239</v>
      </c>
      <c r="HV77">
        <v>175.08966640029499</v>
      </c>
      <c r="HW77">
        <v>115.23394337863201</v>
      </c>
      <c r="HZ77">
        <v>87.008654434351797</v>
      </c>
      <c r="IA77">
        <v>116.963449011264</v>
      </c>
      <c r="ID77">
        <v>29.190473391168901</v>
      </c>
      <c r="IE77">
        <v>87.047583338027593</v>
      </c>
    </row>
    <row r="78" spans="1:239" x14ac:dyDescent="0.25">
      <c r="A78" s="40">
        <v>40299</v>
      </c>
      <c r="B78">
        <v>27.895749477752599</v>
      </c>
      <c r="D78">
        <v>113.893101319141</v>
      </c>
      <c r="F78">
        <v>169.39874850275399</v>
      </c>
      <c r="H78">
        <v>112.58542095201599</v>
      </c>
      <c r="J78">
        <v>197.06121016796999</v>
      </c>
      <c r="L78">
        <v>112.526613637794</v>
      </c>
      <c r="N78">
        <v>167.86680663892199</v>
      </c>
      <c r="P78">
        <v>84.668469783589401</v>
      </c>
      <c r="R78">
        <v>169.41699174949301</v>
      </c>
      <c r="S78">
        <v>56.672651051420203</v>
      </c>
      <c r="V78">
        <v>28.101312029397398</v>
      </c>
      <c r="W78">
        <v>56.8190522810172</v>
      </c>
      <c r="Z78">
        <v>28.286264656211401</v>
      </c>
      <c r="AA78">
        <v>112.305511108769</v>
      </c>
      <c r="AD78">
        <v>112.39916935316199</v>
      </c>
      <c r="AE78">
        <v>112.487497121586</v>
      </c>
      <c r="AH78">
        <v>169.904217672622</v>
      </c>
      <c r="AI78">
        <v>112.79423167845501</v>
      </c>
      <c r="AL78">
        <v>141.65896397122799</v>
      </c>
      <c r="AM78">
        <v>141.51917266446799</v>
      </c>
      <c r="AP78">
        <v>140.64833240630301</v>
      </c>
      <c r="AQ78">
        <v>112.504771133208</v>
      </c>
      <c r="AT78">
        <v>169.92500813689301</v>
      </c>
      <c r="AU78">
        <v>85.632984629116095</v>
      </c>
      <c r="AX78">
        <v>113.21288938346299</v>
      </c>
      <c r="AY78" s="41"/>
      <c r="BB78">
        <v>114.367933673572</v>
      </c>
      <c r="BC78">
        <v>84.639868746971104</v>
      </c>
      <c r="BF78">
        <v>113.898482529517</v>
      </c>
      <c r="BG78">
        <v>141.02193492324199</v>
      </c>
      <c r="BJ78">
        <v>85.149085678266601</v>
      </c>
      <c r="BK78">
        <v>85.810380575521194</v>
      </c>
      <c r="BN78">
        <v>114.156190723178</v>
      </c>
      <c r="BO78">
        <v>112.340053934808</v>
      </c>
      <c r="BR78">
        <v>113.189875202783</v>
      </c>
      <c r="BS78">
        <v>141.900069043885</v>
      </c>
      <c r="BV78">
        <v>84.363606674117804</v>
      </c>
      <c r="BW78">
        <v>56.631583177931098</v>
      </c>
      <c r="BZ78">
        <v>114.565960018198</v>
      </c>
      <c r="CA78">
        <v>84.270029906401305</v>
      </c>
      <c r="CD78">
        <v>140.18506350369501</v>
      </c>
      <c r="CE78">
        <v>198.21868404520299</v>
      </c>
      <c r="CH78">
        <v>85.0788421977539</v>
      </c>
      <c r="CI78">
        <v>142.249921336374</v>
      </c>
      <c r="CL78">
        <v>56.9983257878052</v>
      </c>
      <c r="CM78" s="41"/>
      <c r="CP78">
        <v>28.367216806259101</v>
      </c>
      <c r="CQ78">
        <v>84.782680395782293</v>
      </c>
      <c r="CT78">
        <v>142.075041320487</v>
      </c>
      <c r="CU78">
        <v>84.683659989354098</v>
      </c>
      <c r="CX78">
        <v>84.869007373278095</v>
      </c>
      <c r="CY78">
        <v>84.050163418543093</v>
      </c>
      <c r="DB78" s="41"/>
      <c r="DC78">
        <v>84.724048090905598</v>
      </c>
      <c r="DF78">
        <v>55.857487556678699</v>
      </c>
      <c r="DG78">
        <v>169.93648692269201</v>
      </c>
      <c r="DJ78">
        <v>85.081527225745404</v>
      </c>
      <c r="DK78">
        <v>84.645945792403793</v>
      </c>
      <c r="DN78">
        <v>113.30642401389299</v>
      </c>
      <c r="DO78">
        <v>56.556720081003903</v>
      </c>
      <c r="DR78">
        <v>142.682086318291</v>
      </c>
      <c r="DS78">
        <v>84.373044977988997</v>
      </c>
      <c r="DV78">
        <v>56.247320455999599</v>
      </c>
      <c r="DW78">
        <v>141.94501981239199</v>
      </c>
      <c r="DZ78">
        <v>85.081143942687504</v>
      </c>
      <c r="EA78">
        <v>56.494074832859198</v>
      </c>
      <c r="ED78">
        <v>56.078448834798401</v>
      </c>
      <c r="EE78">
        <v>85.082503919703896</v>
      </c>
      <c r="EH78">
        <v>112.617873504036</v>
      </c>
      <c r="EI78">
        <v>170.54782282307701</v>
      </c>
      <c r="EL78">
        <v>198.186738268933</v>
      </c>
      <c r="EM78">
        <v>83.9511434115919</v>
      </c>
      <c r="EP78">
        <v>169.32297111513901</v>
      </c>
      <c r="EQ78">
        <v>112.64979991475499</v>
      </c>
      <c r="ET78">
        <v>112.447650625381</v>
      </c>
      <c r="EU78">
        <v>141.13182221204201</v>
      </c>
      <c r="EX78">
        <v>114.368967905072</v>
      </c>
      <c r="EY78">
        <v>113.04528646341601</v>
      </c>
      <c r="FB78">
        <v>169.68859049479099</v>
      </c>
      <c r="FC78">
        <v>142.20019817583099</v>
      </c>
      <c r="FF78">
        <v>140.08072806926199</v>
      </c>
      <c r="FG78">
        <v>56.768128918207502</v>
      </c>
      <c r="FJ78">
        <v>112.27161285754001</v>
      </c>
      <c r="FK78">
        <v>112.14835342974</v>
      </c>
      <c r="FN78">
        <v>195.872731834787</v>
      </c>
      <c r="FO78">
        <v>56.060872886254103</v>
      </c>
      <c r="FR78">
        <v>141.97453558789101</v>
      </c>
      <c r="FS78">
        <v>112.60209626733101</v>
      </c>
      <c r="FV78">
        <v>140.65486980966</v>
      </c>
      <c r="FW78">
        <v>84.922171348133006</v>
      </c>
      <c r="FZ78">
        <v>56.694275831566898</v>
      </c>
      <c r="GA78">
        <v>84.238343086274398</v>
      </c>
      <c r="GD78">
        <v>28.283842643479201</v>
      </c>
      <c r="GE78">
        <v>170.42351037009999</v>
      </c>
      <c r="GH78">
        <v>56.463040428648803</v>
      </c>
      <c r="GI78">
        <v>28.099006976626601</v>
      </c>
      <c r="GL78">
        <v>85.101754570341797</v>
      </c>
      <c r="GM78">
        <v>113.804971093763</v>
      </c>
      <c r="GP78">
        <v>140.284422123524</v>
      </c>
      <c r="GQ78">
        <v>84.263572522222304</v>
      </c>
      <c r="GT78">
        <v>28.2378849891534</v>
      </c>
      <c r="GU78">
        <v>84.013871635068696</v>
      </c>
      <c r="GX78">
        <v>84.967073663472902</v>
      </c>
      <c r="GY78">
        <v>112.97603031200499</v>
      </c>
      <c r="HB78">
        <v>169.13571936362499</v>
      </c>
      <c r="HC78">
        <v>85.031794240682103</v>
      </c>
      <c r="HF78">
        <v>199.92812030023501</v>
      </c>
      <c r="HG78">
        <v>56.550589875439798</v>
      </c>
      <c r="HJ78">
        <v>56.625026420865503</v>
      </c>
      <c r="HK78">
        <v>56.136360448850603</v>
      </c>
      <c r="HN78">
        <v>113.339775623777</v>
      </c>
      <c r="HO78">
        <v>141.94601220530399</v>
      </c>
      <c r="HR78">
        <v>56.891470520165797</v>
      </c>
      <c r="HS78">
        <v>84.832700559551895</v>
      </c>
      <c r="HV78">
        <v>168.600763593209</v>
      </c>
      <c r="HW78">
        <v>84.904706789478197</v>
      </c>
      <c r="HZ78">
        <v>85.099632380077097</v>
      </c>
      <c r="IA78">
        <v>142.23396099996501</v>
      </c>
      <c r="ID78">
        <v>84.155280441506605</v>
      </c>
      <c r="IE78">
        <v>84.7544754155373</v>
      </c>
    </row>
    <row r="79" spans="1:239" x14ac:dyDescent="0.25">
      <c r="A79" s="40">
        <v>40330</v>
      </c>
      <c r="B79">
        <v>146.30885386232001</v>
      </c>
      <c r="D79">
        <v>89.242260039914896</v>
      </c>
      <c r="F79">
        <v>29.365344700176902</v>
      </c>
      <c r="H79">
        <v>89.019973798255094</v>
      </c>
      <c r="J79">
        <v>116.722027964113</v>
      </c>
      <c r="L79">
        <v>146.64499791332199</v>
      </c>
      <c r="N79">
        <v>58.6312654485709</v>
      </c>
      <c r="P79">
        <v>147.18825733423799</v>
      </c>
      <c r="R79">
        <v>58.970155470894497</v>
      </c>
      <c r="T79">
        <v>147.534538642803</v>
      </c>
      <c r="V79">
        <v>59.217949091795802</v>
      </c>
      <c r="W79">
        <v>59.037387025163198</v>
      </c>
      <c r="Z79">
        <v>88.328142809368501</v>
      </c>
      <c r="AA79">
        <v>29.2716207626999</v>
      </c>
      <c r="AD79">
        <v>146.72598632999899</v>
      </c>
      <c r="AE79">
        <v>118.77684739142499</v>
      </c>
      <c r="AH79">
        <v>88.575952362543504</v>
      </c>
      <c r="AI79">
        <v>147.242922370754</v>
      </c>
      <c r="AL79">
        <v>117.081165646583</v>
      </c>
      <c r="AM79">
        <v>118.606421360685</v>
      </c>
      <c r="AP79">
        <v>175.86270785129901</v>
      </c>
      <c r="AQ79">
        <v>176.59709904792101</v>
      </c>
      <c r="AT79">
        <v>58.497856407308603</v>
      </c>
      <c r="AU79">
        <v>88.233703594808901</v>
      </c>
      <c r="AX79">
        <v>117.15277852985599</v>
      </c>
      <c r="AY79">
        <v>88.436915799875607</v>
      </c>
      <c r="BB79">
        <v>119.15565198981599</v>
      </c>
      <c r="BC79">
        <v>88.010770184290493</v>
      </c>
      <c r="BF79">
        <v>147.01812571542101</v>
      </c>
      <c r="BG79">
        <v>87.701883419948203</v>
      </c>
      <c r="BJ79">
        <v>89.035501669495702</v>
      </c>
      <c r="BK79">
        <v>146.79727964238199</v>
      </c>
      <c r="BN79">
        <v>59.250655375145797</v>
      </c>
      <c r="BO79">
        <v>59.066164702046997</v>
      </c>
      <c r="BR79">
        <v>116.720018100386</v>
      </c>
      <c r="BS79">
        <v>59.363676581338503</v>
      </c>
      <c r="BV79">
        <v>147.855360481708</v>
      </c>
      <c r="BW79">
        <v>147.44327016540299</v>
      </c>
      <c r="BZ79">
        <v>118.504421226755</v>
      </c>
      <c r="CA79">
        <v>87.6333894970373</v>
      </c>
      <c r="CD79">
        <v>59.261145419117099</v>
      </c>
      <c r="CE79">
        <v>88.519439315329905</v>
      </c>
      <c r="CH79">
        <v>146.59082242833</v>
      </c>
      <c r="CI79">
        <v>118.841585218746</v>
      </c>
      <c r="CL79">
        <v>206.11565968211499</v>
      </c>
      <c r="CM79">
        <v>58.382385910007997</v>
      </c>
      <c r="CP79">
        <v>117.020232726323</v>
      </c>
      <c r="CQ79">
        <v>175.69344684561</v>
      </c>
      <c r="CT79">
        <v>88.002737983272198</v>
      </c>
      <c r="CU79">
        <v>88.041970816981205</v>
      </c>
      <c r="CX79">
        <v>117.237116917859</v>
      </c>
      <c r="CY79">
        <v>174.637780289977</v>
      </c>
      <c r="DB79">
        <v>146.81173775316901</v>
      </c>
      <c r="DC79" s="41"/>
      <c r="DF79">
        <v>88.743020227353298</v>
      </c>
      <c r="DG79">
        <v>88.498486120303795</v>
      </c>
      <c r="DJ79">
        <v>118.1654344243</v>
      </c>
      <c r="DK79">
        <v>177.10345394377001</v>
      </c>
      <c r="DN79">
        <v>117.672537853176</v>
      </c>
      <c r="DO79">
        <v>58.482451894956903</v>
      </c>
      <c r="DR79">
        <v>175.89928075609299</v>
      </c>
      <c r="DS79">
        <v>87.655220991022105</v>
      </c>
      <c r="DV79">
        <v>59.221502671187501</v>
      </c>
      <c r="DW79">
        <v>146.633569275713</v>
      </c>
      <c r="DZ79">
        <v>87.521978638713705</v>
      </c>
      <c r="EA79">
        <v>176.49017119945401</v>
      </c>
      <c r="ED79">
        <v>147.29569209358601</v>
      </c>
      <c r="EE79">
        <v>117.510146368408</v>
      </c>
      <c r="EH79">
        <v>59.275208095816701</v>
      </c>
      <c r="EI79">
        <v>118.33967617041201</v>
      </c>
      <c r="EL79">
        <v>148.24963950354299</v>
      </c>
      <c r="EM79">
        <v>146.96705017232901</v>
      </c>
      <c r="EP79">
        <v>29.243774755612002</v>
      </c>
      <c r="EQ79">
        <v>204.51603880130099</v>
      </c>
      <c r="ET79">
        <v>58.704216274753499</v>
      </c>
      <c r="EU79">
        <v>117.46234158690601</v>
      </c>
      <c r="EX79">
        <v>146.03309375096401</v>
      </c>
      <c r="EY79">
        <v>174.79991939192101</v>
      </c>
      <c r="FB79">
        <v>117.80650033713199</v>
      </c>
      <c r="FC79">
        <v>88.020102182817794</v>
      </c>
      <c r="FF79">
        <v>117.87148028505</v>
      </c>
      <c r="FG79">
        <v>175.70575233518699</v>
      </c>
      <c r="FJ79">
        <v>116.427558444138</v>
      </c>
      <c r="FK79">
        <v>59.2561238745526</v>
      </c>
      <c r="FN79">
        <v>176.33983587670099</v>
      </c>
      <c r="FO79">
        <v>117.491146313648</v>
      </c>
      <c r="FR79">
        <v>59.048851024864902</v>
      </c>
      <c r="FS79">
        <v>117.349777395842</v>
      </c>
      <c r="FV79">
        <v>88.086467792299501</v>
      </c>
      <c r="FW79">
        <v>117.868677234283</v>
      </c>
      <c r="FZ79">
        <v>176.91336186107</v>
      </c>
      <c r="GA79">
        <v>204.50645992685</v>
      </c>
      <c r="GD79">
        <v>87.255693712277804</v>
      </c>
      <c r="GE79">
        <v>116.36765019484599</v>
      </c>
      <c r="GH79">
        <v>178.36681833872601</v>
      </c>
      <c r="GI79">
        <v>58.836189639208499</v>
      </c>
      <c r="GL79">
        <v>147.015503054053</v>
      </c>
      <c r="GM79">
        <v>88.557000320667299</v>
      </c>
      <c r="GP79">
        <v>116.75693971462699</v>
      </c>
      <c r="GQ79">
        <v>116.65074480374599</v>
      </c>
      <c r="GT79">
        <v>176.08717321111399</v>
      </c>
      <c r="GU79">
        <v>58.363532706731398</v>
      </c>
      <c r="GX79">
        <v>118.173557862905</v>
      </c>
      <c r="GY79">
        <v>117.216934619618</v>
      </c>
      <c r="HB79">
        <v>233.773029794081</v>
      </c>
      <c r="HC79">
        <v>145.52880043169699</v>
      </c>
      <c r="HF79">
        <v>88.588471833351207</v>
      </c>
      <c r="HG79">
        <v>147.19048332352901</v>
      </c>
      <c r="HJ79">
        <v>59.1672474545379</v>
      </c>
      <c r="HK79">
        <v>117.45848162945001</v>
      </c>
      <c r="HN79">
        <v>119.208929405302</v>
      </c>
      <c r="HO79">
        <v>29.415503053259499</v>
      </c>
      <c r="HR79">
        <v>147.25124115306301</v>
      </c>
      <c r="HS79">
        <v>58.719244242965402</v>
      </c>
      <c r="HV79">
        <v>147.23250371187601</v>
      </c>
      <c r="HW79">
        <v>29.206779357751099</v>
      </c>
      <c r="HZ79">
        <v>118.25753265629901</v>
      </c>
      <c r="IA79">
        <v>176.13795021719201</v>
      </c>
      <c r="ID79">
        <v>58.417674225109998</v>
      </c>
      <c r="IE79">
        <v>89.194468394027496</v>
      </c>
    </row>
    <row r="80" spans="1:239" x14ac:dyDescent="0.25">
      <c r="A80" s="40">
        <v>40360</v>
      </c>
      <c r="B80">
        <v>89.527037552757307</v>
      </c>
      <c r="D80">
        <v>90.398217181919094</v>
      </c>
      <c r="F80">
        <v>121.634459032742</v>
      </c>
      <c r="H80">
        <v>120.021507985376</v>
      </c>
      <c r="J80">
        <v>119.842967049069</v>
      </c>
      <c r="L80">
        <v>267.66981026479601</v>
      </c>
      <c r="N80">
        <v>89.715241952349501</v>
      </c>
      <c r="P80">
        <v>150.51568786515799</v>
      </c>
      <c r="R80">
        <v>181.85468472635699</v>
      </c>
      <c r="T80">
        <v>119.507572766965</v>
      </c>
      <c r="V80">
        <v>121.29897232470699</v>
      </c>
      <c r="X80">
        <v>211.37649237654401</v>
      </c>
      <c r="Z80">
        <v>121.656800828725</v>
      </c>
      <c r="AA80">
        <v>150.46842897923099</v>
      </c>
      <c r="AD80">
        <v>90.168465476190093</v>
      </c>
      <c r="AE80">
        <v>181.11237153585799</v>
      </c>
      <c r="AH80">
        <v>120.360532092279</v>
      </c>
      <c r="AI80">
        <v>119.453451696825</v>
      </c>
      <c r="AL80">
        <v>90.329294134781406</v>
      </c>
      <c r="AM80">
        <v>272.71127286470801</v>
      </c>
      <c r="AP80">
        <v>149.96122039352099</v>
      </c>
      <c r="AQ80">
        <v>89.823255890440606</v>
      </c>
      <c r="AT80">
        <v>179.96091402351101</v>
      </c>
      <c r="AU80">
        <v>121.04102870241999</v>
      </c>
      <c r="AX80">
        <v>209.34118865210701</v>
      </c>
      <c r="AY80">
        <v>121.20658786808799</v>
      </c>
      <c r="BB80">
        <v>209.98801671967399</v>
      </c>
      <c r="BC80">
        <v>119.44773863588399</v>
      </c>
      <c r="BF80">
        <v>120.123848080919</v>
      </c>
      <c r="BG80">
        <v>150.38035515132901</v>
      </c>
      <c r="BJ80">
        <v>121.42884513324201</v>
      </c>
      <c r="BK80">
        <v>119.31278084466</v>
      </c>
      <c r="BN80">
        <v>149.95917575042199</v>
      </c>
      <c r="BO80">
        <v>149.702231260605</v>
      </c>
      <c r="BR80">
        <v>269.81994904717601</v>
      </c>
      <c r="BS80">
        <v>122.342879742195</v>
      </c>
      <c r="BV80">
        <v>120.48559759069499</v>
      </c>
      <c r="BW80">
        <v>120.611032840639</v>
      </c>
      <c r="BZ80">
        <v>182.03068401117599</v>
      </c>
      <c r="CA80">
        <v>150.701971829223</v>
      </c>
      <c r="CD80">
        <v>183.24507588397</v>
      </c>
      <c r="CE80">
        <v>150.42927786072099</v>
      </c>
      <c r="CH80">
        <v>119.982663490273</v>
      </c>
      <c r="CI80">
        <v>179.60922520279701</v>
      </c>
      <c r="CL80">
        <v>181.35428694153299</v>
      </c>
      <c r="CM80">
        <v>60.164165872432498</v>
      </c>
      <c r="CP80">
        <v>208.39501207794601</v>
      </c>
      <c r="CQ80">
        <v>151.49421248788099</v>
      </c>
      <c r="CT80">
        <v>150.43430186016701</v>
      </c>
      <c r="CU80">
        <v>210.43568221851999</v>
      </c>
      <c r="CX80">
        <v>120.72045125038299</v>
      </c>
      <c r="CY80">
        <v>301.60281158315303</v>
      </c>
      <c r="DB80">
        <v>182.37316756642301</v>
      </c>
      <c r="DC80">
        <v>119.691849470455</v>
      </c>
      <c r="DF80">
        <v>120.447789172095</v>
      </c>
      <c r="DG80">
        <v>241.17599367830701</v>
      </c>
      <c r="DJ80">
        <v>150.03262000164401</v>
      </c>
      <c r="DK80">
        <v>212.57350112277601</v>
      </c>
      <c r="DN80">
        <v>60.279573820746698</v>
      </c>
      <c r="DO80">
        <v>151.72032484911</v>
      </c>
      <c r="DR80">
        <v>121.40044162212099</v>
      </c>
      <c r="DS80">
        <v>179.651821333404</v>
      </c>
      <c r="DV80">
        <v>91.243968194248893</v>
      </c>
      <c r="DW80">
        <v>120.586307678235</v>
      </c>
      <c r="DZ80">
        <v>90.705055667073793</v>
      </c>
      <c r="EA80">
        <v>180.95531837425699</v>
      </c>
      <c r="ED80">
        <v>89.839670913905394</v>
      </c>
      <c r="EE80">
        <v>211.60459702124999</v>
      </c>
      <c r="EH80">
        <v>120.533020774877</v>
      </c>
      <c r="EI80">
        <v>120.52718080875999</v>
      </c>
      <c r="EL80">
        <v>179.518460907171</v>
      </c>
      <c r="EM80">
        <v>182.66440117189501</v>
      </c>
      <c r="EP80">
        <v>90.092312126895706</v>
      </c>
      <c r="EQ80">
        <v>90.052213922380204</v>
      </c>
      <c r="ET80">
        <v>180.51073062288901</v>
      </c>
      <c r="EU80">
        <v>210.08650168951601</v>
      </c>
      <c r="EX80">
        <v>241.666225462087</v>
      </c>
      <c r="EY80">
        <v>240.80574639692799</v>
      </c>
      <c r="FB80">
        <v>150.33539945965799</v>
      </c>
      <c r="FC80">
        <v>210.61655815936501</v>
      </c>
      <c r="FF80">
        <v>119.790638433686</v>
      </c>
      <c r="FG80">
        <v>150.65868314862701</v>
      </c>
      <c r="FJ80">
        <v>60.3863799140046</v>
      </c>
      <c r="FK80">
        <v>181.117654655763</v>
      </c>
      <c r="FN80">
        <v>240.64988941855</v>
      </c>
      <c r="FO80">
        <v>182.008300114023</v>
      </c>
      <c r="FR80">
        <v>151.33616754818101</v>
      </c>
      <c r="FS80">
        <v>119.18751904627899</v>
      </c>
      <c r="FV80">
        <v>211.06333579621199</v>
      </c>
      <c r="FW80">
        <v>213.05977183821099</v>
      </c>
      <c r="FZ80">
        <v>120.790326720069</v>
      </c>
      <c r="GA80">
        <v>121.15688867643</v>
      </c>
      <c r="GD80">
        <v>90.608701071239295</v>
      </c>
      <c r="GE80">
        <v>210.72279095129201</v>
      </c>
      <c r="GH80">
        <v>90.024753970319694</v>
      </c>
      <c r="GI80">
        <v>119.859327583001</v>
      </c>
      <c r="GL80">
        <v>60.212046471138201</v>
      </c>
      <c r="GM80">
        <v>151.55002267650201</v>
      </c>
      <c r="GP80">
        <v>120.000788077525</v>
      </c>
      <c r="GQ80">
        <v>151.256771956563</v>
      </c>
      <c r="GT80">
        <v>120.885432868808</v>
      </c>
      <c r="GU80">
        <v>120.745627503628</v>
      </c>
      <c r="GX80">
        <v>60.327576870370699</v>
      </c>
      <c r="GY80">
        <v>181.25399164909399</v>
      </c>
      <c r="HB80">
        <v>149.706752550777</v>
      </c>
      <c r="HC80">
        <v>150.607310608766</v>
      </c>
      <c r="HF80">
        <v>120.950232077851</v>
      </c>
      <c r="HG80">
        <v>242.46733999696801</v>
      </c>
      <c r="HJ80">
        <v>151.588700660234</v>
      </c>
      <c r="HK80" s="41"/>
      <c r="HN80">
        <v>211.73327017710099</v>
      </c>
      <c r="HO80">
        <v>120.105865893206</v>
      </c>
      <c r="HR80">
        <v>179.91832090217801</v>
      </c>
      <c r="HS80">
        <v>120.662559354839</v>
      </c>
      <c r="HV80">
        <v>151.94405285593501</v>
      </c>
      <c r="HW80">
        <v>151.252145265606</v>
      </c>
      <c r="HZ80">
        <v>181.19341720762199</v>
      </c>
      <c r="IA80">
        <v>242.52459029096201</v>
      </c>
      <c r="ID80">
        <v>90.801112394864802</v>
      </c>
      <c r="IE80">
        <v>241.61929174578901</v>
      </c>
    </row>
    <row r="81" spans="1:239" x14ac:dyDescent="0.25">
      <c r="A81" s="40">
        <v>40391</v>
      </c>
      <c r="B81">
        <v>107.794603896684</v>
      </c>
      <c r="D81">
        <v>191.97940710756299</v>
      </c>
      <c r="F81">
        <v>82.131375756998906</v>
      </c>
      <c r="H81">
        <v>164.990441681443</v>
      </c>
      <c r="J81">
        <v>135.923354294392</v>
      </c>
      <c r="L81">
        <v>136.722460749611</v>
      </c>
      <c r="N81">
        <v>108.01798445469601</v>
      </c>
      <c r="P81">
        <v>108.806639084891</v>
      </c>
      <c r="R81">
        <v>81.289382665122901</v>
      </c>
      <c r="T81">
        <v>108.830045033701</v>
      </c>
      <c r="V81">
        <v>54.424718519692703</v>
      </c>
      <c r="X81">
        <v>163.32123546746001</v>
      </c>
      <c r="Z81">
        <v>137.20281169028701</v>
      </c>
      <c r="AB81">
        <v>109.387952804834</v>
      </c>
      <c r="AD81">
        <v>189.844512226109</v>
      </c>
      <c r="AE81" s="41"/>
      <c r="AH81">
        <v>218.255183858013</v>
      </c>
      <c r="AI81">
        <v>82.277891308079006</v>
      </c>
      <c r="AL81">
        <v>163.81301261771</v>
      </c>
      <c r="AM81">
        <v>81.986697212743593</v>
      </c>
      <c r="AP81">
        <v>109.35575569049399</v>
      </c>
      <c r="AQ81">
        <v>136.78322228604901</v>
      </c>
      <c r="AT81">
        <v>135.53901609099501</v>
      </c>
      <c r="AU81">
        <v>246.110617497768</v>
      </c>
      <c r="AX81">
        <v>81.863514169064203</v>
      </c>
      <c r="AY81">
        <v>134.80299575507701</v>
      </c>
      <c r="BB81">
        <v>136.53407003890899</v>
      </c>
      <c r="BC81">
        <v>162.62666246771499</v>
      </c>
      <c r="BF81">
        <v>109.418084483782</v>
      </c>
      <c r="BG81">
        <v>135.95225282236001</v>
      </c>
      <c r="BJ81">
        <v>27.387513997190499</v>
      </c>
      <c r="BK81">
        <v>136.56920580895101</v>
      </c>
      <c r="BN81">
        <v>108.756528213428</v>
      </c>
      <c r="BO81">
        <v>54.526840457527499</v>
      </c>
      <c r="BR81">
        <v>108.69183095918601</v>
      </c>
      <c r="BS81">
        <v>27.106267080474002</v>
      </c>
      <c r="BV81">
        <v>82.116163912472601</v>
      </c>
      <c r="BW81">
        <v>81.489723609055304</v>
      </c>
      <c r="BZ81">
        <v>81.628060618404106</v>
      </c>
      <c r="CA81">
        <v>192.40051637284901</v>
      </c>
      <c r="CD81">
        <v>136.31688942743</v>
      </c>
      <c r="CE81">
        <v>109.357236479714</v>
      </c>
      <c r="CH81">
        <v>81.584012398679306</v>
      </c>
      <c r="CI81">
        <v>27.220309873517099</v>
      </c>
      <c r="CL81">
        <v>82.478997247704299</v>
      </c>
      <c r="CM81">
        <v>163.24672056195399</v>
      </c>
      <c r="CP81" s="41"/>
      <c r="CQ81">
        <v>163.23499958215399</v>
      </c>
      <c r="CT81">
        <v>82.078771457640997</v>
      </c>
      <c r="CU81">
        <v>109.119430540479</v>
      </c>
      <c r="CX81">
        <v>135.866243542289</v>
      </c>
      <c r="CY81">
        <v>188.50240821129699</v>
      </c>
      <c r="DB81">
        <v>134.937261463103</v>
      </c>
      <c r="DC81">
        <v>189.676634748666</v>
      </c>
      <c r="DF81">
        <v>81.206631965266396</v>
      </c>
      <c r="DG81">
        <v>81.811061362569006</v>
      </c>
      <c r="DJ81">
        <v>54.383315085094303</v>
      </c>
      <c r="DK81">
        <v>108.771753100512</v>
      </c>
      <c r="DN81">
        <v>109.5143506945</v>
      </c>
      <c r="DO81">
        <v>191.476454245399</v>
      </c>
      <c r="DR81">
        <v>82.463212478696207</v>
      </c>
      <c r="DS81">
        <v>136.80840887475</v>
      </c>
      <c r="DV81">
        <v>82.301656325223306</v>
      </c>
      <c r="DW81">
        <v>108.74453468761899</v>
      </c>
      <c r="DZ81">
        <v>108.91816882179999</v>
      </c>
      <c r="EA81">
        <v>26.989030413441</v>
      </c>
      <c r="ED81">
        <v>109.25026935874401</v>
      </c>
      <c r="EE81">
        <v>81.852966534503096</v>
      </c>
      <c r="EH81">
        <v>54.789498546427403</v>
      </c>
      <c r="EI81">
        <v>162.60480138475401</v>
      </c>
      <c r="EL81">
        <v>109.158397399029</v>
      </c>
      <c r="EM81">
        <v>136.943721942151</v>
      </c>
      <c r="EP81">
        <v>81.432848492092106</v>
      </c>
      <c r="EQ81">
        <v>136.47022547279099</v>
      </c>
      <c r="ET81">
        <v>81.047778597336304</v>
      </c>
      <c r="EU81">
        <v>54.578629352682</v>
      </c>
      <c r="EX81">
        <v>163.45077558401101</v>
      </c>
      <c r="EY81">
        <v>163.82259898567801</v>
      </c>
      <c r="FB81">
        <v>163.92697234600601</v>
      </c>
      <c r="FC81">
        <v>53.971622589564802</v>
      </c>
      <c r="FF81">
        <v>162.86008232775799</v>
      </c>
      <c r="FG81">
        <v>136.780067369503</v>
      </c>
      <c r="FJ81">
        <v>54.449648689197602</v>
      </c>
      <c r="FK81">
        <v>163.52932978002701</v>
      </c>
      <c r="FN81">
        <v>109.05393430326799</v>
      </c>
      <c r="FO81">
        <v>81.749441725054695</v>
      </c>
      <c r="FR81">
        <v>54.669126826128199</v>
      </c>
      <c r="FS81">
        <v>54.584251695315203</v>
      </c>
      <c r="FV81">
        <v>54.5663662720671</v>
      </c>
      <c r="FW81">
        <v>190.141122527981</v>
      </c>
      <c r="FZ81">
        <v>215.44137136528801</v>
      </c>
      <c r="GA81">
        <v>55.072051426645103</v>
      </c>
      <c r="GD81">
        <v>137.35717442818299</v>
      </c>
      <c r="GE81">
        <v>135.677581030315</v>
      </c>
      <c r="GH81">
        <v>163.92717273026301</v>
      </c>
      <c r="GI81">
        <v>136.55277422467299</v>
      </c>
      <c r="GL81">
        <v>136.94682088268999</v>
      </c>
      <c r="GM81">
        <v>54.986976401663902</v>
      </c>
      <c r="GP81">
        <v>108.543858699122</v>
      </c>
      <c r="GQ81">
        <v>108.462294261756</v>
      </c>
      <c r="GT81">
        <v>81.671838214571494</v>
      </c>
      <c r="GU81">
        <v>136.793514639362</v>
      </c>
      <c r="GX81">
        <v>82.374079194725198</v>
      </c>
      <c r="GY81">
        <v>218.79482257548199</v>
      </c>
      <c r="HB81">
        <v>135.350433505935</v>
      </c>
      <c r="HC81">
        <v>163.747885871785</v>
      </c>
      <c r="HF81">
        <v>137.02954881519301</v>
      </c>
      <c r="HG81">
        <v>163.39641472758001</v>
      </c>
      <c r="HJ81">
        <v>192.98758929349501</v>
      </c>
      <c r="HK81">
        <v>107.76527940781</v>
      </c>
      <c r="HN81">
        <v>82.644944022370197</v>
      </c>
      <c r="HO81">
        <v>135.06567460763401</v>
      </c>
      <c r="HR81">
        <v>82.151404715408404</v>
      </c>
      <c r="HS81">
        <v>136.476551528561</v>
      </c>
      <c r="HV81">
        <v>108.817717887312</v>
      </c>
      <c r="HW81">
        <v>54.423040257199197</v>
      </c>
      <c r="HZ81">
        <v>82.537254701190193</v>
      </c>
      <c r="IA81">
        <v>163.39799825915699</v>
      </c>
      <c r="ID81">
        <v>81.395073884153405</v>
      </c>
      <c r="IE81">
        <v>109.06222984254801</v>
      </c>
    </row>
    <row r="82" spans="1:239" x14ac:dyDescent="0.25">
      <c r="A82" s="40">
        <v>40422</v>
      </c>
      <c r="B82">
        <v>80.686241252513895</v>
      </c>
      <c r="D82">
        <v>108.96487952251501</v>
      </c>
      <c r="F82">
        <v>53.876073774967203</v>
      </c>
      <c r="H82">
        <v>81.121976616736902</v>
      </c>
      <c r="J82">
        <v>135.33806438013301</v>
      </c>
      <c r="L82">
        <v>107.760734469323</v>
      </c>
      <c r="N82">
        <v>80.009763163317899</v>
      </c>
      <c r="P82">
        <v>108.252790893831</v>
      </c>
      <c r="R82">
        <v>54.2987716622618</v>
      </c>
      <c r="T82">
        <v>161.953513643158</v>
      </c>
      <c r="V82">
        <v>108.409621162365</v>
      </c>
      <c r="X82">
        <v>82.019418015338999</v>
      </c>
      <c r="Z82">
        <v>137.22928615815701</v>
      </c>
      <c r="AB82">
        <v>107.784616580452</v>
      </c>
      <c r="AD82">
        <v>135.04967350699499</v>
      </c>
      <c r="AF82">
        <v>81.789004456946003</v>
      </c>
      <c r="AH82">
        <v>135.76085072986501</v>
      </c>
      <c r="AI82">
        <v>54.0927827642411</v>
      </c>
      <c r="AL82">
        <v>80.576350898328599</v>
      </c>
      <c r="AM82">
        <v>107.58944204165201</v>
      </c>
      <c r="AP82">
        <v>80.2017961058488</v>
      </c>
      <c r="AQ82">
        <v>80.714609823398604</v>
      </c>
      <c r="AT82">
        <v>108.24651155214499</v>
      </c>
      <c r="AU82">
        <v>54.049206796701696</v>
      </c>
      <c r="AX82">
        <v>108.627268554952</v>
      </c>
      <c r="AY82">
        <v>53.917554765415403</v>
      </c>
      <c r="BB82">
        <v>135.522832996886</v>
      </c>
      <c r="BC82">
        <v>53.738562939202097</v>
      </c>
      <c r="BF82">
        <v>108.55482226684499</v>
      </c>
      <c r="BG82">
        <v>80.829597958462898</v>
      </c>
      <c r="BJ82">
        <v>53.955591464344501</v>
      </c>
      <c r="BK82">
        <v>26.9914418521772</v>
      </c>
      <c r="BN82">
        <v>81.707281169228096</v>
      </c>
      <c r="BO82">
        <v>162.391663911058</v>
      </c>
      <c r="BR82">
        <v>53.571196263803103</v>
      </c>
      <c r="BS82">
        <v>107.51907706922501</v>
      </c>
      <c r="BV82">
        <v>80.940051970077107</v>
      </c>
      <c r="BW82">
        <v>80.920818133552402</v>
      </c>
      <c r="BZ82">
        <v>134.57046950196201</v>
      </c>
      <c r="CA82">
        <v>53.366396130885597</v>
      </c>
      <c r="CD82">
        <v>54.224970537002797</v>
      </c>
      <c r="CE82">
        <v>53.9200999288162</v>
      </c>
      <c r="CH82">
        <v>54.430607462923099</v>
      </c>
      <c r="CI82">
        <v>107.247762541165</v>
      </c>
      <c r="CL82">
        <v>188.294000138841</v>
      </c>
      <c r="CM82">
        <v>134.007967587574</v>
      </c>
      <c r="CP82">
        <v>161.39562703856799</v>
      </c>
      <c r="CQ82">
        <v>108.53581685371</v>
      </c>
      <c r="CT82" s="41"/>
      <c r="CU82">
        <v>107.500721399339</v>
      </c>
      <c r="CX82">
        <v>80.832202317017604</v>
      </c>
      <c r="CY82">
        <v>136.691399845104</v>
      </c>
      <c r="DB82">
        <v>80.257994850591999</v>
      </c>
      <c r="DC82">
        <v>27.120013207667899</v>
      </c>
      <c r="DF82">
        <v>81.014531514534397</v>
      </c>
      <c r="DG82">
        <v>53.658506715075198</v>
      </c>
      <c r="DJ82" s="41"/>
      <c r="DK82">
        <v>53.664441882267496</v>
      </c>
      <c r="DN82">
        <v>81.137090419333603</v>
      </c>
      <c r="DO82">
        <v>26.944067841728401</v>
      </c>
      <c r="DR82">
        <v>80.893700937753806</v>
      </c>
      <c r="DS82">
        <v>27.062315893472601</v>
      </c>
      <c r="DV82">
        <v>54.118400472853502</v>
      </c>
      <c r="DW82">
        <v>81.149502494412104</v>
      </c>
      <c r="DZ82">
        <v>53.654504823901803</v>
      </c>
      <c r="EA82">
        <v>107.981944355381</v>
      </c>
      <c r="ED82">
        <v>54.115667668880498</v>
      </c>
      <c r="EE82">
        <v>80.575036429323802</v>
      </c>
      <c r="EH82" s="41"/>
      <c r="EI82">
        <v>81.411625652736703</v>
      </c>
      <c r="EL82">
        <v>54.503834218869599</v>
      </c>
      <c r="EM82" s="41"/>
      <c r="EP82">
        <v>53.692978740830299</v>
      </c>
      <c r="EQ82">
        <v>53.502919894352502</v>
      </c>
      <c r="ET82">
        <v>81.230743270997607</v>
      </c>
      <c r="EU82">
        <v>81.064822950901302</v>
      </c>
      <c r="EX82">
        <v>54.316940950220697</v>
      </c>
      <c r="EY82">
        <v>107.688752540601</v>
      </c>
      <c r="FB82">
        <v>80.386747930553796</v>
      </c>
      <c r="FC82">
        <v>106.989546331426</v>
      </c>
      <c r="FF82">
        <v>80.182112209761499</v>
      </c>
      <c r="FG82">
        <v>133.62880266429099</v>
      </c>
      <c r="FJ82">
        <v>80.825792077476606</v>
      </c>
      <c r="FK82">
        <v>26.819962352952398</v>
      </c>
      <c r="FN82">
        <v>134.625996223388</v>
      </c>
      <c r="FO82">
        <v>80.923348918045704</v>
      </c>
      <c r="FR82">
        <v>108.263392807131</v>
      </c>
      <c r="FS82">
        <v>80.568394340517898</v>
      </c>
      <c r="FV82">
        <v>53.842880835527701</v>
      </c>
      <c r="FW82">
        <v>133.61307944192399</v>
      </c>
      <c r="FZ82">
        <v>80.911580651057903</v>
      </c>
      <c r="GA82">
        <v>81.147112465866698</v>
      </c>
      <c r="GD82">
        <v>81.127719155225805</v>
      </c>
      <c r="GE82">
        <v>80.840317914007898</v>
      </c>
      <c r="GH82">
        <v>53.970163105399401</v>
      </c>
      <c r="GI82">
        <v>26.891051896934002</v>
      </c>
      <c r="GL82">
        <v>27.067219924114902</v>
      </c>
      <c r="GM82">
        <v>81.397648133203106</v>
      </c>
      <c r="GP82">
        <v>53.841132002206201</v>
      </c>
      <c r="GQ82">
        <v>134.06083224379799</v>
      </c>
      <c r="GT82">
        <v>108.39271431764899</v>
      </c>
      <c r="GU82">
        <v>53.853336395778001</v>
      </c>
      <c r="GX82">
        <v>27.0608779382585</v>
      </c>
      <c r="GY82">
        <v>108.65735282486099</v>
      </c>
      <c r="HB82">
        <v>80.876294296453807</v>
      </c>
      <c r="HC82">
        <v>53.815570714423203</v>
      </c>
      <c r="HF82">
        <v>108.376943019915</v>
      </c>
      <c r="HG82">
        <v>81.209824293966903</v>
      </c>
      <c r="HJ82">
        <v>81.353447696637303</v>
      </c>
      <c r="HK82">
        <v>53.711911225615097</v>
      </c>
      <c r="HN82">
        <v>81.287350747824206</v>
      </c>
      <c r="HO82">
        <v>134.36099235593801</v>
      </c>
      <c r="HR82">
        <v>161.923642018793</v>
      </c>
      <c r="HS82">
        <v>106.79962971750901</v>
      </c>
      <c r="HV82">
        <v>108.228095886484</v>
      </c>
      <c r="HW82">
        <v>80.845784662478707</v>
      </c>
      <c r="HZ82">
        <v>80.9154935799464</v>
      </c>
      <c r="IA82">
        <v>80.927358367621594</v>
      </c>
      <c r="ID82">
        <v>26.689504825427498</v>
      </c>
      <c r="IE82">
        <v>80.887617715891906</v>
      </c>
    </row>
    <row r="83" spans="1:239" x14ac:dyDescent="0.25">
      <c r="A83" s="40">
        <v>40452</v>
      </c>
      <c r="B83">
        <v>154.510594544528</v>
      </c>
      <c r="D83">
        <v>51.808504742224201</v>
      </c>
      <c r="F83">
        <v>103.71639928047701</v>
      </c>
      <c r="H83">
        <v>183.75309653404699</v>
      </c>
      <c r="J83">
        <v>232.80006750486299</v>
      </c>
      <c r="L83">
        <v>103.211616659415</v>
      </c>
      <c r="N83">
        <v>102.265831428504</v>
      </c>
      <c r="P83">
        <v>77.368498648407396</v>
      </c>
      <c r="R83">
        <v>153.86818198382301</v>
      </c>
      <c r="T83">
        <v>129.40395907428899</v>
      </c>
      <c r="V83">
        <v>180.31833360913299</v>
      </c>
      <c r="X83">
        <v>181.46767905101899</v>
      </c>
      <c r="Z83">
        <v>181.37495535689499</v>
      </c>
      <c r="AB83">
        <v>154.49728902175701</v>
      </c>
      <c r="AD83">
        <v>155.243151590313</v>
      </c>
      <c r="AF83">
        <v>51.579691188168603</v>
      </c>
      <c r="AH83">
        <v>104.048948828313</v>
      </c>
      <c r="AJ83">
        <v>153.49210402649101</v>
      </c>
      <c r="AL83">
        <v>103.32454861210999</v>
      </c>
      <c r="AM83">
        <v>102.496291677637</v>
      </c>
      <c r="AP83">
        <v>129.011969186079</v>
      </c>
      <c r="AQ83">
        <v>129.86177817691299</v>
      </c>
      <c r="AT83">
        <v>154.86628205865799</v>
      </c>
      <c r="AU83">
        <v>77.883822794230198</v>
      </c>
      <c r="AX83">
        <v>102.39222715801</v>
      </c>
      <c r="AY83">
        <v>155.55097607725</v>
      </c>
      <c r="BB83">
        <v>182.40968233584701</v>
      </c>
      <c r="BC83">
        <v>102.740190612425</v>
      </c>
      <c r="BF83">
        <v>51.770063817169401</v>
      </c>
      <c r="BG83">
        <v>103.358261376652</v>
      </c>
      <c r="BJ83">
        <v>232.67961129721101</v>
      </c>
      <c r="BK83">
        <v>102.948503175817</v>
      </c>
      <c r="BN83">
        <v>156.580757144355</v>
      </c>
      <c r="BO83">
        <v>103.76510426526799</v>
      </c>
      <c r="BR83">
        <v>154.70622269584001</v>
      </c>
      <c r="BS83">
        <v>180.40788269468899</v>
      </c>
      <c r="BV83">
        <v>77.270892399463406</v>
      </c>
      <c r="BW83">
        <v>128.708638071384</v>
      </c>
      <c r="BZ83">
        <v>77.856890228343502</v>
      </c>
      <c r="CA83">
        <v>154.38057085248701</v>
      </c>
      <c r="CD83">
        <v>156.046484828865</v>
      </c>
      <c r="CE83">
        <v>128.69950881355399</v>
      </c>
      <c r="CH83">
        <v>181.98458620902201</v>
      </c>
      <c r="CI83">
        <v>154.493836749227</v>
      </c>
      <c r="CL83">
        <v>77.452068962708694</v>
      </c>
      <c r="CM83">
        <v>50.880299138414998</v>
      </c>
      <c r="CP83">
        <v>77.120427315255</v>
      </c>
      <c r="CQ83">
        <v>128.71912244850299</v>
      </c>
      <c r="CT83">
        <v>102.731957509834</v>
      </c>
      <c r="CU83">
        <v>77.331996137035105</v>
      </c>
      <c r="CX83">
        <v>154.21274802687401</v>
      </c>
      <c r="CY83">
        <v>129.25340026596101</v>
      </c>
      <c r="DB83">
        <v>129.56482772352001</v>
      </c>
      <c r="DC83">
        <v>103.828996479792</v>
      </c>
      <c r="DF83">
        <v>180.49320629667699</v>
      </c>
      <c r="DG83">
        <v>77.2425022292379</v>
      </c>
      <c r="DJ83">
        <v>103.005488530813</v>
      </c>
      <c r="DK83">
        <v>258.334146213194</v>
      </c>
      <c r="DN83">
        <v>154.913685372852</v>
      </c>
      <c r="DO83">
        <v>103.267835181086</v>
      </c>
      <c r="DR83">
        <v>154.49031069333699</v>
      </c>
      <c r="DS83">
        <v>102.882690100953</v>
      </c>
      <c r="DV83">
        <v>155.851365053102</v>
      </c>
      <c r="DW83">
        <v>205.75385017983899</v>
      </c>
      <c r="DZ83">
        <v>256.63548592276197</v>
      </c>
      <c r="EA83">
        <v>103.776441857864</v>
      </c>
      <c r="ED83">
        <v>77.323973943271696</v>
      </c>
      <c r="EE83">
        <v>235.542685840144</v>
      </c>
      <c r="EH83">
        <v>103.261219741194</v>
      </c>
      <c r="EI83">
        <v>206.391038598287</v>
      </c>
      <c r="EL83">
        <v>154.11115934796001</v>
      </c>
      <c r="EM83">
        <v>103.241639313939</v>
      </c>
      <c r="EP83">
        <v>102.54374840417699</v>
      </c>
      <c r="EQ83">
        <v>77.495337924622504</v>
      </c>
      <c r="ET83">
        <v>130.46411093770601</v>
      </c>
      <c r="EU83">
        <v>129.117179758368</v>
      </c>
      <c r="EX83">
        <v>154.855791273525</v>
      </c>
      <c r="EY83">
        <v>154.90251335232</v>
      </c>
      <c r="FB83">
        <v>182.541780667491</v>
      </c>
      <c r="FC83">
        <v>128.83849485215501</v>
      </c>
      <c r="FF83">
        <v>180.71403374187</v>
      </c>
      <c r="FG83">
        <v>77.179562117291795</v>
      </c>
      <c r="FJ83">
        <v>180.321584968211</v>
      </c>
      <c r="FK83">
        <v>129.24398069020501</v>
      </c>
      <c r="FN83">
        <v>77.3368736565982</v>
      </c>
      <c r="FO83">
        <v>153.920474362851</v>
      </c>
      <c r="FR83">
        <v>155.95863355108099</v>
      </c>
      <c r="FS83">
        <v>51.627341549886403</v>
      </c>
      <c r="FV83">
        <v>129.668623974328</v>
      </c>
      <c r="FW83">
        <v>206.83950143373599</v>
      </c>
      <c r="FZ83">
        <v>77.435970719485994</v>
      </c>
      <c r="GA83">
        <v>154.762591898518</v>
      </c>
      <c r="GD83">
        <v>51.878675767978699</v>
      </c>
      <c r="GE83">
        <v>102.89528657139201</v>
      </c>
      <c r="GH83">
        <v>103.372699640703</v>
      </c>
      <c r="GI83">
        <v>103.097622045582</v>
      </c>
      <c r="GL83">
        <v>52.016731723159303</v>
      </c>
      <c r="GM83">
        <v>156.596768654556</v>
      </c>
      <c r="GP83">
        <v>154.88840432655201</v>
      </c>
      <c r="GQ83">
        <v>127.867742509008</v>
      </c>
      <c r="GT83">
        <v>155.14367209590401</v>
      </c>
      <c r="GU83">
        <v>77.1337094123962</v>
      </c>
      <c r="GX83">
        <v>157.16990735291901</v>
      </c>
      <c r="GY83">
        <v>129.41299707770901</v>
      </c>
      <c r="HB83">
        <v>182.349377983956</v>
      </c>
      <c r="HC83">
        <v>77.799304686291407</v>
      </c>
      <c r="HF83">
        <v>102.781054622962</v>
      </c>
      <c r="HG83">
        <v>260.46076273575</v>
      </c>
      <c r="HJ83">
        <v>104.046306950074</v>
      </c>
      <c r="HK83">
        <v>102.969630424274</v>
      </c>
      <c r="HN83">
        <v>129.66370196899501</v>
      </c>
      <c r="HO83">
        <v>154.18628262994699</v>
      </c>
      <c r="HR83">
        <v>180.70427721171899</v>
      </c>
      <c r="HS83">
        <v>205.935313236045</v>
      </c>
      <c r="HV83">
        <v>207.447990447481</v>
      </c>
      <c r="HW83">
        <v>206.01914616428101</v>
      </c>
      <c r="HZ83">
        <v>233.023602303991</v>
      </c>
      <c r="IA83">
        <v>154.53365907911399</v>
      </c>
      <c r="ID83">
        <v>128.486290542174</v>
      </c>
      <c r="IE83">
        <v>182.565502796168</v>
      </c>
    </row>
    <row r="84" spans="1:239" x14ac:dyDescent="0.25">
      <c r="A84" s="40">
        <v>40483</v>
      </c>
      <c r="B84">
        <v>148.38220398167201</v>
      </c>
      <c r="D84">
        <v>149.07085599836299</v>
      </c>
      <c r="F84">
        <v>174.625154039335</v>
      </c>
      <c r="H84">
        <v>175.187678730556</v>
      </c>
      <c r="J84">
        <v>49.668244032698603</v>
      </c>
      <c r="L84">
        <v>99.153124253310907</v>
      </c>
      <c r="N84">
        <v>74.253051585834001</v>
      </c>
      <c r="P84">
        <v>198.75788854724399</v>
      </c>
      <c r="R84">
        <v>124.975887198715</v>
      </c>
      <c r="T84">
        <v>248.909824225596</v>
      </c>
      <c r="V84">
        <v>173.008453222805</v>
      </c>
      <c r="X84">
        <v>275.39282584266101</v>
      </c>
      <c r="Z84">
        <v>150.991799046587</v>
      </c>
      <c r="AB84">
        <v>197.769352086163</v>
      </c>
      <c r="AD84">
        <v>173.15933090686801</v>
      </c>
      <c r="AF84">
        <v>149.770356980971</v>
      </c>
      <c r="AH84">
        <v>123.87220728309801</v>
      </c>
      <c r="AJ84">
        <v>224.02930324523001</v>
      </c>
      <c r="AL84">
        <v>99.405645902142396</v>
      </c>
      <c r="AN84">
        <v>223.157408674072</v>
      </c>
      <c r="AP84">
        <v>198.05279075214401</v>
      </c>
      <c r="AQ84">
        <v>98.833624516455203</v>
      </c>
      <c r="AT84">
        <v>222.40450222463099</v>
      </c>
      <c r="AU84">
        <v>271.44832610763802</v>
      </c>
      <c r="AX84">
        <v>176.216140077278</v>
      </c>
      <c r="AY84">
        <v>227.32586614992701</v>
      </c>
      <c r="BB84">
        <v>125.392562506746</v>
      </c>
      <c r="BC84">
        <v>196.92308825781399</v>
      </c>
      <c r="BF84">
        <v>124.507355748425</v>
      </c>
      <c r="BG84">
        <v>198.50802330741999</v>
      </c>
      <c r="BJ84">
        <v>99.656250577156499</v>
      </c>
      <c r="BK84">
        <v>223.63208027997399</v>
      </c>
      <c r="BN84">
        <v>100.06650638928799</v>
      </c>
      <c r="BO84">
        <v>197.696014825124</v>
      </c>
      <c r="BR84">
        <v>149.075930649057</v>
      </c>
      <c r="BS84">
        <v>124.131019130878</v>
      </c>
      <c r="BV84">
        <v>247.21765470852401</v>
      </c>
      <c r="BW84">
        <v>148.91996469793099</v>
      </c>
      <c r="BZ84">
        <v>123.798369013105</v>
      </c>
      <c r="CA84">
        <v>149.01810233806299</v>
      </c>
      <c r="CD84">
        <v>251.239418576623</v>
      </c>
      <c r="CE84">
        <v>148.40504725225901</v>
      </c>
      <c r="CH84">
        <v>175.118441741363</v>
      </c>
      <c r="CI84">
        <v>198.592177563609</v>
      </c>
      <c r="CL84">
        <v>199.73150517226</v>
      </c>
      <c r="CM84">
        <v>297.215381527864</v>
      </c>
      <c r="CP84">
        <v>224.173235152671</v>
      </c>
      <c r="CQ84">
        <v>173.699703005781</v>
      </c>
      <c r="CT84">
        <v>272.47760327140099</v>
      </c>
      <c r="CU84">
        <v>149.57912292749299</v>
      </c>
      <c r="CX84">
        <v>273.14034815523098</v>
      </c>
      <c r="CY84">
        <v>173.94998455400099</v>
      </c>
      <c r="DB84">
        <v>148.31683335140701</v>
      </c>
      <c r="DC84">
        <v>196.90123264113899</v>
      </c>
      <c r="DF84">
        <v>74.251098187275701</v>
      </c>
      <c r="DG84">
        <v>122.90194432536801</v>
      </c>
      <c r="DJ84">
        <v>176.05037026544301</v>
      </c>
      <c r="DK84">
        <v>100.337401483509</v>
      </c>
      <c r="DN84">
        <v>174.34501688928199</v>
      </c>
      <c r="DO84">
        <v>123.15760270136001</v>
      </c>
      <c r="DR84">
        <v>151.26584161800201</v>
      </c>
      <c r="DS84">
        <v>197.861677568744</v>
      </c>
      <c r="DV84">
        <v>199.77275534128299</v>
      </c>
      <c r="DW84">
        <v>148.662970096328</v>
      </c>
      <c r="DZ84">
        <v>223.078837658575</v>
      </c>
      <c r="EA84">
        <v>98.482616584584605</v>
      </c>
      <c r="ED84">
        <v>173.62904751829501</v>
      </c>
      <c r="EE84">
        <v>174.458174120785</v>
      </c>
      <c r="EH84">
        <v>148.22531836298799</v>
      </c>
      <c r="EI84">
        <v>99.091824131269902</v>
      </c>
      <c r="EL84">
        <v>149.651237045323</v>
      </c>
      <c r="EM84">
        <v>223.687419726218</v>
      </c>
      <c r="EP84">
        <v>149.61741117775699</v>
      </c>
      <c r="EQ84">
        <v>247.67872869237399</v>
      </c>
      <c r="ET84">
        <v>173.93312233354499</v>
      </c>
      <c r="EU84">
        <v>222.746651235858</v>
      </c>
      <c r="EX84">
        <v>148.74245819422501</v>
      </c>
      <c r="EY84">
        <v>148.21839993687601</v>
      </c>
      <c r="FB84">
        <v>149.08481960379899</v>
      </c>
      <c r="FC84">
        <v>198.779381807216</v>
      </c>
      <c r="FF84">
        <v>173.68692245878401</v>
      </c>
      <c r="FG84">
        <v>149.31693233627499</v>
      </c>
      <c r="FJ84">
        <v>247.94291055385099</v>
      </c>
      <c r="FK84">
        <v>98.845769753480795</v>
      </c>
      <c r="FN84">
        <v>148.366933734334</v>
      </c>
      <c r="FO84">
        <v>149.21187029567</v>
      </c>
      <c r="FR84">
        <v>173.72167526193101</v>
      </c>
      <c r="FS84">
        <v>245.623177303331</v>
      </c>
      <c r="FV84">
        <v>172.78657083656799</v>
      </c>
      <c r="FW84">
        <v>222.77959254020001</v>
      </c>
      <c r="FZ84">
        <v>124.342889271655</v>
      </c>
      <c r="GA84">
        <v>148.970421338379</v>
      </c>
      <c r="GD84">
        <v>125.161119356615</v>
      </c>
      <c r="GE84">
        <v>223.80768900372399</v>
      </c>
      <c r="GH84">
        <v>149.01599436638099</v>
      </c>
      <c r="GI84">
        <v>174.30922649108399</v>
      </c>
      <c r="GL84">
        <v>173.619410650595</v>
      </c>
      <c r="GM84">
        <v>176.93229442961399</v>
      </c>
      <c r="GP84">
        <v>199.370768066344</v>
      </c>
      <c r="GQ84">
        <v>148.686552524506</v>
      </c>
      <c r="GT84">
        <v>175.02569347356899</v>
      </c>
      <c r="GU84">
        <v>172.89094196087601</v>
      </c>
      <c r="GX84">
        <v>224.897013041701</v>
      </c>
      <c r="GY84">
        <v>198.672727252703</v>
      </c>
      <c r="HB84">
        <v>222.36956553596801</v>
      </c>
      <c r="HC84">
        <v>148.717224172225</v>
      </c>
      <c r="HF84">
        <v>74.540653791971394</v>
      </c>
      <c r="HG84">
        <v>174.64858212658001</v>
      </c>
      <c r="HJ84">
        <v>173.090324385966</v>
      </c>
      <c r="HK84">
        <v>99.244546091834394</v>
      </c>
      <c r="HN84">
        <v>172.60985908024799</v>
      </c>
      <c r="HO84">
        <v>123.958619899871</v>
      </c>
      <c r="HR84">
        <v>123.900764014264</v>
      </c>
      <c r="HS84">
        <v>123.18407297013501</v>
      </c>
      <c r="HV84">
        <v>173.58184119566499</v>
      </c>
      <c r="HW84">
        <v>225.05413000251599</v>
      </c>
      <c r="HZ84">
        <v>271.688635872031</v>
      </c>
      <c r="IA84">
        <v>199.65977033084201</v>
      </c>
      <c r="ID84">
        <v>49.410576201118097</v>
      </c>
      <c r="IE84">
        <v>149.956052293542</v>
      </c>
    </row>
    <row r="85" spans="1:239" x14ac:dyDescent="0.25">
      <c r="A85" s="40">
        <v>40513</v>
      </c>
      <c r="B85">
        <v>104.366255785737</v>
      </c>
      <c r="D85">
        <v>131.54498900968699</v>
      </c>
      <c r="F85">
        <v>78.345273375858099</v>
      </c>
      <c r="H85">
        <v>208.19786195658301</v>
      </c>
      <c r="J85">
        <v>26.222147677395501</v>
      </c>
      <c r="L85">
        <v>155.966196305442</v>
      </c>
      <c r="N85">
        <v>130.899058765332</v>
      </c>
      <c r="P85">
        <v>103.629647621071</v>
      </c>
      <c r="R85">
        <v>52.353707484259701</v>
      </c>
      <c r="T85">
        <v>130.48078198286299</v>
      </c>
      <c r="V85">
        <v>157.77787764292799</v>
      </c>
      <c r="X85">
        <v>209.78375586863601</v>
      </c>
      <c r="Z85">
        <v>52.834711914203297</v>
      </c>
      <c r="AB85">
        <v>52.209591943363499</v>
      </c>
      <c r="AD85">
        <v>183.33091633327399</v>
      </c>
      <c r="AF85">
        <v>104.953675898885</v>
      </c>
      <c r="AH85">
        <v>156.28622581067901</v>
      </c>
      <c r="AJ85">
        <v>158.53254534958</v>
      </c>
      <c r="AL85">
        <v>105.813482837838</v>
      </c>
      <c r="AN85">
        <v>130.74688979913401</v>
      </c>
      <c r="AP85">
        <v>26.069999137564601</v>
      </c>
      <c r="AR85">
        <v>182.663532823022</v>
      </c>
      <c r="AT85">
        <v>157.19530062316301</v>
      </c>
      <c r="AU85">
        <v>131.256828704236</v>
      </c>
      <c r="AX85">
        <v>105.98827195939</v>
      </c>
      <c r="AY85">
        <v>158.46249912153101</v>
      </c>
      <c r="BB85">
        <v>105.198833816497</v>
      </c>
      <c r="BC85">
        <v>154.85585151271101</v>
      </c>
      <c r="BF85">
        <v>157.92381826730301</v>
      </c>
      <c r="BG85">
        <v>130.430779725452</v>
      </c>
      <c r="BJ85">
        <v>78.774018318523702</v>
      </c>
      <c r="BK85">
        <v>130.488948043579</v>
      </c>
      <c r="BN85">
        <v>156.95348865356701</v>
      </c>
      <c r="BO85">
        <v>182.71406050556001</v>
      </c>
      <c r="BR85">
        <v>183.09653349631</v>
      </c>
      <c r="BS85">
        <v>157.364684892188</v>
      </c>
      <c r="BV85">
        <v>157.61466086857001</v>
      </c>
      <c r="BW85">
        <v>52.568250358440501</v>
      </c>
      <c r="BZ85">
        <v>209.61032509245999</v>
      </c>
      <c r="CA85">
        <v>157.562134614846</v>
      </c>
      <c r="CD85">
        <v>26.283170281226301</v>
      </c>
      <c r="CE85">
        <v>130.48169803342299</v>
      </c>
      <c r="CH85">
        <v>104.853609236038</v>
      </c>
      <c r="CI85">
        <v>182.460018176907</v>
      </c>
      <c r="CL85">
        <v>130.917329323275</v>
      </c>
      <c r="CM85">
        <v>182.608902918296</v>
      </c>
      <c r="CP85">
        <v>131.113037140252</v>
      </c>
      <c r="CQ85">
        <v>130.50442823219899</v>
      </c>
      <c r="CT85">
        <v>104.873953461464</v>
      </c>
      <c r="CU85">
        <v>130.77991277623099</v>
      </c>
      <c r="CX85">
        <v>26.095906679728198</v>
      </c>
      <c r="CY85">
        <v>130.388949478607</v>
      </c>
      <c r="DB85">
        <v>158.37177103188901</v>
      </c>
      <c r="DC85">
        <v>182.83911844802299</v>
      </c>
      <c r="DF85">
        <v>105.684455440317</v>
      </c>
      <c r="DG85">
        <v>209.79805217971901</v>
      </c>
      <c r="DJ85">
        <v>131.12504001081501</v>
      </c>
      <c r="DK85">
        <v>78.618235766320296</v>
      </c>
      <c r="DN85">
        <v>210.49170802761799</v>
      </c>
      <c r="DO85">
        <v>157.11544283821399</v>
      </c>
      <c r="DR85">
        <v>103.846617275225</v>
      </c>
      <c r="DS85">
        <v>183.86716969459599</v>
      </c>
      <c r="DV85">
        <v>104.65392793318701</v>
      </c>
      <c r="DW85">
        <v>185.10203970916999</v>
      </c>
      <c r="DZ85">
        <v>52.499504690924702</v>
      </c>
      <c r="EA85">
        <v>78.731916715781907</v>
      </c>
      <c r="ED85">
        <v>210.104357861723</v>
      </c>
      <c r="EE85">
        <v>52.502840699231498</v>
      </c>
      <c r="EH85">
        <v>105.407368428889</v>
      </c>
      <c r="EI85">
        <v>158.40206292343601</v>
      </c>
      <c r="EL85">
        <v>156.99613692811201</v>
      </c>
      <c r="EM85">
        <v>132.643221038435</v>
      </c>
      <c r="EP85">
        <v>104.55558650004799</v>
      </c>
      <c r="EQ85">
        <v>77.978326484758298</v>
      </c>
      <c r="ET85">
        <v>104.699486753456</v>
      </c>
      <c r="EU85">
        <v>78.6136284040155</v>
      </c>
      <c r="EX85">
        <v>185.148138104933</v>
      </c>
      <c r="EY85">
        <v>78.776686707566995</v>
      </c>
      <c r="FB85">
        <v>130.70125572780901</v>
      </c>
      <c r="FC85">
        <v>158.90002867377299</v>
      </c>
      <c r="FF85">
        <v>103.728104053197</v>
      </c>
      <c r="FG85">
        <v>26.088598582691699</v>
      </c>
      <c r="FJ85">
        <v>52.411964031764001</v>
      </c>
      <c r="FK85">
        <v>184.06748448878</v>
      </c>
      <c r="FN85">
        <v>208.23323367415099</v>
      </c>
      <c r="FO85">
        <v>78.911330815683399</v>
      </c>
      <c r="FR85">
        <v>78.501717005453401</v>
      </c>
      <c r="FS85">
        <v>105.10025301671099</v>
      </c>
      <c r="FV85">
        <v>158.740776449881</v>
      </c>
      <c r="FW85">
        <v>26.118965955151602</v>
      </c>
      <c r="FZ85">
        <v>131.153724161404</v>
      </c>
      <c r="GA85">
        <v>78.222902547747907</v>
      </c>
      <c r="GD85">
        <v>105.669579519124</v>
      </c>
      <c r="GE85">
        <v>105.42033950385201</v>
      </c>
      <c r="GH85">
        <v>105.011489666847</v>
      </c>
      <c r="GI85">
        <v>157.90899981459199</v>
      </c>
      <c r="GL85">
        <v>78.980712726711303</v>
      </c>
      <c r="GM85">
        <v>185.15114930284801</v>
      </c>
      <c r="GP85">
        <v>156.83478272551801</v>
      </c>
      <c r="GQ85">
        <v>210.07347197376899</v>
      </c>
      <c r="GT85">
        <v>78.014775838875494</v>
      </c>
      <c r="GU85">
        <v>52.4685354697138</v>
      </c>
      <c r="GX85">
        <v>106.183062645666</v>
      </c>
      <c r="GY85">
        <v>78.666007380666699</v>
      </c>
      <c r="HB85">
        <v>183.818905966003</v>
      </c>
      <c r="HC85">
        <v>208.483172401541</v>
      </c>
      <c r="HF85">
        <v>132.11096025895901</v>
      </c>
      <c r="HG85">
        <v>131.60336863589001</v>
      </c>
      <c r="HJ85">
        <v>156.88087375357301</v>
      </c>
      <c r="HK85">
        <v>183.53893497600001</v>
      </c>
      <c r="HN85">
        <v>130.39256345411599</v>
      </c>
      <c r="HO85">
        <v>130.25535361893401</v>
      </c>
      <c r="HR85">
        <v>184.72145056394999</v>
      </c>
      <c r="HS85">
        <v>78.470282263639206</v>
      </c>
      <c r="HV85">
        <v>78.758193023376407</v>
      </c>
      <c r="HW85">
        <v>26.042927528199101</v>
      </c>
      <c r="HZ85">
        <v>183.04232881441101</v>
      </c>
      <c r="IA85">
        <v>104.656882331643</v>
      </c>
      <c r="ID85">
        <v>103.806793536173</v>
      </c>
      <c r="IE85">
        <v>131.35989160587599</v>
      </c>
    </row>
    <row r="86" spans="1:239" x14ac:dyDescent="0.25">
      <c r="A86" s="40">
        <v>40544</v>
      </c>
      <c r="B86">
        <v>92.961719803085998</v>
      </c>
      <c r="D86">
        <v>55.890827152165201</v>
      </c>
      <c r="F86">
        <v>204.87139958303499</v>
      </c>
      <c r="H86">
        <v>74.052219846977493</v>
      </c>
      <c r="J86">
        <v>112.123392837631</v>
      </c>
      <c r="L86">
        <v>111.52671954040299</v>
      </c>
      <c r="N86">
        <v>74.017397886385595</v>
      </c>
      <c r="P86">
        <v>74.185702264922199</v>
      </c>
      <c r="R86">
        <v>166.94888546455999</v>
      </c>
      <c r="T86">
        <v>110.655482237615</v>
      </c>
      <c r="V86">
        <v>93.671718882768005</v>
      </c>
      <c r="X86">
        <v>112.534997102906</v>
      </c>
      <c r="Z86">
        <v>149.68305618334301</v>
      </c>
      <c r="AB86">
        <v>73.446678352224794</v>
      </c>
      <c r="AD86">
        <v>129.842637178595</v>
      </c>
      <c r="AF86">
        <v>149.12243626444999</v>
      </c>
      <c r="AH86">
        <v>130.29066525642901</v>
      </c>
      <c r="AJ86">
        <v>168.710319766889</v>
      </c>
      <c r="AL86">
        <v>92.854436000331603</v>
      </c>
      <c r="AN86">
        <v>148.36892031533199</v>
      </c>
      <c r="AP86">
        <v>167.12714966663299</v>
      </c>
      <c r="AR86">
        <v>111.891327356617</v>
      </c>
      <c r="AT86">
        <v>55.799140759021697</v>
      </c>
      <c r="AV86">
        <v>149.159230519429</v>
      </c>
      <c r="AX86">
        <v>184.62653561902201</v>
      </c>
      <c r="AY86">
        <v>167.55191475103101</v>
      </c>
      <c r="BB86">
        <v>129.64920239581701</v>
      </c>
      <c r="BC86">
        <v>110.43648361215701</v>
      </c>
      <c r="BF86">
        <v>74.556010502143195</v>
      </c>
      <c r="BG86">
        <v>92.3216688724401</v>
      </c>
      <c r="BJ86">
        <v>129.187294770542</v>
      </c>
      <c r="BK86">
        <v>110.96134738065101</v>
      </c>
      <c r="BN86">
        <v>130.19983982922801</v>
      </c>
      <c r="BO86">
        <v>55.385148759227697</v>
      </c>
      <c r="BR86">
        <v>129.22155119665601</v>
      </c>
      <c r="BS86">
        <v>168.30772959231899</v>
      </c>
      <c r="BV86">
        <v>93.252916553768799</v>
      </c>
      <c r="BW86">
        <v>111.40617594826</v>
      </c>
      <c r="BZ86">
        <v>75.162180161162595</v>
      </c>
      <c r="CA86">
        <v>147.88102925251101</v>
      </c>
      <c r="CD86">
        <v>149.14783382262499</v>
      </c>
      <c r="CE86">
        <v>73.907501015889693</v>
      </c>
      <c r="CH86">
        <v>129.65916251703601</v>
      </c>
      <c r="CI86">
        <v>165.990595403068</v>
      </c>
      <c r="CL86">
        <v>112.05181821346901</v>
      </c>
      <c r="CM86">
        <v>129.44184478010001</v>
      </c>
      <c r="CP86">
        <v>111.863483257665</v>
      </c>
      <c r="CQ86">
        <v>129.82389208416299</v>
      </c>
      <c r="CT86">
        <v>112.077898283807</v>
      </c>
      <c r="CU86">
        <v>56.406241022451198</v>
      </c>
      <c r="CX86">
        <v>147.29625908627199</v>
      </c>
      <c r="CY86">
        <v>111.06495432014</v>
      </c>
      <c r="DB86">
        <v>147.749327329024</v>
      </c>
      <c r="DC86">
        <v>55.577004700579799</v>
      </c>
      <c r="DF86">
        <v>184.27967660030799</v>
      </c>
      <c r="DG86">
        <v>55.396416859407601</v>
      </c>
      <c r="DJ86">
        <v>129.95308525452799</v>
      </c>
      <c r="DK86">
        <v>131.020479920989</v>
      </c>
      <c r="DN86">
        <v>93.453080036409204</v>
      </c>
      <c r="DO86">
        <v>111.943717654121</v>
      </c>
      <c r="DR86">
        <v>111.82065359900599</v>
      </c>
      <c r="DS86">
        <v>148.187800433387</v>
      </c>
      <c r="DV86">
        <v>74.150244905777598</v>
      </c>
      <c r="DW86">
        <v>129.66456153592799</v>
      </c>
      <c r="DZ86">
        <v>92.4833482284116</v>
      </c>
      <c r="EA86">
        <v>129.593160851883</v>
      </c>
      <c r="ED86">
        <v>148.32030924470399</v>
      </c>
      <c r="EE86">
        <v>130.49718471290399</v>
      </c>
      <c r="EH86">
        <v>92.511887200532399</v>
      </c>
      <c r="EI86">
        <v>150.42539351577901</v>
      </c>
      <c r="EL86">
        <v>74.097413945458996</v>
      </c>
      <c r="EM86">
        <v>74.518079376637104</v>
      </c>
      <c r="EP86">
        <v>147.38430116675201</v>
      </c>
      <c r="EQ86">
        <v>148.712760459404</v>
      </c>
      <c r="ET86">
        <v>131.18542980248699</v>
      </c>
      <c r="EU86">
        <v>130.66426175547701</v>
      </c>
      <c r="EX86">
        <v>168.083757088656</v>
      </c>
      <c r="EY86">
        <v>129.432020961924</v>
      </c>
      <c r="FB86">
        <v>184.52097702546001</v>
      </c>
      <c r="FC86">
        <v>166.43474782070101</v>
      </c>
      <c r="FF86">
        <v>147.490939258324</v>
      </c>
      <c r="FG86">
        <v>111.627720601468</v>
      </c>
      <c r="FJ86">
        <v>130.08201798173499</v>
      </c>
      <c r="FK86">
        <v>149.26157764398999</v>
      </c>
      <c r="FN86">
        <v>73.399640350923903</v>
      </c>
      <c r="FO86">
        <v>92.341271431836205</v>
      </c>
      <c r="FR86">
        <v>167.26786475419101</v>
      </c>
      <c r="FS86">
        <v>147.00405940529399</v>
      </c>
      <c r="FV86">
        <v>150.691344491471</v>
      </c>
      <c r="FW86">
        <v>167.07377023835301</v>
      </c>
      <c r="FZ86">
        <v>74.563315586046798</v>
      </c>
      <c r="GA86">
        <v>111.987885461725</v>
      </c>
      <c r="GD86">
        <v>129.68208062669899</v>
      </c>
      <c r="GE86">
        <v>242.332732496679</v>
      </c>
      <c r="GH86">
        <v>112.227514490837</v>
      </c>
      <c r="GI86">
        <v>73.848741398407</v>
      </c>
      <c r="GL86">
        <v>129.56270758434701</v>
      </c>
      <c r="GM86">
        <v>111.88747684828699</v>
      </c>
      <c r="GP86">
        <v>129.64309198311801</v>
      </c>
      <c r="GQ86">
        <v>203.97336929196601</v>
      </c>
      <c r="GT86">
        <v>148.007232559523</v>
      </c>
      <c r="GU86">
        <v>111.627600149131</v>
      </c>
      <c r="GX86">
        <v>112.08911114532</v>
      </c>
      <c r="GY86">
        <v>110.91465813847</v>
      </c>
      <c r="HB86">
        <v>148.25080571402501</v>
      </c>
      <c r="HC86">
        <v>110.38443516404701</v>
      </c>
      <c r="HF86">
        <v>129.40794573315401</v>
      </c>
      <c r="HG86">
        <v>130.94209074409301</v>
      </c>
      <c r="HJ86">
        <v>130.70977985050001</v>
      </c>
      <c r="HK86">
        <v>185.748734596193</v>
      </c>
      <c r="HN86">
        <v>129.162392278098</v>
      </c>
      <c r="HO86">
        <v>74.351150070558603</v>
      </c>
      <c r="HR86">
        <v>167.14938795206299</v>
      </c>
      <c r="HS86">
        <v>148.76679175136999</v>
      </c>
      <c r="HV86">
        <v>130.87190018925801</v>
      </c>
      <c r="HW86">
        <v>202.920977235724</v>
      </c>
      <c r="HZ86">
        <v>75.489576847042898</v>
      </c>
      <c r="IA86">
        <v>148.270849226167</v>
      </c>
      <c r="ID86">
        <v>129.59923118777999</v>
      </c>
      <c r="IE86">
        <v>203.499655769963</v>
      </c>
    </row>
    <row r="87" spans="1:239" x14ac:dyDescent="0.25">
      <c r="A87" s="40">
        <v>40575</v>
      </c>
      <c r="B87">
        <v>98.788148464608994</v>
      </c>
      <c r="D87">
        <v>60.436046824467098</v>
      </c>
      <c r="F87">
        <v>78.736876762015797</v>
      </c>
      <c r="H87">
        <v>98.777218941873898</v>
      </c>
      <c r="J87">
        <v>118.829641616697</v>
      </c>
      <c r="L87">
        <v>39.170840726512203</v>
      </c>
      <c r="N87">
        <v>99.082948194992696</v>
      </c>
      <c r="P87">
        <v>79.052187564005393</v>
      </c>
      <c r="R87">
        <v>79.480095071540106</v>
      </c>
      <c r="T87">
        <v>59.710872602674598</v>
      </c>
      <c r="V87">
        <v>59.805204620634001</v>
      </c>
      <c r="X87">
        <v>157.858303713303</v>
      </c>
      <c r="Z87">
        <v>117.958242693005</v>
      </c>
      <c r="AB87">
        <v>79.142505649674703</v>
      </c>
      <c r="AD87">
        <v>118.829781972794</v>
      </c>
      <c r="AF87">
        <v>99.222890609315101</v>
      </c>
      <c r="AH87">
        <v>39.260627893225198</v>
      </c>
      <c r="AJ87">
        <v>20.036526128057901</v>
      </c>
      <c r="AL87">
        <v>59.546341684306199</v>
      </c>
      <c r="AN87">
        <v>99.089984234899404</v>
      </c>
      <c r="AP87">
        <v>98.658540814456501</v>
      </c>
      <c r="AR87">
        <v>39.445855828592997</v>
      </c>
      <c r="AT87">
        <v>59.071192484330801</v>
      </c>
      <c r="AV87">
        <v>39.103266964229299</v>
      </c>
      <c r="AX87">
        <v>58.970110244988398</v>
      </c>
      <c r="AZ87">
        <v>59.852243775489796</v>
      </c>
      <c r="BB87">
        <v>59.993267891543098</v>
      </c>
      <c r="BC87">
        <v>158.11730005990199</v>
      </c>
      <c r="BF87">
        <v>79.130750026172905</v>
      </c>
      <c r="BG87">
        <v>39.319740253250202</v>
      </c>
      <c r="BJ87">
        <v>80.023666413964904</v>
      </c>
      <c r="BK87">
        <v>59.954235731566598</v>
      </c>
      <c r="BN87">
        <v>79.720846959608906</v>
      </c>
      <c r="BO87">
        <v>118.653209006334</v>
      </c>
      <c r="BR87">
        <v>98.205506707440705</v>
      </c>
      <c r="BS87">
        <v>137.15881883142799</v>
      </c>
      <c r="BV87">
        <v>19.983796632961901</v>
      </c>
      <c r="BW87">
        <v>99.621817088328697</v>
      </c>
      <c r="BZ87">
        <v>99.189865597570801</v>
      </c>
      <c r="CA87">
        <v>99.469654279138993</v>
      </c>
      <c r="CD87">
        <v>79.176011875700596</v>
      </c>
      <c r="CE87">
        <v>58.908001261388499</v>
      </c>
      <c r="CH87">
        <v>98.610342359167902</v>
      </c>
      <c r="CI87">
        <v>39.387634579981103</v>
      </c>
      <c r="CL87">
        <v>98.866459835216006</v>
      </c>
      <c r="CM87">
        <v>119.201712268671</v>
      </c>
      <c r="CP87">
        <v>78.744969775818902</v>
      </c>
      <c r="CQ87">
        <v>98.790612413395607</v>
      </c>
      <c r="CT87">
        <v>179.35581481200899</v>
      </c>
      <c r="CU87">
        <v>118.88383678274501</v>
      </c>
      <c r="CX87">
        <v>79.412820868263395</v>
      </c>
      <c r="CY87">
        <v>59.411912554312202</v>
      </c>
      <c r="DB87">
        <v>59.804127921192297</v>
      </c>
      <c r="DC87">
        <v>79.501789042261706</v>
      </c>
      <c r="DF87">
        <v>79.326242335273307</v>
      </c>
      <c r="DG87">
        <v>179.915785107349</v>
      </c>
      <c r="DJ87">
        <v>118.917329995827</v>
      </c>
      <c r="DK87">
        <v>59.757579200774401</v>
      </c>
      <c r="DN87">
        <v>79.882504569490607</v>
      </c>
      <c r="DO87">
        <v>98.780816431418003</v>
      </c>
      <c r="DR87">
        <v>59.592181897025299</v>
      </c>
      <c r="DS87">
        <v>119.668533775901</v>
      </c>
      <c r="DV87">
        <v>60.2861774192788</v>
      </c>
      <c r="DW87">
        <v>99.358512140614707</v>
      </c>
      <c r="DZ87">
        <v>59.396569151686698</v>
      </c>
      <c r="EA87">
        <v>39.654780123347699</v>
      </c>
      <c r="ED87">
        <v>79.622557842848494</v>
      </c>
      <c r="EE87">
        <v>79.631288551820006</v>
      </c>
      <c r="EH87">
        <v>119.247275653024</v>
      </c>
      <c r="EI87">
        <v>59.615953153433999</v>
      </c>
      <c r="EL87">
        <v>79.252995793564693</v>
      </c>
      <c r="EM87">
        <v>59.5076064477906</v>
      </c>
      <c r="EP87">
        <v>118.048772806036</v>
      </c>
      <c r="EQ87">
        <v>119.96699325949299</v>
      </c>
      <c r="ET87">
        <v>98.471689126683103</v>
      </c>
      <c r="EU87">
        <v>117.946624172949</v>
      </c>
      <c r="EX87">
        <v>99.713744677666796</v>
      </c>
      <c r="EY87">
        <v>139.062212586264</v>
      </c>
      <c r="FB87">
        <v>79.273105439300096</v>
      </c>
      <c r="FC87">
        <v>59.1612830249029</v>
      </c>
      <c r="FF87">
        <v>79.558721848027105</v>
      </c>
      <c r="FG87">
        <v>59.616412281334</v>
      </c>
      <c r="FJ87">
        <v>79.431223896451797</v>
      </c>
      <c r="FK87">
        <v>78.891880570912207</v>
      </c>
      <c r="FN87">
        <v>119.14612163883599</v>
      </c>
      <c r="FO87">
        <v>39.722808590132601</v>
      </c>
      <c r="FR87">
        <v>59.741367685702102</v>
      </c>
      <c r="FS87">
        <v>79.014905385137098</v>
      </c>
      <c r="FV87">
        <v>158.88708265550201</v>
      </c>
      <c r="FW87">
        <v>118.33714453534</v>
      </c>
      <c r="FZ87">
        <v>118.68106611755201</v>
      </c>
      <c r="GA87">
        <v>138.34559436649201</v>
      </c>
      <c r="GD87">
        <v>99.709160568309798</v>
      </c>
      <c r="GE87">
        <v>219.257180621553</v>
      </c>
      <c r="GH87">
        <v>118.963788456774</v>
      </c>
      <c r="GI87">
        <v>118.795586522066</v>
      </c>
      <c r="GL87">
        <v>138.93693849067</v>
      </c>
      <c r="GM87">
        <v>80.291896566523704</v>
      </c>
      <c r="GP87">
        <v>117.441308765548</v>
      </c>
      <c r="GQ87">
        <v>78.166605729248204</v>
      </c>
      <c r="GT87">
        <v>60.334044055620303</v>
      </c>
      <c r="GU87">
        <v>99.501255659621194</v>
      </c>
      <c r="GX87">
        <v>99.151012201406004</v>
      </c>
      <c r="GY87">
        <v>79.623718118844394</v>
      </c>
      <c r="HB87">
        <v>137.305149225626</v>
      </c>
      <c r="HC87">
        <v>79.2089627418693</v>
      </c>
      <c r="HF87">
        <v>79.332869605227202</v>
      </c>
      <c r="HG87">
        <v>99.342129302669306</v>
      </c>
      <c r="HJ87">
        <v>157.95108827244101</v>
      </c>
      <c r="HK87">
        <v>79.001002418289005</v>
      </c>
      <c r="HN87">
        <v>180.67261025952999</v>
      </c>
      <c r="HO87">
        <v>119.19866074308599</v>
      </c>
      <c r="HR87">
        <v>78.817794246495893</v>
      </c>
      <c r="HS87">
        <v>98.978518399869401</v>
      </c>
      <c r="HV87">
        <v>99.575107754180706</v>
      </c>
      <c r="HW87">
        <v>80.023526863238999</v>
      </c>
      <c r="HZ87">
        <v>59.6964000346589</v>
      </c>
      <c r="IA87">
        <v>79.571254889212994</v>
      </c>
      <c r="ID87">
        <v>98.343144809706899</v>
      </c>
      <c r="IE87">
        <v>119.256020824351</v>
      </c>
    </row>
    <row r="88" spans="1:239" x14ac:dyDescent="0.25">
      <c r="A88" s="40">
        <v>40603</v>
      </c>
      <c r="B88">
        <v>162.496000519435</v>
      </c>
      <c r="D88">
        <v>53.827589008577398</v>
      </c>
      <c r="F88">
        <v>213.16141457655601</v>
      </c>
      <c r="H88">
        <v>126.359402527925</v>
      </c>
      <c r="J88">
        <v>144.654270800554</v>
      </c>
      <c r="L88">
        <v>106.797845135703</v>
      </c>
      <c r="N88">
        <v>89.326050215623596</v>
      </c>
      <c r="P88">
        <v>89.053352770493902</v>
      </c>
      <c r="R88">
        <v>143.08048161366699</v>
      </c>
      <c r="T88">
        <v>142.55347971707201</v>
      </c>
      <c r="V88">
        <v>124.620934645113</v>
      </c>
      <c r="X88">
        <v>107.037744779227</v>
      </c>
      <c r="Z88">
        <v>161.69875206910001</v>
      </c>
      <c r="AB88">
        <v>108.029624307739</v>
      </c>
      <c r="AD88">
        <v>71.461130991493505</v>
      </c>
      <c r="AF88">
        <v>107.11888335915199</v>
      </c>
      <c r="AH88">
        <v>107.43157120053201</v>
      </c>
      <c r="AJ88">
        <v>53.365324854014901</v>
      </c>
      <c r="AL88">
        <v>71.839369949989504</v>
      </c>
      <c r="AN88">
        <v>89.678492025936706</v>
      </c>
      <c r="AP88">
        <v>71.205762786014702</v>
      </c>
      <c r="AR88">
        <v>106.79122613842399</v>
      </c>
      <c r="AT88">
        <v>142.119929529616</v>
      </c>
      <c r="AV88">
        <v>106.82970217355</v>
      </c>
      <c r="AX88">
        <v>54.162650761523103</v>
      </c>
      <c r="AZ88">
        <v>126.19705412021599</v>
      </c>
      <c r="BB88">
        <v>143.899953281508</v>
      </c>
      <c r="BD88">
        <v>108.913990707376</v>
      </c>
      <c r="BF88">
        <v>105.559830892512</v>
      </c>
      <c r="BG88">
        <v>178.96201019221999</v>
      </c>
      <c r="BJ88">
        <v>143.135933920323</v>
      </c>
      <c r="BK88">
        <v>89.988020424053104</v>
      </c>
      <c r="BN88">
        <v>126.09278535597601</v>
      </c>
      <c r="BO88">
        <v>88.4257620344938</v>
      </c>
      <c r="BR88">
        <v>141.40698483042101</v>
      </c>
      <c r="BS88">
        <v>144.24489145573901</v>
      </c>
      <c r="BV88">
        <v>179.24046471048999</v>
      </c>
      <c r="BW88">
        <v>142.83425031098099</v>
      </c>
      <c r="BZ88">
        <v>179.27124317083599</v>
      </c>
      <c r="CA88">
        <v>142.121729960945</v>
      </c>
      <c r="CD88">
        <v>126.016168512403</v>
      </c>
      <c r="CE88">
        <v>124.422448520416</v>
      </c>
      <c r="CH88">
        <v>143.378296241047</v>
      </c>
      <c r="CI88">
        <v>72.086420439876903</v>
      </c>
      <c r="CL88">
        <v>70.982505146331206</v>
      </c>
      <c r="CM88">
        <v>125.571330568623</v>
      </c>
      <c r="CP88">
        <v>125.155711488289</v>
      </c>
      <c r="CQ88">
        <v>143.67709829100801</v>
      </c>
      <c r="CT88">
        <v>160.142975901162</v>
      </c>
      <c r="CU88">
        <v>107.589252742911</v>
      </c>
      <c r="CX88">
        <v>53.642245701672003</v>
      </c>
      <c r="CY88">
        <v>143.64661036267</v>
      </c>
      <c r="DB88">
        <v>89.280990827893305</v>
      </c>
      <c r="DC88">
        <v>124.02079767782899</v>
      </c>
      <c r="DF88">
        <v>216.38682151869801</v>
      </c>
      <c r="DG88">
        <v>124.57746564551501</v>
      </c>
      <c r="DJ88">
        <v>124.846654102881</v>
      </c>
      <c r="DK88">
        <v>18.001471449385601</v>
      </c>
      <c r="DN88">
        <v>107.21407315711799</v>
      </c>
      <c r="DO88">
        <v>125.702458503519</v>
      </c>
      <c r="DR88">
        <v>108.048965305476</v>
      </c>
      <c r="DS88">
        <v>106.357566780821</v>
      </c>
      <c r="DV88">
        <v>142.07974092523301</v>
      </c>
      <c r="DW88">
        <v>89.079282165212604</v>
      </c>
      <c r="DZ88">
        <v>106.74593648617</v>
      </c>
      <c r="EA88">
        <v>160.64436719791499</v>
      </c>
      <c r="ED88">
        <v>141.15043614208599</v>
      </c>
      <c r="EE88">
        <v>71.559723726326496</v>
      </c>
      <c r="EH88">
        <v>159.240758331454</v>
      </c>
      <c r="EI88">
        <v>161.068963458078</v>
      </c>
      <c r="EL88">
        <v>142.890389508803</v>
      </c>
      <c r="EM88">
        <v>89.983841011052803</v>
      </c>
      <c r="EP88">
        <v>89.357791712458194</v>
      </c>
      <c r="EQ88">
        <v>105.943004876141</v>
      </c>
      <c r="ET88">
        <v>124.852507230386</v>
      </c>
      <c r="EU88">
        <v>143.32591403594401</v>
      </c>
      <c r="EX88">
        <v>159.293438340438</v>
      </c>
      <c r="EY88">
        <v>107.500367471057</v>
      </c>
      <c r="FB88">
        <v>197.383519557846</v>
      </c>
      <c r="FC88">
        <v>88.767092666577497</v>
      </c>
      <c r="FF88">
        <v>142.55755944300199</v>
      </c>
      <c r="FG88">
        <v>125.836104060831</v>
      </c>
      <c r="FJ88">
        <v>89.424809009037105</v>
      </c>
      <c r="FK88">
        <v>160.418465173268</v>
      </c>
      <c r="FN88">
        <v>124.736295878714</v>
      </c>
      <c r="FO88">
        <v>107.65080051017701</v>
      </c>
      <c r="FR88">
        <v>161.09806676765601</v>
      </c>
      <c r="FS88">
        <v>124.651634850235</v>
      </c>
      <c r="FV88">
        <v>124.82421253179</v>
      </c>
      <c r="FW88">
        <v>125.58691785641101</v>
      </c>
      <c r="FZ88">
        <v>89.220534624428794</v>
      </c>
      <c r="GA88">
        <v>143.253090593981</v>
      </c>
      <c r="GD88">
        <v>143.67657949947301</v>
      </c>
      <c r="GE88">
        <v>178.41355891376699</v>
      </c>
      <c r="GH88">
        <v>160.63270579964001</v>
      </c>
      <c r="GI88">
        <v>107.14349069391299</v>
      </c>
      <c r="GL88">
        <v>143.092194077964</v>
      </c>
      <c r="GM88">
        <v>143.611804060483</v>
      </c>
      <c r="GP88">
        <v>124.89111652046699</v>
      </c>
      <c r="GQ88">
        <v>71.087801066165696</v>
      </c>
      <c r="GT88">
        <v>125.85371803373199</v>
      </c>
      <c r="GU88">
        <v>124.379423636575</v>
      </c>
      <c r="GX88">
        <v>178.26901185507199</v>
      </c>
      <c r="GY88">
        <v>89.742394824628903</v>
      </c>
      <c r="HB88">
        <v>124.686309784099</v>
      </c>
      <c r="HC88">
        <v>107.059997248784</v>
      </c>
      <c r="HF88">
        <v>71.359506018222106</v>
      </c>
      <c r="HG88">
        <v>144.05331038737501</v>
      </c>
      <c r="HJ88">
        <v>53.447428633088499</v>
      </c>
      <c r="HK88">
        <v>143.66497208998101</v>
      </c>
      <c r="HN88">
        <v>162.56827699348099</v>
      </c>
      <c r="HO88">
        <v>71.230368264029707</v>
      </c>
      <c r="HR88">
        <v>53.556635887770902</v>
      </c>
      <c r="HS88">
        <v>160.51506734902799</v>
      </c>
      <c r="HV88">
        <v>125.90859461946501</v>
      </c>
      <c r="HW88">
        <v>53.690081463780601</v>
      </c>
      <c r="HZ88">
        <v>143.40571101766301</v>
      </c>
      <c r="IA88">
        <v>125.73577399791201</v>
      </c>
      <c r="ID88">
        <v>140.64001078918801</v>
      </c>
      <c r="IE88">
        <v>106.730794388259</v>
      </c>
    </row>
    <row r="89" spans="1:239" x14ac:dyDescent="0.25">
      <c r="A89" s="40">
        <v>40634</v>
      </c>
      <c r="B89">
        <v>122.587574474796</v>
      </c>
      <c r="D89">
        <v>143.19437085789201</v>
      </c>
      <c r="F89">
        <v>122.840692297776</v>
      </c>
      <c r="H89">
        <v>81.458557179797495</v>
      </c>
      <c r="J89">
        <v>122.203358002087</v>
      </c>
      <c r="L89">
        <v>161.35256531637799</v>
      </c>
      <c r="N89">
        <v>101.609857317153</v>
      </c>
      <c r="P89">
        <v>60.5027748722529</v>
      </c>
      <c r="R89">
        <v>162.10431624728699</v>
      </c>
      <c r="T89">
        <v>80.455220487984107</v>
      </c>
      <c r="V89">
        <v>122.90408743332399</v>
      </c>
      <c r="X89">
        <v>121.944013044068</v>
      </c>
      <c r="Z89">
        <v>102.461079416963</v>
      </c>
      <c r="AB89">
        <v>161.93477218845501</v>
      </c>
      <c r="AD89">
        <v>121.816608080121</v>
      </c>
      <c r="AF89">
        <v>142.440731693629</v>
      </c>
      <c r="AH89">
        <v>163.21800545400001</v>
      </c>
      <c r="AJ89">
        <v>101.404616671139</v>
      </c>
      <c r="AL89">
        <v>163.900601682641</v>
      </c>
      <c r="AN89">
        <v>121.79690488835701</v>
      </c>
      <c r="AP89">
        <v>100.31675695252299</v>
      </c>
      <c r="AR89">
        <v>123.101345836268</v>
      </c>
      <c r="AT89">
        <v>121.438089894904</v>
      </c>
      <c r="AV89">
        <v>142.20132361225799</v>
      </c>
      <c r="AX89">
        <v>121.900317672954</v>
      </c>
      <c r="AZ89">
        <v>82.276013912668802</v>
      </c>
      <c r="BB89">
        <v>143.32740471796001</v>
      </c>
      <c r="BD89">
        <v>101.97115220822</v>
      </c>
      <c r="BF89">
        <v>60.690909625995801</v>
      </c>
      <c r="BH89">
        <v>163.25033940276799</v>
      </c>
      <c r="BJ89">
        <v>123.15038464989</v>
      </c>
      <c r="BK89">
        <v>122.709403318931</v>
      </c>
      <c r="BN89">
        <v>122.801611121284</v>
      </c>
      <c r="BO89">
        <v>61.208610501190499</v>
      </c>
      <c r="BR89">
        <v>102.19254960969801</v>
      </c>
      <c r="BS89">
        <v>40.965112067159097</v>
      </c>
      <c r="BV89">
        <v>60.767485555354298</v>
      </c>
      <c r="BW89">
        <v>101.13468052250499</v>
      </c>
      <c r="BZ89">
        <v>142.37540468601699</v>
      </c>
      <c r="CA89">
        <v>101.58910578353</v>
      </c>
      <c r="CD89">
        <v>40.8315700628645</v>
      </c>
      <c r="CE89">
        <v>121.149269033664</v>
      </c>
      <c r="CH89">
        <v>121.85508672010199</v>
      </c>
      <c r="CI89">
        <v>101.427697910522</v>
      </c>
      <c r="CL89">
        <v>101.906658124583</v>
      </c>
      <c r="CM89">
        <v>142.25328417966099</v>
      </c>
      <c r="CP89">
        <v>141.61164222395399</v>
      </c>
      <c r="CQ89">
        <v>163.61006604346599</v>
      </c>
      <c r="CT89">
        <v>142.909567047396</v>
      </c>
      <c r="CU89">
        <v>221.82472511737001</v>
      </c>
      <c r="CX89">
        <v>141.78660208267101</v>
      </c>
      <c r="CY89">
        <v>102.028134624149</v>
      </c>
      <c r="DB89">
        <v>101.336805252064</v>
      </c>
      <c r="DC89">
        <v>143.49673527141101</v>
      </c>
      <c r="DF89">
        <v>102.835081666375</v>
      </c>
      <c r="DG89">
        <v>82.211281267476394</v>
      </c>
      <c r="DJ89">
        <v>122.511392939445</v>
      </c>
      <c r="DK89">
        <v>183.26484361004799</v>
      </c>
      <c r="DN89">
        <v>81.319393156282104</v>
      </c>
      <c r="DO89">
        <v>100.529340512807</v>
      </c>
      <c r="DR89">
        <v>122.0461572273</v>
      </c>
      <c r="DS89">
        <v>141.67720082670999</v>
      </c>
      <c r="DV89">
        <v>122.273507807923</v>
      </c>
      <c r="DW89">
        <v>204.675159382472</v>
      </c>
      <c r="DZ89">
        <v>161.83646587801999</v>
      </c>
      <c r="EA89">
        <v>100.752933953454</v>
      </c>
      <c r="ED89">
        <v>101.314193015282</v>
      </c>
      <c r="EE89">
        <v>143.01313007041901</v>
      </c>
      <c r="EH89">
        <v>81.587522132222105</v>
      </c>
      <c r="EI89">
        <v>184.03730085410899</v>
      </c>
      <c r="EL89">
        <v>61.316843280767898</v>
      </c>
      <c r="EM89">
        <v>61.070300768406398</v>
      </c>
      <c r="EP89">
        <v>120.980515189013</v>
      </c>
      <c r="EQ89">
        <v>60.872279602290298</v>
      </c>
      <c r="ET89">
        <v>41.082592299318001</v>
      </c>
      <c r="EU89">
        <v>121.786425860083</v>
      </c>
      <c r="EX89">
        <v>165.153288570222</v>
      </c>
      <c r="EY89">
        <v>121.64803948727</v>
      </c>
      <c r="FB89">
        <v>60.908039089777198</v>
      </c>
      <c r="FC89">
        <v>81.325898511381396</v>
      </c>
      <c r="FF89">
        <v>100.97122325708099</v>
      </c>
      <c r="FG89">
        <v>120.91244476216301</v>
      </c>
      <c r="FJ89">
        <v>121.59574579784</v>
      </c>
      <c r="FK89">
        <v>142.36221978239999</v>
      </c>
      <c r="FN89">
        <v>162.57905000092401</v>
      </c>
      <c r="FO89">
        <v>121.639985782175</v>
      </c>
      <c r="FR89">
        <v>40.7548270328355</v>
      </c>
      <c r="FS89">
        <v>81.200102420213398</v>
      </c>
      <c r="FV89">
        <v>102.02783877767099</v>
      </c>
      <c r="FW89">
        <v>162.57178790028499</v>
      </c>
      <c r="FZ89">
        <v>204.20384129412</v>
      </c>
      <c r="GA89">
        <v>181.78825601192401</v>
      </c>
      <c r="GD89">
        <v>61.199738347503299</v>
      </c>
      <c r="GE89">
        <v>81.797772726149702</v>
      </c>
      <c r="GH89">
        <v>81.725220839895201</v>
      </c>
      <c r="GI89">
        <v>100.993613135724</v>
      </c>
      <c r="GL89">
        <v>123.54782436639501</v>
      </c>
      <c r="GM89">
        <v>164.14791702572199</v>
      </c>
      <c r="GP89">
        <v>101.727150683183</v>
      </c>
      <c r="GQ89">
        <v>121.08448868144301</v>
      </c>
      <c r="GT89">
        <v>60.960718005300002</v>
      </c>
      <c r="GU89">
        <v>142.69577572753599</v>
      </c>
      <c r="GX89">
        <v>81.458505041193803</v>
      </c>
      <c r="GY89">
        <v>101.590959235844</v>
      </c>
      <c r="HB89">
        <v>100.95589827033299</v>
      </c>
      <c r="HC89">
        <v>161.876481473361</v>
      </c>
      <c r="HF89">
        <v>120.736438571744</v>
      </c>
      <c r="HG89">
        <v>142.88614626191199</v>
      </c>
      <c r="HJ89">
        <v>102.095703374534</v>
      </c>
      <c r="HK89">
        <v>122.01775507214801</v>
      </c>
      <c r="HN89">
        <v>143.32230996983799</v>
      </c>
      <c r="HO89">
        <v>101.737080349368</v>
      </c>
      <c r="HR89">
        <v>161.279167301797</v>
      </c>
      <c r="HS89">
        <v>121.73353499740099</v>
      </c>
      <c r="HV89">
        <v>124.06035913049</v>
      </c>
      <c r="HW89">
        <v>122.417466605397</v>
      </c>
      <c r="HZ89">
        <v>122.892420010878</v>
      </c>
      <c r="IA89">
        <v>122.99601214085899</v>
      </c>
      <c r="ID89">
        <v>121.363697941326</v>
      </c>
      <c r="IE89">
        <v>162.98845140449799</v>
      </c>
    </row>
    <row r="90" spans="1:239" x14ac:dyDescent="0.25">
      <c r="A90" s="40">
        <v>40664</v>
      </c>
      <c r="B90">
        <v>91.491457528805995</v>
      </c>
      <c r="D90">
        <v>165.68816244399</v>
      </c>
      <c r="F90">
        <v>92.194680834199303</v>
      </c>
      <c r="H90">
        <v>126.94445173147</v>
      </c>
      <c r="J90">
        <v>108.545102153237</v>
      </c>
      <c r="L90">
        <v>126.493271029236</v>
      </c>
      <c r="N90">
        <v>72.027023234500206</v>
      </c>
      <c r="P90">
        <v>91.199917925713905</v>
      </c>
      <c r="R90">
        <v>90.698172338276393</v>
      </c>
      <c r="T90">
        <v>199.07737300758799</v>
      </c>
      <c r="V90">
        <v>125.624006890575</v>
      </c>
      <c r="X90">
        <v>72.348667184346297</v>
      </c>
      <c r="Z90">
        <v>108.789402660291</v>
      </c>
      <c r="AB90">
        <v>17.9376969206578</v>
      </c>
      <c r="AD90">
        <v>162.88325116919799</v>
      </c>
      <c r="AF90">
        <v>90.456548429958801</v>
      </c>
      <c r="AH90">
        <v>55.139293780177603</v>
      </c>
      <c r="AJ90">
        <v>127.03741145984201</v>
      </c>
      <c r="AL90">
        <v>145.325847527446</v>
      </c>
      <c r="AN90">
        <v>71.481488365288598</v>
      </c>
      <c r="AP90">
        <v>108.41101380763401</v>
      </c>
      <c r="AR90">
        <v>109.526892331081</v>
      </c>
      <c r="AT90">
        <v>126.66782566707001</v>
      </c>
      <c r="AV90">
        <v>90.6045601322338</v>
      </c>
      <c r="AX90">
        <v>91.036284743981298</v>
      </c>
      <c r="AZ90">
        <v>18.327473509476299</v>
      </c>
      <c r="BB90">
        <v>108.963204112627</v>
      </c>
      <c r="BD90">
        <v>72.335538377936203</v>
      </c>
      <c r="BF90">
        <v>54.843244813707003</v>
      </c>
      <c r="BH90">
        <v>90.785541933638399</v>
      </c>
      <c r="BJ90">
        <v>71.913300153564805</v>
      </c>
      <c r="BL90">
        <v>89.716699057848501</v>
      </c>
      <c r="BN90">
        <v>91.577283841409894</v>
      </c>
      <c r="BO90">
        <v>90.872691298260904</v>
      </c>
      <c r="BR90">
        <v>72.093037871534406</v>
      </c>
      <c r="BS90">
        <v>91.208939157290999</v>
      </c>
      <c r="BV90">
        <v>72.890625127546798</v>
      </c>
      <c r="BW90">
        <v>107.99753320547801</v>
      </c>
      <c r="BZ90">
        <v>164.71817811996601</v>
      </c>
      <c r="CA90">
        <v>163.939860823033</v>
      </c>
      <c r="CD90">
        <v>54.8173159857893</v>
      </c>
      <c r="CE90">
        <v>89.807706708751496</v>
      </c>
      <c r="CH90">
        <v>126.98438669150499</v>
      </c>
      <c r="CI90">
        <v>72.362007922274799</v>
      </c>
      <c r="CL90">
        <v>54.104843235055597</v>
      </c>
      <c r="CM90">
        <v>18.053359145562901</v>
      </c>
      <c r="CP90">
        <v>144.53969400239001</v>
      </c>
      <c r="CQ90">
        <v>36.359759839412398</v>
      </c>
      <c r="CT90">
        <v>109.806893571107</v>
      </c>
      <c r="CU90">
        <v>108.15443292891</v>
      </c>
      <c r="CX90">
        <v>126.257775900051</v>
      </c>
      <c r="CY90">
        <v>91.174961727087407</v>
      </c>
      <c r="DB90">
        <v>108.785035312655</v>
      </c>
      <c r="DC90">
        <v>145.11411959844901</v>
      </c>
      <c r="DF90">
        <v>90.790767091311594</v>
      </c>
      <c r="DG90">
        <v>127.305477378951</v>
      </c>
      <c r="DJ90">
        <v>127.467512672113</v>
      </c>
      <c r="DK90">
        <v>90.474177091675003</v>
      </c>
      <c r="DN90">
        <v>90.938396902247604</v>
      </c>
      <c r="DO90">
        <v>72.474874877222007</v>
      </c>
      <c r="DR90">
        <v>90.345404858660899</v>
      </c>
      <c r="DS90">
        <v>127.225145419111</v>
      </c>
      <c r="DV90">
        <v>72.706831594676402</v>
      </c>
      <c r="DW90">
        <v>108.468346178674</v>
      </c>
      <c r="DZ90">
        <v>35.938461843302903</v>
      </c>
      <c r="EA90">
        <v>108.164370335089</v>
      </c>
      <c r="ED90">
        <v>127.15732623002999</v>
      </c>
      <c r="EE90">
        <v>126.50442826947</v>
      </c>
      <c r="EH90">
        <v>127.12668735634</v>
      </c>
      <c r="EI90">
        <v>127.15222948780399</v>
      </c>
      <c r="EL90">
        <v>36.395173608920302</v>
      </c>
      <c r="EM90">
        <v>73.037970846972996</v>
      </c>
      <c r="EP90">
        <v>90.284159380904995</v>
      </c>
      <c r="EQ90">
        <v>35.8318402956656</v>
      </c>
      <c r="ET90">
        <v>72.580823309638305</v>
      </c>
      <c r="EU90">
        <v>54.083841698762598</v>
      </c>
      <c r="EX90">
        <v>72.789346061581696</v>
      </c>
      <c r="EY90">
        <v>90.809840089936799</v>
      </c>
      <c r="FB90">
        <v>90.498551980024999</v>
      </c>
      <c r="FC90">
        <v>72.505043769341199</v>
      </c>
      <c r="FF90">
        <v>108.56969769654199</v>
      </c>
      <c r="FG90">
        <v>90.997998503545105</v>
      </c>
      <c r="FJ90">
        <v>90.876240678515998</v>
      </c>
      <c r="FK90">
        <v>164.078905700783</v>
      </c>
      <c r="FN90">
        <v>145.58901762914999</v>
      </c>
      <c r="FO90">
        <v>146.318499262464</v>
      </c>
      <c r="FR90">
        <v>127.086436814325</v>
      </c>
      <c r="FS90">
        <v>54.598596850745402</v>
      </c>
      <c r="FV90">
        <v>181.04841811857401</v>
      </c>
      <c r="FW90">
        <v>108.25584038260899</v>
      </c>
      <c r="FZ90">
        <v>144.740112249015</v>
      </c>
      <c r="GA90">
        <v>108.45873688242</v>
      </c>
      <c r="GD90">
        <v>144.76787502808</v>
      </c>
      <c r="GE90">
        <v>108.924573826479</v>
      </c>
      <c r="GH90">
        <v>73.388676083884505</v>
      </c>
      <c r="GI90">
        <v>91.138741452430594</v>
      </c>
      <c r="GL90">
        <v>72.927866292487707</v>
      </c>
      <c r="GM90">
        <v>73.239944057093894</v>
      </c>
      <c r="GP90">
        <v>54.4738763353078</v>
      </c>
      <c r="GQ90">
        <v>90.303369525957095</v>
      </c>
      <c r="GT90">
        <v>108.898486917703</v>
      </c>
      <c r="GU90">
        <v>90.774464088191294</v>
      </c>
      <c r="GX90">
        <v>128.36099137684499</v>
      </c>
      <c r="GY90">
        <v>108.67288255729601</v>
      </c>
      <c r="HB90">
        <v>126.97316026883099</v>
      </c>
      <c r="HC90">
        <v>109.181107143292</v>
      </c>
      <c r="HF90">
        <v>145.60954398109899</v>
      </c>
      <c r="HG90">
        <v>126.795004613484</v>
      </c>
      <c r="HJ90">
        <v>108.937235315737</v>
      </c>
      <c r="HK90">
        <v>127.3825444942</v>
      </c>
      <c r="HN90">
        <v>91.542252927466905</v>
      </c>
      <c r="HO90">
        <v>164.67912805590601</v>
      </c>
      <c r="HR90">
        <v>126.74344692307299</v>
      </c>
      <c r="HS90">
        <v>126.668888702418</v>
      </c>
      <c r="HV90">
        <v>72.926947937036203</v>
      </c>
      <c r="HW90">
        <v>90.444496756944304</v>
      </c>
      <c r="HZ90">
        <v>54.427076163684397</v>
      </c>
      <c r="IA90">
        <v>72.419236733229695</v>
      </c>
      <c r="ID90">
        <v>163.75990080534501</v>
      </c>
      <c r="IE90">
        <v>108.39489868673201</v>
      </c>
    </row>
    <row r="91" spans="1:239" x14ac:dyDescent="0.25">
      <c r="A91" s="40">
        <v>40695</v>
      </c>
      <c r="B91">
        <v>37.998200609487597</v>
      </c>
      <c r="D91">
        <v>19.068849857173699</v>
      </c>
      <c r="F91">
        <v>115.146371878419</v>
      </c>
      <c r="H91">
        <v>38.502358295251597</v>
      </c>
      <c r="J91">
        <v>37.867365026236499</v>
      </c>
      <c r="L91">
        <v>75.951463554363102</v>
      </c>
      <c r="N91">
        <v>152.34147816919599</v>
      </c>
      <c r="P91">
        <v>57.066590794663803</v>
      </c>
      <c r="R91">
        <v>57.225773389101697</v>
      </c>
      <c r="T91">
        <v>75.729409175254602</v>
      </c>
      <c r="V91">
        <v>38.022295692779302</v>
      </c>
      <c r="X91">
        <v>57.9585576773624</v>
      </c>
      <c r="Z91">
        <v>76.895813728304702</v>
      </c>
      <c r="AB91">
        <v>19.064064598833401</v>
      </c>
      <c r="AD91">
        <v>19.070571099106001</v>
      </c>
      <c r="AF91">
        <v>38.297219854291001</v>
      </c>
      <c r="AH91">
        <v>114.157294774555</v>
      </c>
      <c r="AJ91">
        <v>76.380873243200298</v>
      </c>
      <c r="AL91">
        <v>38.032290035067497</v>
      </c>
      <c r="AN91">
        <v>113.86205536511601</v>
      </c>
      <c r="AP91">
        <v>56.709177221911297</v>
      </c>
      <c r="AR91">
        <v>133.12942309887799</v>
      </c>
      <c r="AT91">
        <v>94.600981537173695</v>
      </c>
      <c r="AV91">
        <v>75.826353162331898</v>
      </c>
      <c r="AX91">
        <v>75.969756432984397</v>
      </c>
      <c r="AZ91">
        <v>75.990682060230895</v>
      </c>
      <c r="BB91">
        <v>38.184936572644098</v>
      </c>
      <c r="BD91">
        <v>76.817236184864896</v>
      </c>
      <c r="BF91">
        <v>38.588467011733897</v>
      </c>
      <c r="BH91">
        <v>38.0427361535016</v>
      </c>
      <c r="BJ91">
        <v>114.188906930554</v>
      </c>
      <c r="BL91">
        <v>56.806395081904398</v>
      </c>
      <c r="BN91">
        <v>38.620919663234801</v>
      </c>
      <c r="BP91">
        <v>77.179171406806802</v>
      </c>
      <c r="BR91">
        <v>57.034664259031103</v>
      </c>
      <c r="BS91">
        <v>57.289205118196598</v>
      </c>
      <c r="BV91">
        <v>114.96116170799201</v>
      </c>
      <c r="BW91">
        <v>150.79726950552001</v>
      </c>
      <c r="BZ91">
        <v>57.244757061202399</v>
      </c>
      <c r="CA91">
        <v>38.314459422393497</v>
      </c>
      <c r="CD91">
        <v>77.183128218144105</v>
      </c>
      <c r="CE91">
        <v>56.8525617999967</v>
      </c>
      <c r="CH91">
        <v>19.099935446793399</v>
      </c>
      <c r="CI91">
        <v>76.373466772416705</v>
      </c>
      <c r="CL91">
        <v>57.102678382041098</v>
      </c>
      <c r="CM91">
        <v>56.629239317730097</v>
      </c>
      <c r="CP91">
        <v>76.065899746560206</v>
      </c>
      <c r="CQ91">
        <v>76.241796205938101</v>
      </c>
      <c r="CT91">
        <v>19.083080002934199</v>
      </c>
      <c r="CU91">
        <v>19.080521135485601</v>
      </c>
      <c r="CX91">
        <v>76.520191837108996</v>
      </c>
      <c r="CY91">
        <v>114.313619799436</v>
      </c>
      <c r="DB91">
        <v>76.380774425248703</v>
      </c>
      <c r="DC91">
        <v>37.721580992908102</v>
      </c>
      <c r="DF91">
        <v>96.085529465489998</v>
      </c>
      <c r="DG91">
        <v>76.227287437216702</v>
      </c>
      <c r="DJ91">
        <v>115.99216588062001</v>
      </c>
      <c r="DK91">
        <v>38.349725380549799</v>
      </c>
      <c r="DN91">
        <v>132.67829811339101</v>
      </c>
      <c r="DO91">
        <v>95.4258027848403</v>
      </c>
      <c r="DR91">
        <v>95.591515984100596</v>
      </c>
      <c r="DS91">
        <v>95.887067795613703</v>
      </c>
      <c r="DV91">
        <v>19.036438382671399</v>
      </c>
      <c r="DW91">
        <v>76.346664064611602</v>
      </c>
      <c r="DZ91">
        <v>56.7581883896584</v>
      </c>
      <c r="EA91">
        <v>113.375584514989</v>
      </c>
      <c r="ED91">
        <v>113.78480764605</v>
      </c>
      <c r="EE91">
        <v>94.754247204706203</v>
      </c>
      <c r="EH91">
        <v>76.515948322134193</v>
      </c>
      <c r="EI91">
        <v>95.880523432805703</v>
      </c>
      <c r="EL91">
        <v>19.118225408916199</v>
      </c>
      <c r="EM91">
        <v>95.052393647705799</v>
      </c>
      <c r="EP91">
        <v>37.789553912174597</v>
      </c>
      <c r="EQ91">
        <v>75.9748516450002</v>
      </c>
      <c r="ET91">
        <v>38.010208516436002</v>
      </c>
      <c r="EU91">
        <v>19.151072601587199</v>
      </c>
      <c r="EX91">
        <v>19.060215948427999</v>
      </c>
      <c r="EY91">
        <v>38.369183657958601</v>
      </c>
      <c r="FB91">
        <v>76.227805268423197</v>
      </c>
      <c r="FC91" s="41"/>
      <c r="FF91">
        <v>114.675638341536</v>
      </c>
      <c r="FG91">
        <v>56.855939540385897</v>
      </c>
      <c r="FJ91">
        <v>113.720546326633</v>
      </c>
      <c r="FK91">
        <v>57.0026252279186</v>
      </c>
      <c r="FN91">
        <v>95.374968131266499</v>
      </c>
      <c r="FO91">
        <v>37.883223597201997</v>
      </c>
      <c r="FR91">
        <v>57.2054251009748</v>
      </c>
      <c r="FS91">
        <v>113.065628945835</v>
      </c>
      <c r="FV91">
        <v>133.051803224043</v>
      </c>
      <c r="FW91">
        <v>38.404958802869999</v>
      </c>
      <c r="FZ91">
        <v>57.466762689361097</v>
      </c>
      <c r="GA91">
        <v>38.174684499631901</v>
      </c>
      <c r="GD91">
        <v>96.007778500272394</v>
      </c>
      <c r="GE91">
        <v>76.632862716102693</v>
      </c>
      <c r="GH91">
        <v>38.412950434120802</v>
      </c>
      <c r="GI91">
        <v>95.297558600305294</v>
      </c>
      <c r="GL91">
        <v>76.507112083757306</v>
      </c>
      <c r="GM91">
        <v>38.047341763627401</v>
      </c>
      <c r="GP91">
        <v>95.744017785285806</v>
      </c>
      <c r="GQ91">
        <v>18.9918701002387</v>
      </c>
      <c r="GT91">
        <v>133.62596481941199</v>
      </c>
      <c r="GU91">
        <v>95.4089920926112</v>
      </c>
      <c r="GX91">
        <v>76.696889060759304</v>
      </c>
      <c r="GY91">
        <v>56.777657594430998</v>
      </c>
      <c r="HB91">
        <v>114.553205497055</v>
      </c>
      <c r="HC91">
        <v>37.572535100040298</v>
      </c>
      <c r="HF91">
        <v>95.753515905116799</v>
      </c>
      <c r="HG91">
        <v>37.803039306985902</v>
      </c>
      <c r="HJ91">
        <v>57.497257104317399</v>
      </c>
      <c r="HK91">
        <v>37.826722092629502</v>
      </c>
      <c r="HN91">
        <v>57.904962362704097</v>
      </c>
      <c r="HO91">
        <v>94.358908761378601</v>
      </c>
      <c r="HR91">
        <v>75.324549398459098</v>
      </c>
      <c r="HS91">
        <v>113.888954744537</v>
      </c>
      <c r="HV91">
        <v>57.548636108527802</v>
      </c>
      <c r="HW91">
        <v>37.642547042245297</v>
      </c>
      <c r="HZ91">
        <v>57.286991420383998</v>
      </c>
      <c r="IA91">
        <v>57.382146856011602</v>
      </c>
      <c r="ID91">
        <v>18.927009727897399</v>
      </c>
      <c r="IE91">
        <v>94.854694490940105</v>
      </c>
    </row>
    <row r="92" spans="1:239" x14ac:dyDescent="0.25">
      <c r="A92" s="40">
        <v>40725</v>
      </c>
      <c r="B92">
        <v>80.943065892043904</v>
      </c>
      <c r="D92">
        <v>140.951169658156</v>
      </c>
      <c r="F92">
        <v>101.345387159117</v>
      </c>
      <c r="H92">
        <v>141.41115694161201</v>
      </c>
      <c r="J92">
        <v>120.114547556782</v>
      </c>
      <c r="L92">
        <v>79.201186483693903</v>
      </c>
      <c r="N92">
        <v>161.52296029711499</v>
      </c>
      <c r="P92">
        <v>80.0673300813651</v>
      </c>
      <c r="R92">
        <v>140.612428803271</v>
      </c>
      <c r="T92">
        <v>160.633118820411</v>
      </c>
      <c r="V92">
        <v>79.968075703281301</v>
      </c>
      <c r="X92">
        <v>60.9338359257642</v>
      </c>
      <c r="Z92">
        <v>40.324922822555699</v>
      </c>
      <c r="AB92">
        <v>161.03796392019601</v>
      </c>
      <c r="AD92">
        <v>79.483396862223898</v>
      </c>
      <c r="AF92">
        <v>40.551682102792803</v>
      </c>
      <c r="AH92">
        <v>80.930104172055096</v>
      </c>
      <c r="AJ92">
        <v>100.521131040401</v>
      </c>
      <c r="AL92">
        <v>180.73837485741799</v>
      </c>
      <c r="AN92">
        <v>141.00237698340101</v>
      </c>
      <c r="AP92">
        <v>100.246351597455</v>
      </c>
      <c r="AR92">
        <v>140.89493612259699</v>
      </c>
      <c r="AT92">
        <v>180.72878893283101</v>
      </c>
      <c r="AV92">
        <v>141.84178813140599</v>
      </c>
      <c r="AX92">
        <v>160.800492771302</v>
      </c>
      <c r="AZ92">
        <v>101.08304359511</v>
      </c>
      <c r="BB92">
        <v>80.811157625005094</v>
      </c>
      <c r="BD92">
        <v>181.35164031479499</v>
      </c>
      <c r="BF92">
        <v>161.21975809023101</v>
      </c>
      <c r="BH92">
        <v>80.425173760766</v>
      </c>
      <c r="BJ92">
        <v>140.32325598284299</v>
      </c>
      <c r="BL92">
        <v>100.799051364555</v>
      </c>
      <c r="BN92">
        <v>121.67093962144</v>
      </c>
      <c r="BP92">
        <v>101.481349969025</v>
      </c>
      <c r="BR92">
        <v>181.08000091582099</v>
      </c>
      <c r="BT92">
        <v>60.239679012831999</v>
      </c>
      <c r="BV92">
        <v>80.488901381301105</v>
      </c>
      <c r="BW92">
        <v>120.614930866763</v>
      </c>
      <c r="BZ92">
        <v>141.03209943186499</v>
      </c>
      <c r="CA92">
        <v>100.03940781737499</v>
      </c>
      <c r="CD92">
        <v>101.236487815289</v>
      </c>
      <c r="CE92">
        <v>140.85872669719399</v>
      </c>
      <c r="CH92">
        <v>100.46244343389399</v>
      </c>
      <c r="CI92">
        <v>121.27327463601</v>
      </c>
      <c r="CL92">
        <v>121.633500674156</v>
      </c>
      <c r="CM92">
        <v>40.3504234189637</v>
      </c>
      <c r="CP92">
        <v>80.131012276515406</v>
      </c>
      <c r="CQ92">
        <v>199.673543956505</v>
      </c>
      <c r="CT92">
        <v>160.81900889913001</v>
      </c>
      <c r="CU92">
        <v>202.602044798588</v>
      </c>
      <c r="CX92">
        <v>100.07137759533499</v>
      </c>
      <c r="CY92">
        <v>179.92019380435599</v>
      </c>
      <c r="DB92">
        <v>160.90255218502</v>
      </c>
      <c r="DC92">
        <v>80.890611189182906</v>
      </c>
      <c r="DF92">
        <v>100.29334272019901</v>
      </c>
      <c r="DG92">
        <v>141.526318467952</v>
      </c>
      <c r="DJ92">
        <v>120.83530864164599</v>
      </c>
      <c r="DK92">
        <v>121.71937750858299</v>
      </c>
      <c r="DN92">
        <v>141.39116143416899</v>
      </c>
      <c r="DO92">
        <v>200.591380151149</v>
      </c>
      <c r="DR92">
        <v>121.713619326247</v>
      </c>
      <c r="DS92">
        <v>181.42997994477</v>
      </c>
      <c r="DV92">
        <v>101.139098505158</v>
      </c>
      <c r="DW92">
        <v>141.790304351559</v>
      </c>
      <c r="DZ92">
        <v>119.913937073789</v>
      </c>
      <c r="EA92">
        <v>120.628105011247</v>
      </c>
      <c r="ED92">
        <v>161.451088393817</v>
      </c>
      <c r="EE92">
        <v>242.129517741884</v>
      </c>
      <c r="EH92">
        <v>162.517935836497</v>
      </c>
      <c r="EI92">
        <v>40.721159305392902</v>
      </c>
      <c r="EL92">
        <v>120.862341584243</v>
      </c>
      <c r="EM92">
        <v>162.902984150078</v>
      </c>
      <c r="EP92">
        <v>140.85831523580501</v>
      </c>
      <c r="EQ92">
        <v>80.048917943158003</v>
      </c>
      <c r="ET92">
        <v>59.771423063178197</v>
      </c>
      <c r="EU92">
        <v>100.348547105224</v>
      </c>
      <c r="EX92">
        <v>122.001591095919</v>
      </c>
      <c r="EY92">
        <v>99.630445930338198</v>
      </c>
      <c r="FB92">
        <v>142.08251942022201</v>
      </c>
      <c r="FC92">
        <v>140.97423737898799</v>
      </c>
      <c r="FF92">
        <v>100.187788567431</v>
      </c>
      <c r="FG92">
        <v>160.510093438685</v>
      </c>
      <c r="FJ92">
        <v>80.849128500565001</v>
      </c>
      <c r="FK92">
        <v>161.72723363202201</v>
      </c>
      <c r="FN92">
        <v>119.92118962307801</v>
      </c>
      <c r="FO92">
        <v>140.66584364398301</v>
      </c>
      <c r="FR92">
        <v>60.638940317606099</v>
      </c>
      <c r="FS92">
        <v>79.999378634833704</v>
      </c>
      <c r="FV92">
        <v>181.28725549020501</v>
      </c>
      <c r="FW92">
        <v>79.914066014975404</v>
      </c>
      <c r="FZ92">
        <v>121.370531015235</v>
      </c>
      <c r="GA92">
        <v>181.178869135464</v>
      </c>
      <c r="GD92">
        <v>141.58764013099901</v>
      </c>
      <c r="GE92">
        <v>100.73832361554101</v>
      </c>
      <c r="GH92">
        <v>122.08531945009599</v>
      </c>
      <c r="GI92">
        <v>60.371889419512001</v>
      </c>
      <c r="GL92">
        <v>100.26180300387701</v>
      </c>
      <c r="GM92">
        <v>60.919594266018997</v>
      </c>
      <c r="GP92">
        <v>140.221827846488</v>
      </c>
      <c r="GQ92">
        <v>119.62261410075</v>
      </c>
      <c r="GT92">
        <v>160.15654577044199</v>
      </c>
      <c r="GU92">
        <v>200.601245037539</v>
      </c>
      <c r="GX92">
        <v>40.375136519185098</v>
      </c>
      <c r="GY92">
        <v>80.864100636489397</v>
      </c>
      <c r="HB92">
        <v>141.21316186915701</v>
      </c>
      <c r="HC92">
        <v>161.234533218038</v>
      </c>
      <c r="HF92">
        <v>203.26571435037101</v>
      </c>
      <c r="HG92">
        <v>101.306637797487</v>
      </c>
      <c r="HJ92">
        <v>100.747551267018</v>
      </c>
      <c r="HK92">
        <v>181.312040850752</v>
      </c>
      <c r="HN92">
        <v>101.271755639484</v>
      </c>
      <c r="HO92">
        <v>140.85675965665101</v>
      </c>
      <c r="HR92">
        <v>160.90501982075401</v>
      </c>
      <c r="HS92">
        <v>160.97012962606701</v>
      </c>
      <c r="HV92">
        <v>141.19799842231299</v>
      </c>
      <c r="HW92">
        <v>141.45441638050499</v>
      </c>
      <c r="HZ92">
        <v>202.578645872122</v>
      </c>
      <c r="IA92">
        <v>140.29738976941101</v>
      </c>
      <c r="ID92">
        <v>200.705060667803</v>
      </c>
      <c r="IE92">
        <v>139.97274361959001</v>
      </c>
    </row>
    <row r="93" spans="1:239" x14ac:dyDescent="0.25">
      <c r="A93" s="40">
        <v>40756</v>
      </c>
      <c r="B93">
        <v>111.38157112489</v>
      </c>
      <c r="D93">
        <v>56.059930416618101</v>
      </c>
      <c r="F93">
        <v>93.311702759689794</v>
      </c>
      <c r="H93">
        <v>74.6747519484598</v>
      </c>
      <c r="J93">
        <v>55.838717476583</v>
      </c>
      <c r="L93">
        <v>55.394969234487199</v>
      </c>
      <c r="N93">
        <v>73.777577959877206</v>
      </c>
      <c r="P93">
        <v>56.120382635898203</v>
      </c>
      <c r="R93">
        <v>91.797396858262104</v>
      </c>
      <c r="T93">
        <v>37.0594529514293</v>
      </c>
      <c r="V93">
        <v>37.197042794882101</v>
      </c>
      <c r="X93">
        <v>56.352546695802097</v>
      </c>
      <c r="Z93">
        <v>74.958467395726501</v>
      </c>
      <c r="AB93">
        <v>55.8266374870012</v>
      </c>
      <c r="AD93">
        <v>92.939029972591001</v>
      </c>
      <c r="AF93">
        <v>93.003664758596003</v>
      </c>
      <c r="AH93">
        <v>74.894472951386007</v>
      </c>
      <c r="AJ93">
        <v>112.459954559024</v>
      </c>
      <c r="AL93">
        <v>74.945805284475597</v>
      </c>
      <c r="AN93">
        <v>55.8604557621344</v>
      </c>
      <c r="AP93">
        <v>74.708443388175695</v>
      </c>
      <c r="AR93">
        <v>92.592722910387707</v>
      </c>
      <c r="AT93">
        <v>18.6660923129864</v>
      </c>
      <c r="AV93">
        <v>110.642183693418</v>
      </c>
      <c r="AX93">
        <v>37.536845047082501</v>
      </c>
      <c r="AZ93">
        <v>93.741145174877701</v>
      </c>
      <c r="BB93">
        <v>55.761881788246598</v>
      </c>
      <c r="BD93">
        <v>74.718641135542995</v>
      </c>
      <c r="BF93">
        <v>55.7518280207603</v>
      </c>
      <c r="BH93">
        <v>55.778226017750498</v>
      </c>
      <c r="BJ93">
        <v>56.1156279746818</v>
      </c>
      <c r="BL93">
        <v>55.722417896450501</v>
      </c>
      <c r="BN93">
        <v>55.935649196535401</v>
      </c>
      <c r="BP93">
        <v>75.078801525381806</v>
      </c>
      <c r="BR93">
        <v>55.493250660128403</v>
      </c>
      <c r="BT93">
        <v>92.783719015238105</v>
      </c>
      <c r="BV93">
        <v>55.709033766383101</v>
      </c>
      <c r="BX93">
        <v>74.586708079158797</v>
      </c>
      <c r="BZ93">
        <v>111.93046455559799</v>
      </c>
      <c r="CA93">
        <v>92.896901612458194</v>
      </c>
      <c r="CD93">
        <v>130.946904704676</v>
      </c>
      <c r="CE93">
        <v>56.023559533771198</v>
      </c>
      <c r="CH93">
        <v>55.975677208707502</v>
      </c>
      <c r="CI93">
        <v>37.441469093375702</v>
      </c>
      <c r="CL93">
        <v>74.273261510461495</v>
      </c>
      <c r="CM93">
        <v>74.209185229372096</v>
      </c>
      <c r="CP93">
        <v>36.9376724606987</v>
      </c>
      <c r="CQ93">
        <v>74.333801748356905</v>
      </c>
      <c r="CT93">
        <v>74.560473983693399</v>
      </c>
      <c r="CU93">
        <v>55.627130210454098</v>
      </c>
      <c r="CX93">
        <v>37.179710415366998</v>
      </c>
      <c r="CY93">
        <v>92.871320704317299</v>
      </c>
      <c r="DB93">
        <v>37.180935856685899</v>
      </c>
      <c r="DC93">
        <v>37.088277476391703</v>
      </c>
      <c r="DF93">
        <v>37.107777578337199</v>
      </c>
      <c r="DG93">
        <v>55.5317272940067</v>
      </c>
      <c r="DJ93">
        <v>74.504524925909706</v>
      </c>
      <c r="DK93">
        <v>74.638528750147501</v>
      </c>
      <c r="DN93">
        <v>93.007235786275601</v>
      </c>
      <c r="DO93">
        <v>92.639387521191395</v>
      </c>
      <c r="DR93">
        <v>112.214859360234</v>
      </c>
      <c r="DS93">
        <v>55.557245797262198</v>
      </c>
      <c r="DV93" s="41"/>
      <c r="DW93">
        <v>74.277963977676706</v>
      </c>
      <c r="DZ93">
        <v>56.1247445701404</v>
      </c>
      <c r="EA93">
        <v>55.722156063028301</v>
      </c>
      <c r="ED93">
        <v>92.616520201731802</v>
      </c>
      <c r="EE93">
        <v>36.904357633845798</v>
      </c>
      <c r="EH93">
        <v>92.191577853198893</v>
      </c>
      <c r="EI93">
        <v>56.225195250126703</v>
      </c>
      <c r="EL93">
        <v>74.638592209206394</v>
      </c>
      <c r="EM93">
        <v>37.0834534047369</v>
      </c>
      <c r="EP93">
        <v>54.994828369186301</v>
      </c>
      <c r="EQ93">
        <v>55.734301385529598</v>
      </c>
      <c r="ET93">
        <v>55.6946866000333</v>
      </c>
      <c r="EU93">
        <v>37.3642793288465</v>
      </c>
      <c r="EX93">
        <v>74.372631756776997</v>
      </c>
      <c r="EY93">
        <v>37.105092222413397</v>
      </c>
      <c r="FB93">
        <v>111.226732119784</v>
      </c>
      <c r="FC93">
        <v>56.168101188534401</v>
      </c>
      <c r="FF93">
        <v>37.363827009411096</v>
      </c>
      <c r="FG93">
        <v>93.210432643090599</v>
      </c>
      <c r="FJ93">
        <v>93.166328995705896</v>
      </c>
      <c r="FK93">
        <v>37.400706744033101</v>
      </c>
      <c r="FN93">
        <v>18.478279641921201</v>
      </c>
      <c r="FO93">
        <v>37.214421334784198</v>
      </c>
      <c r="FR93">
        <v>55.672829106793401</v>
      </c>
      <c r="FS93">
        <v>74.3281663569242</v>
      </c>
      <c r="FV93">
        <v>74.797696011716894</v>
      </c>
      <c r="FW93">
        <v>74.284050861697295</v>
      </c>
      <c r="FZ93">
        <v>74.289127249150596</v>
      </c>
      <c r="GA93">
        <v>74.432007096969201</v>
      </c>
      <c r="GD93">
        <v>55.822907919964898</v>
      </c>
      <c r="GE93">
        <v>93.270391818970893</v>
      </c>
      <c r="GH93">
        <v>74.0809121757882</v>
      </c>
      <c r="GI93">
        <v>93.6005374317145</v>
      </c>
      <c r="GL93">
        <v>92.835047518581007</v>
      </c>
      <c r="GM93">
        <v>93.288556380935802</v>
      </c>
      <c r="GP93">
        <v>93.796678157360901</v>
      </c>
      <c r="GQ93">
        <v>92.795388918494297</v>
      </c>
      <c r="GT93">
        <v>18.516789463029198</v>
      </c>
      <c r="GU93">
        <v>92.122659173232606</v>
      </c>
      <c r="GX93">
        <v>93.045238532816896</v>
      </c>
      <c r="GY93">
        <v>92.890255761919803</v>
      </c>
      <c r="HB93">
        <v>37.317575771035997</v>
      </c>
      <c r="HC93">
        <v>92.198292324543203</v>
      </c>
      <c r="HF93">
        <v>111.55135307504401</v>
      </c>
      <c r="HG93">
        <v>37.281734712904402</v>
      </c>
      <c r="HJ93">
        <v>55.702483290036298</v>
      </c>
      <c r="HK93">
        <v>91.960023545894302</v>
      </c>
      <c r="HN93">
        <v>55.937354308689699</v>
      </c>
      <c r="HO93">
        <v>111.29623248353199</v>
      </c>
      <c r="HR93">
        <v>55.908471618594596</v>
      </c>
      <c r="HS93">
        <v>74.357208542974504</v>
      </c>
      <c r="HV93">
        <v>37.499407144672197</v>
      </c>
      <c r="HW93">
        <v>37.205849592914497</v>
      </c>
      <c r="HZ93">
        <v>55.608912250418697</v>
      </c>
      <c r="IA93">
        <v>74.8810476479633</v>
      </c>
      <c r="ID93">
        <v>92.354952888673793</v>
      </c>
      <c r="IE93">
        <v>92.434378102653497</v>
      </c>
    </row>
    <row r="94" spans="1:239" x14ac:dyDescent="0.25">
      <c r="A94" s="40">
        <v>40787</v>
      </c>
      <c r="B94">
        <v>108.17537989913799</v>
      </c>
      <c r="D94">
        <v>127.543975400948</v>
      </c>
      <c r="F94">
        <v>54.213250394674397</v>
      </c>
      <c r="H94">
        <v>126.723520131638</v>
      </c>
      <c r="J94">
        <v>71.732400477221006</v>
      </c>
      <c r="L94">
        <v>89.830987111390002</v>
      </c>
      <c r="N94">
        <v>107.38190461268</v>
      </c>
      <c r="P94">
        <v>36.159674930502099</v>
      </c>
      <c r="R94">
        <v>107.773682104505</v>
      </c>
      <c r="T94">
        <v>144.519036196684</v>
      </c>
      <c r="V94">
        <v>125.82727392488199</v>
      </c>
      <c r="X94">
        <v>162.65127784177901</v>
      </c>
      <c r="Z94">
        <v>164.298449620094</v>
      </c>
      <c r="AB94">
        <v>126.52785672337799</v>
      </c>
      <c r="AD94">
        <v>162.974653015906</v>
      </c>
      <c r="AF94">
        <v>108.806834018838</v>
      </c>
      <c r="AH94">
        <v>54.340903402475703</v>
      </c>
      <c r="AJ94">
        <v>90.628382923033598</v>
      </c>
      <c r="AL94">
        <v>109.135406843813</v>
      </c>
      <c r="AN94">
        <v>108.22965792542099</v>
      </c>
      <c r="AP94">
        <v>54.048130560259899</v>
      </c>
      <c r="AR94">
        <v>179.762611246555</v>
      </c>
      <c r="AT94">
        <v>107.680028242517</v>
      </c>
      <c r="AV94">
        <v>108.03997202569199</v>
      </c>
      <c r="AX94">
        <v>143.51198580267399</v>
      </c>
      <c r="AZ94">
        <v>108.672119811096</v>
      </c>
      <c r="BB94">
        <v>126.650701966299</v>
      </c>
      <c r="BD94">
        <v>53.651413426607299</v>
      </c>
      <c r="BF94">
        <v>54.088336975532002</v>
      </c>
      <c r="BH94">
        <v>127.972706657553</v>
      </c>
      <c r="BJ94">
        <v>108.47575586952701</v>
      </c>
      <c r="BL94">
        <v>108.39741421359599</v>
      </c>
      <c r="BN94">
        <v>91.146502877719897</v>
      </c>
      <c r="BP94">
        <v>162.771219933358</v>
      </c>
      <c r="BR94">
        <v>71.767817881925893</v>
      </c>
      <c r="BT94">
        <v>90.535268450053394</v>
      </c>
      <c r="BV94">
        <v>73.443715715491393</v>
      </c>
      <c r="BX94">
        <v>72.729707640111897</v>
      </c>
      <c r="BZ94">
        <v>127.69752923986201</v>
      </c>
      <c r="CB94">
        <v>160.89244956880199</v>
      </c>
      <c r="CD94">
        <v>91.486371172723693</v>
      </c>
      <c r="CE94">
        <v>35.855698319653698</v>
      </c>
      <c r="CH94">
        <v>144.83782844359399</v>
      </c>
      <c r="CI94">
        <v>144.09190485972999</v>
      </c>
      <c r="CL94">
        <v>107.568840207672</v>
      </c>
      <c r="CM94">
        <v>125.450302626717</v>
      </c>
      <c r="CP94">
        <v>143.48606365880701</v>
      </c>
      <c r="CQ94">
        <v>17.8514065152408</v>
      </c>
      <c r="CT94">
        <v>145.038836784398</v>
      </c>
      <c r="CU94">
        <v>107.94499548105399</v>
      </c>
      <c r="CX94">
        <v>54.027383238993202</v>
      </c>
      <c r="CY94">
        <v>143.382327629222</v>
      </c>
      <c r="DB94">
        <v>53.948674581952503</v>
      </c>
      <c r="DC94">
        <v>90.418993518340798</v>
      </c>
      <c r="DF94">
        <v>161.70493567380501</v>
      </c>
      <c r="DG94">
        <v>89.566404115907503</v>
      </c>
      <c r="DJ94">
        <v>89.485102162973504</v>
      </c>
      <c r="DK94">
        <v>107.569199469724</v>
      </c>
      <c r="DN94">
        <v>108.13744706403099</v>
      </c>
      <c r="DO94">
        <v>72.283593978302093</v>
      </c>
      <c r="DR94">
        <v>107.98732693594</v>
      </c>
      <c r="DS94">
        <v>108.695355486287</v>
      </c>
      <c r="DV94">
        <v>126.98214345332499</v>
      </c>
      <c r="DW94">
        <v>89.967121277032106</v>
      </c>
      <c r="DZ94">
        <v>71.885131157184205</v>
      </c>
      <c r="EA94">
        <v>145.312557832821</v>
      </c>
      <c r="ED94">
        <v>90.110737395151105</v>
      </c>
      <c r="EE94">
        <v>90.465592528224093</v>
      </c>
      <c r="EH94">
        <v>71.768487143959803</v>
      </c>
      <c r="EI94">
        <v>72.778464097433698</v>
      </c>
      <c r="EL94">
        <v>108.10644426954001</v>
      </c>
      <c r="EM94">
        <v>127.14940160543</v>
      </c>
      <c r="EP94">
        <v>89.845042251509</v>
      </c>
      <c r="EQ94">
        <v>53.783946224944998</v>
      </c>
      <c r="ET94">
        <v>108.112882578753</v>
      </c>
      <c r="EU94">
        <v>198.28595527141999</v>
      </c>
      <c r="EX94">
        <v>108.147962110778</v>
      </c>
      <c r="EY94">
        <v>143.74792188698501</v>
      </c>
      <c r="FB94">
        <v>72.028407407939497</v>
      </c>
      <c r="FC94">
        <v>90.293154593451902</v>
      </c>
      <c r="FF94">
        <v>143.40784680824899</v>
      </c>
      <c r="FG94">
        <v>89.824974635522693</v>
      </c>
      <c r="FJ94">
        <v>144.172139433137</v>
      </c>
      <c r="FK94">
        <v>107.70506779449801</v>
      </c>
      <c r="FN94">
        <v>106.582555881118</v>
      </c>
      <c r="FO94">
        <v>90.464613583718204</v>
      </c>
      <c r="FR94">
        <v>90.408235358724696</v>
      </c>
      <c r="FS94">
        <v>89.060508013382403</v>
      </c>
      <c r="FV94">
        <v>162.66523112918199</v>
      </c>
      <c r="FW94">
        <v>90.793892692470806</v>
      </c>
      <c r="FZ94">
        <v>108.307220392104</v>
      </c>
      <c r="GA94">
        <v>90.489671458042295</v>
      </c>
      <c r="GD94">
        <v>72.310726116518097</v>
      </c>
      <c r="GE94">
        <v>89.354837333649897</v>
      </c>
      <c r="GH94">
        <v>71.757329209741798</v>
      </c>
      <c r="GI94">
        <v>90.194687034895793</v>
      </c>
      <c r="GL94">
        <v>90.428773379370895</v>
      </c>
      <c r="GM94">
        <v>54.276164240896698</v>
      </c>
      <c r="GP94">
        <v>90.124763518345503</v>
      </c>
      <c r="GQ94">
        <v>107.619597225581</v>
      </c>
      <c r="GT94">
        <v>162.84053087440199</v>
      </c>
      <c r="GU94">
        <v>90.836670635602204</v>
      </c>
      <c r="GX94">
        <v>72.312317904565205</v>
      </c>
      <c r="GY94">
        <v>162.45617232137701</v>
      </c>
      <c r="HB94">
        <v>144.27206882876899</v>
      </c>
      <c r="HC94">
        <v>71.7805890100542</v>
      </c>
      <c r="HF94">
        <v>125.529565965218</v>
      </c>
      <c r="HG94">
        <v>91.192301766620204</v>
      </c>
      <c r="HJ94">
        <v>107.970901803258</v>
      </c>
      <c r="HK94">
        <v>71.701988604436906</v>
      </c>
      <c r="HN94">
        <v>144.888689073423</v>
      </c>
      <c r="HO94">
        <v>53.952418068653103</v>
      </c>
      <c r="HR94">
        <v>107.95507994704001</v>
      </c>
      <c r="HS94">
        <v>126.26553232531001</v>
      </c>
      <c r="HV94">
        <v>71.8685852189614</v>
      </c>
      <c r="HW94">
        <v>107.576617907585</v>
      </c>
      <c r="HZ94">
        <v>125.292415524723</v>
      </c>
      <c r="IA94">
        <v>108.715158556478</v>
      </c>
      <c r="ID94">
        <v>107.40707227772801</v>
      </c>
      <c r="IE94">
        <v>90.080451249311906</v>
      </c>
    </row>
    <row r="95" spans="1:239" x14ac:dyDescent="0.25">
      <c r="A95" s="40">
        <v>40817</v>
      </c>
      <c r="B95">
        <v>118.807775785722</v>
      </c>
      <c r="D95">
        <v>103.205686386292</v>
      </c>
      <c r="F95">
        <v>51.289270028190202</v>
      </c>
      <c r="H95">
        <v>119.463124916406</v>
      </c>
      <c r="J95">
        <v>50.989666485506397</v>
      </c>
      <c r="L95">
        <v>118.137618735535</v>
      </c>
      <c r="N95">
        <v>101.64148363865699</v>
      </c>
      <c r="P95">
        <v>152.544893401465</v>
      </c>
      <c r="R95">
        <v>153.28961636318601</v>
      </c>
      <c r="T95">
        <v>153.26618308106299</v>
      </c>
      <c r="V95">
        <v>68.432231771607903</v>
      </c>
      <c r="X95">
        <v>120.899857704464</v>
      </c>
      <c r="Z95">
        <v>51.384219090077004</v>
      </c>
      <c r="AB95">
        <v>135.11056959634701</v>
      </c>
      <c r="AD95">
        <v>34.012596330946202</v>
      </c>
      <c r="AF95">
        <v>68.646508073834198</v>
      </c>
      <c r="AH95">
        <v>118.82710949140601</v>
      </c>
      <c r="AJ95">
        <v>103.573589583642</v>
      </c>
      <c r="AL95">
        <v>136.75254386281301</v>
      </c>
      <c r="AN95">
        <v>85.603279972721495</v>
      </c>
      <c r="AP95">
        <v>134.18072185174299</v>
      </c>
      <c r="AR95">
        <v>84.300384043703204</v>
      </c>
      <c r="AT95">
        <v>84.730255557784702</v>
      </c>
      <c r="AV95">
        <v>118.375395715628</v>
      </c>
      <c r="AX95">
        <v>85.271996819436296</v>
      </c>
      <c r="AZ95">
        <v>120.32845120638</v>
      </c>
      <c r="BB95">
        <v>85.283275800748598</v>
      </c>
      <c r="BD95">
        <v>101.913886962327</v>
      </c>
      <c r="BF95">
        <v>119.440146873986</v>
      </c>
      <c r="BH95">
        <v>119.751886110458</v>
      </c>
      <c r="BJ95">
        <v>170.99842781193999</v>
      </c>
      <c r="BL95">
        <v>119.1154831777</v>
      </c>
      <c r="BN95">
        <v>187.84108630872399</v>
      </c>
      <c r="BP95">
        <v>68.700082319331301</v>
      </c>
      <c r="BR95">
        <v>101.734357899722</v>
      </c>
      <c r="BT95">
        <v>67.890411671702395</v>
      </c>
      <c r="BV95">
        <v>170.55687493204201</v>
      </c>
      <c r="BX95">
        <v>186.03146954814801</v>
      </c>
      <c r="BZ95">
        <v>119.253078084046</v>
      </c>
      <c r="CB95">
        <v>84.8070947719294</v>
      </c>
      <c r="CD95">
        <v>102.211856588245</v>
      </c>
      <c r="CF95">
        <v>85.104246453215595</v>
      </c>
      <c r="CH95">
        <v>85.198032063757594</v>
      </c>
      <c r="CI95">
        <v>85.934056383029599</v>
      </c>
      <c r="CL95">
        <v>84.703697027284704</v>
      </c>
      <c r="CM95">
        <v>50.737710145982597</v>
      </c>
      <c r="CP95">
        <v>173.324806756312</v>
      </c>
      <c r="CQ95">
        <v>151.71366055256499</v>
      </c>
      <c r="CT95">
        <v>119.835007600962</v>
      </c>
      <c r="CU95">
        <v>120.15601966932</v>
      </c>
      <c r="CX95">
        <v>135.66986402329499</v>
      </c>
      <c r="CY95">
        <v>101.919144702301</v>
      </c>
      <c r="DB95">
        <v>68.354645851707303</v>
      </c>
      <c r="DC95">
        <v>68.3163293141167</v>
      </c>
      <c r="DF95">
        <v>171.52669337020299</v>
      </c>
      <c r="DG95">
        <v>101.41609885747</v>
      </c>
      <c r="DJ95">
        <v>119.54148429783901</v>
      </c>
      <c r="DK95">
        <v>101.881091944432</v>
      </c>
      <c r="DN95">
        <v>119.72898346696699</v>
      </c>
      <c r="DO95">
        <v>118.524596399565</v>
      </c>
      <c r="DR95">
        <v>118.87462540136799</v>
      </c>
      <c r="DS95">
        <v>137.07703178073501</v>
      </c>
      <c r="DV95">
        <v>85.502987157736598</v>
      </c>
      <c r="DW95">
        <v>103.059667530902</v>
      </c>
      <c r="DZ95">
        <v>154.38888972116001</v>
      </c>
      <c r="EA95">
        <v>68.066565925832194</v>
      </c>
      <c r="ED95">
        <v>68.644642954246905</v>
      </c>
      <c r="EE95">
        <v>68.019420668635505</v>
      </c>
      <c r="EH95">
        <v>152.66381132332299</v>
      </c>
      <c r="EI95">
        <v>102.429076004295</v>
      </c>
      <c r="EL95">
        <v>50.891403091922299</v>
      </c>
      <c r="EM95">
        <v>85.550253529758805</v>
      </c>
      <c r="EP95">
        <v>68.115403997052098</v>
      </c>
      <c r="EQ95">
        <v>152.76838906091299</v>
      </c>
      <c r="ET95">
        <v>85.165352834100901</v>
      </c>
      <c r="EU95">
        <v>119.72857531682401</v>
      </c>
      <c r="EX95">
        <v>85.688148344928393</v>
      </c>
      <c r="EY95">
        <v>85.545197975709101</v>
      </c>
      <c r="FB95">
        <v>68.266383799411898</v>
      </c>
      <c r="FC95">
        <v>152.536517763917</v>
      </c>
      <c r="FF95">
        <v>169.723427419296</v>
      </c>
      <c r="FG95">
        <v>85.267820787519796</v>
      </c>
      <c r="FJ95">
        <v>119.067603423525</v>
      </c>
      <c r="FK95">
        <v>85.447370190233798</v>
      </c>
      <c r="FN95">
        <v>102.41763029340299</v>
      </c>
      <c r="FO95">
        <v>85.422676958432604</v>
      </c>
      <c r="FR95">
        <v>102.19029331631501</v>
      </c>
      <c r="FS95">
        <v>135.33310106470501</v>
      </c>
      <c r="FV95">
        <v>102.099980398838</v>
      </c>
      <c r="FW95">
        <v>136.97694890161199</v>
      </c>
      <c r="FZ95">
        <v>85.467935676417099</v>
      </c>
      <c r="GA95">
        <v>102.659723799977</v>
      </c>
      <c r="GD95">
        <v>102.01024616161401</v>
      </c>
      <c r="GE95">
        <v>118.229319685969</v>
      </c>
      <c r="GH95">
        <v>85.340060095521693</v>
      </c>
      <c r="GI95">
        <v>85.280367856976099</v>
      </c>
      <c r="GL95">
        <v>68.449645956837799</v>
      </c>
      <c r="GM95">
        <v>136.597970119178</v>
      </c>
      <c r="GP95">
        <v>84.583650971156203</v>
      </c>
      <c r="GQ95">
        <v>102.435858982055</v>
      </c>
      <c r="GT95">
        <v>187.589826424308</v>
      </c>
      <c r="GU95">
        <v>102.093199528694</v>
      </c>
      <c r="GX95">
        <v>154.13223622084499</v>
      </c>
      <c r="GY95">
        <v>85.644206571185805</v>
      </c>
      <c r="HB95">
        <v>118.246326169261</v>
      </c>
      <c r="HC95">
        <v>119.153043630055</v>
      </c>
      <c r="HF95">
        <v>84.934561804767796</v>
      </c>
      <c r="HG95">
        <v>172.47718822240401</v>
      </c>
      <c r="HJ95">
        <v>85.352420167140295</v>
      </c>
      <c r="HK95">
        <v>85.582509252963803</v>
      </c>
      <c r="HN95">
        <v>118.33008998846501</v>
      </c>
      <c r="HO95">
        <v>101.714687222552</v>
      </c>
      <c r="HR95">
        <v>153.06610702070699</v>
      </c>
      <c r="HS95">
        <v>119.526109292532</v>
      </c>
      <c r="HV95">
        <v>68.158980167129101</v>
      </c>
      <c r="HW95">
        <v>136.53768684598199</v>
      </c>
      <c r="HZ95">
        <v>203.88846951597401</v>
      </c>
      <c r="IA95">
        <v>102.331903259688</v>
      </c>
      <c r="ID95">
        <v>102.119288156937</v>
      </c>
      <c r="IE95">
        <v>68.408412580249703</v>
      </c>
    </row>
    <row r="96" spans="1:239" x14ac:dyDescent="0.25">
      <c r="A96" s="40">
        <v>40848</v>
      </c>
      <c r="B96">
        <v>99.820000085279901</v>
      </c>
      <c r="D96">
        <v>67.267985809557302</v>
      </c>
      <c r="F96">
        <v>100.111534073591</v>
      </c>
      <c r="H96">
        <v>50.368023612622501</v>
      </c>
      <c r="J96">
        <v>66.256175596567701</v>
      </c>
      <c r="L96">
        <v>66.453383280837002</v>
      </c>
      <c r="N96">
        <v>82.737420110132803</v>
      </c>
      <c r="P96">
        <v>83.625244431694</v>
      </c>
      <c r="R96">
        <v>117.884126522307</v>
      </c>
      <c r="T96">
        <v>83.270371919615997</v>
      </c>
      <c r="V96">
        <v>66.249405759884297</v>
      </c>
      <c r="X96">
        <v>66.462774856796798</v>
      </c>
      <c r="Z96">
        <v>66.844562817042998</v>
      </c>
      <c r="AB96">
        <v>99.301864844249806</v>
      </c>
      <c r="AD96">
        <v>49.873669836217204</v>
      </c>
      <c r="AF96">
        <v>50.322585504079001</v>
      </c>
      <c r="AH96">
        <v>66.572186453479603</v>
      </c>
      <c r="AJ96">
        <v>132.81963518112099</v>
      </c>
      <c r="AL96">
        <v>100.007174864527</v>
      </c>
      <c r="AN96">
        <v>116.734747827908</v>
      </c>
      <c r="AP96">
        <v>98.999558109016206</v>
      </c>
      <c r="AR96">
        <v>83.469276649194299</v>
      </c>
      <c r="AT96">
        <v>66.748569269932005</v>
      </c>
      <c r="AV96">
        <v>99.224691656432</v>
      </c>
      <c r="AX96">
        <v>132.75398106438101</v>
      </c>
      <c r="AZ96">
        <v>100.73304037420399</v>
      </c>
      <c r="BB96">
        <v>99.703795210945501</v>
      </c>
      <c r="BD96">
        <v>100.53273520925499</v>
      </c>
      <c r="BF96">
        <v>100.249672917624</v>
      </c>
      <c r="BH96">
        <v>134.87092745754899</v>
      </c>
      <c r="BJ96">
        <v>100.28608021517501</v>
      </c>
      <c r="BL96">
        <v>66.441178262838605</v>
      </c>
      <c r="BN96">
        <v>116.470071055677</v>
      </c>
      <c r="BP96">
        <v>101.065838986133</v>
      </c>
      <c r="BR96">
        <v>83.113885033547902</v>
      </c>
      <c r="BT96">
        <v>117.277111052731</v>
      </c>
      <c r="BV96">
        <v>133.02956622314599</v>
      </c>
      <c r="BX96">
        <v>83.275360558001907</v>
      </c>
      <c r="BZ96">
        <v>49.832150262063898</v>
      </c>
      <c r="CB96">
        <v>49.599636352139399</v>
      </c>
      <c r="CD96">
        <v>133.84834083520099</v>
      </c>
      <c r="CF96">
        <v>83.476965001479996</v>
      </c>
      <c r="CH96">
        <v>116.266132339149</v>
      </c>
      <c r="CJ96">
        <v>99.5711762106001</v>
      </c>
      <c r="CL96">
        <v>99.645752688317401</v>
      </c>
      <c r="CM96">
        <v>33.081133148770199</v>
      </c>
      <c r="CP96">
        <v>49.912312134323898</v>
      </c>
      <c r="CQ96">
        <v>66.501281164068502</v>
      </c>
      <c r="CT96">
        <v>84.171201537100501</v>
      </c>
      <c r="CU96">
        <v>16.705224143400301</v>
      </c>
      <c r="CX96">
        <v>115.094842644766</v>
      </c>
      <c r="CY96">
        <v>50.035849744476302</v>
      </c>
      <c r="DB96">
        <v>100.323397299017</v>
      </c>
      <c r="DC96">
        <v>117.040561961493</v>
      </c>
      <c r="DF96">
        <v>83.777526225096693</v>
      </c>
      <c r="DG96">
        <v>33.089503565331498</v>
      </c>
      <c r="DJ96">
        <v>67.137917140683697</v>
      </c>
      <c r="DK96">
        <v>83.584800671791896</v>
      </c>
      <c r="DN96">
        <v>185.426875284533</v>
      </c>
      <c r="DO96">
        <v>66.811385885466805</v>
      </c>
      <c r="DR96">
        <v>84.557634869381801</v>
      </c>
      <c r="DS96">
        <v>165.25472431234701</v>
      </c>
      <c r="DV96">
        <v>83.809194399094494</v>
      </c>
      <c r="DW96">
        <v>132.136949669751</v>
      </c>
      <c r="DZ96">
        <v>117.668163633074</v>
      </c>
      <c r="EA96">
        <v>116.30605401554401</v>
      </c>
      <c r="ED96">
        <v>117.15711074369599</v>
      </c>
      <c r="EE96">
        <v>16.847627457772699</v>
      </c>
      <c r="EH96">
        <v>66.366189497290307</v>
      </c>
      <c r="EI96">
        <v>83.847915944497004</v>
      </c>
      <c r="EL96">
        <v>33.3575815002254</v>
      </c>
      <c r="EM96">
        <v>116.834363357884</v>
      </c>
      <c r="EP96">
        <v>16.515956351136001</v>
      </c>
      <c r="EQ96">
        <v>116.157728214711</v>
      </c>
      <c r="ET96">
        <v>116.87590450894599</v>
      </c>
      <c r="EU96">
        <v>66.975060795096596</v>
      </c>
      <c r="EX96">
        <v>99.780657547837606</v>
      </c>
      <c r="EY96">
        <v>99.849013571014595</v>
      </c>
      <c r="FB96">
        <v>67.020865567649196</v>
      </c>
      <c r="FC96">
        <v>99.865954687889001</v>
      </c>
      <c r="FF96">
        <v>16.550360248268198</v>
      </c>
      <c r="FG96">
        <v>66.230962043926993</v>
      </c>
      <c r="FJ96">
        <v>82.939372397645798</v>
      </c>
      <c r="FK96">
        <v>83.036368448736695</v>
      </c>
      <c r="FN96">
        <v>99.452596594963097</v>
      </c>
      <c r="FO96">
        <v>132.459108496395</v>
      </c>
      <c r="FR96">
        <v>66.817070488092995</v>
      </c>
      <c r="FS96">
        <v>66.586554046273093</v>
      </c>
      <c r="FV96">
        <v>116.031245462521</v>
      </c>
      <c r="FW96">
        <v>33.596575457559197</v>
      </c>
      <c r="FZ96">
        <v>83.269298738681996</v>
      </c>
      <c r="GA96">
        <v>33.239854521282801</v>
      </c>
      <c r="GD96">
        <v>82.870990514374398</v>
      </c>
      <c r="GE96">
        <v>82.124144958819898</v>
      </c>
      <c r="GH96">
        <v>100.67440692032601</v>
      </c>
      <c r="GI96">
        <v>66.200474274871695</v>
      </c>
      <c r="GL96">
        <v>83.398392257317695</v>
      </c>
      <c r="GM96">
        <v>100.52435596036101</v>
      </c>
      <c r="GP96">
        <v>50.0137277311132</v>
      </c>
      <c r="GQ96">
        <v>66.3491634534236</v>
      </c>
      <c r="GT96">
        <v>33.3075960687761</v>
      </c>
      <c r="GU96">
        <v>83.248666847046593</v>
      </c>
      <c r="GX96">
        <v>66.750344470563903</v>
      </c>
      <c r="GY96">
        <v>100.484979287768</v>
      </c>
      <c r="HB96">
        <v>99.167009016440801</v>
      </c>
      <c r="HC96">
        <v>149.72807972003901</v>
      </c>
      <c r="HF96">
        <v>132.944377804829</v>
      </c>
      <c r="HG96">
        <v>83.496193927446896</v>
      </c>
      <c r="HJ96">
        <v>16.5682419841452</v>
      </c>
      <c r="HK96">
        <v>66.882785117829897</v>
      </c>
      <c r="HN96">
        <v>100.548882453753</v>
      </c>
      <c r="HO96">
        <v>66.397239550262597</v>
      </c>
      <c r="HR96">
        <v>33.416856003706599</v>
      </c>
      <c r="HS96">
        <v>84.145229271121096</v>
      </c>
      <c r="HV96">
        <v>66.592960388065293</v>
      </c>
      <c r="HW96">
        <v>16.630599672609598</v>
      </c>
      <c r="HZ96">
        <v>49.780677471005397</v>
      </c>
      <c r="IA96">
        <v>100.230215080618</v>
      </c>
      <c r="ID96">
        <v>49.617000156730398</v>
      </c>
      <c r="IE96">
        <v>99.838045095885505</v>
      </c>
    </row>
    <row r="97" spans="1:239" x14ac:dyDescent="0.25">
      <c r="A97" s="40">
        <v>40878</v>
      </c>
      <c r="B97">
        <v>152.875105717769</v>
      </c>
      <c r="D97">
        <v>118.972494015539</v>
      </c>
      <c r="F97">
        <v>168.79988751918901</v>
      </c>
      <c r="H97">
        <v>135.63986776261399</v>
      </c>
      <c r="J97">
        <v>220.45926030387599</v>
      </c>
      <c r="L97">
        <v>118.162754872821</v>
      </c>
      <c r="N97">
        <v>119.147563508635</v>
      </c>
      <c r="P97">
        <v>118.32972704493</v>
      </c>
      <c r="R97">
        <v>118.28287748697601</v>
      </c>
      <c r="T97">
        <v>118.67739530351</v>
      </c>
      <c r="V97">
        <v>151.89075077421799</v>
      </c>
      <c r="X97">
        <v>84.946871005130106</v>
      </c>
      <c r="Z97">
        <v>169.69212378012401</v>
      </c>
      <c r="AB97">
        <v>118.19876750839001</v>
      </c>
      <c r="AD97">
        <v>118.883723657982</v>
      </c>
      <c r="AF97">
        <v>152.159383138507</v>
      </c>
      <c r="AH97">
        <v>169.69203616262399</v>
      </c>
      <c r="AJ97">
        <v>85.009474856253703</v>
      </c>
      <c r="AL97">
        <v>187.532458280214</v>
      </c>
      <c r="AN97">
        <v>118.55455069801501</v>
      </c>
      <c r="AP97">
        <v>254.02796499900401</v>
      </c>
      <c r="AR97">
        <v>118.239597246098</v>
      </c>
      <c r="AT97">
        <v>152.69050281903199</v>
      </c>
      <c r="AV97">
        <v>185.56822875315299</v>
      </c>
      <c r="AX97">
        <v>119.25949747304</v>
      </c>
      <c r="AZ97">
        <v>136.45072563805701</v>
      </c>
      <c r="BB97">
        <v>85.371608955739802</v>
      </c>
      <c r="BD97">
        <v>153.77804942480699</v>
      </c>
      <c r="BF97">
        <v>119.26226267394</v>
      </c>
      <c r="BH97">
        <v>84.828418763777606</v>
      </c>
      <c r="BJ97">
        <v>118.376078882906</v>
      </c>
      <c r="BL97">
        <v>221.77403145029399</v>
      </c>
      <c r="BN97">
        <v>68.654031015269297</v>
      </c>
      <c r="BP97">
        <v>152.94953772212699</v>
      </c>
      <c r="BR97">
        <v>67.930618580335704</v>
      </c>
      <c r="BT97">
        <v>134.76696331341799</v>
      </c>
      <c r="BV97">
        <v>119.781382195747</v>
      </c>
      <c r="BX97">
        <v>136.63690648121801</v>
      </c>
      <c r="BZ97">
        <v>102.906893582546</v>
      </c>
      <c r="CB97">
        <v>187.96055075870601</v>
      </c>
      <c r="CD97">
        <v>137.542527045962</v>
      </c>
      <c r="CF97">
        <v>135.738611142293</v>
      </c>
      <c r="CH97">
        <v>117.7297353049</v>
      </c>
      <c r="CJ97">
        <v>134.60029835768799</v>
      </c>
      <c r="CL97">
        <v>102.43651747812901</v>
      </c>
      <c r="CN97">
        <v>118.69094313148901</v>
      </c>
      <c r="CP97">
        <v>151.99367003251601</v>
      </c>
      <c r="CQ97">
        <v>68.089147728828195</v>
      </c>
      <c r="CT97">
        <v>119.768766593975</v>
      </c>
      <c r="CU97">
        <v>153.47442583651599</v>
      </c>
      <c r="CX97">
        <v>135.13329722632099</v>
      </c>
      <c r="CY97">
        <v>84.887005069129202</v>
      </c>
      <c r="DB97">
        <v>186.55411361085999</v>
      </c>
      <c r="DC97">
        <v>120.102070887845</v>
      </c>
      <c r="DF97">
        <v>152.66949449778701</v>
      </c>
      <c r="DG97">
        <v>170.835693259512</v>
      </c>
      <c r="DJ97">
        <v>136.87319294314901</v>
      </c>
      <c r="DK97">
        <v>168.263753387294</v>
      </c>
      <c r="DN97">
        <v>33.876822607414901</v>
      </c>
      <c r="DO97">
        <v>168.62251158036</v>
      </c>
      <c r="DR97">
        <v>118.876950731075</v>
      </c>
      <c r="DS97">
        <v>152.85571952846101</v>
      </c>
      <c r="DV97">
        <v>135.563823280896</v>
      </c>
      <c r="DW97">
        <v>152.36660564927999</v>
      </c>
      <c r="DZ97">
        <v>152.67408313970699</v>
      </c>
      <c r="EA97">
        <v>118.452605369289</v>
      </c>
      <c r="ED97">
        <v>134.62614082065201</v>
      </c>
      <c r="EE97">
        <v>151.10331169425601</v>
      </c>
      <c r="EH97">
        <v>136.332027567962</v>
      </c>
      <c r="EI97">
        <v>136.551672726834</v>
      </c>
      <c r="EL97">
        <v>118.88422167677901</v>
      </c>
      <c r="EM97">
        <v>135.65577006244399</v>
      </c>
      <c r="EP97">
        <v>169.716960564202</v>
      </c>
      <c r="EQ97">
        <v>169.12134916026599</v>
      </c>
      <c r="ET97">
        <v>102.240382974398</v>
      </c>
      <c r="EU97">
        <v>102.011403805749</v>
      </c>
      <c r="EX97">
        <v>203.24488472332499</v>
      </c>
      <c r="EY97">
        <v>101.991213179848</v>
      </c>
      <c r="FB97">
        <v>168.19769566040301</v>
      </c>
      <c r="FC97">
        <v>102.322057168491</v>
      </c>
      <c r="FF97">
        <v>135.72400299514399</v>
      </c>
      <c r="FG97">
        <v>203.323417754318</v>
      </c>
      <c r="FJ97">
        <v>152.195098687414</v>
      </c>
      <c r="FK97">
        <v>118.78266102706</v>
      </c>
      <c r="FN97">
        <v>118.62731019393701</v>
      </c>
      <c r="FO97">
        <v>186.89015235683399</v>
      </c>
      <c r="FR97">
        <v>170.636402061518</v>
      </c>
      <c r="FS97">
        <v>135.63659478833799</v>
      </c>
      <c r="FV97">
        <v>135.63604202027801</v>
      </c>
      <c r="FW97">
        <v>168.43984447690201</v>
      </c>
      <c r="FZ97">
        <v>134.93762145687199</v>
      </c>
      <c r="GA97">
        <v>187.302715944044</v>
      </c>
      <c r="GD97">
        <v>152.794494516047</v>
      </c>
      <c r="GE97">
        <v>119.509566663301</v>
      </c>
      <c r="GH97">
        <v>170.21404079445099</v>
      </c>
      <c r="GI97">
        <v>118.938145831079</v>
      </c>
      <c r="GL97">
        <v>188.28716000655001</v>
      </c>
      <c r="GM97">
        <v>51.306106412619101</v>
      </c>
      <c r="GP97">
        <v>135.37271670591599</v>
      </c>
      <c r="GQ97">
        <v>136.245714943054</v>
      </c>
      <c r="GT97">
        <v>100.764225525227</v>
      </c>
      <c r="GU97">
        <v>101.513041191935</v>
      </c>
      <c r="GX97">
        <v>134.69191470504299</v>
      </c>
      <c r="GY97">
        <v>118.10783871291601</v>
      </c>
      <c r="HB97">
        <v>136.06077270607199</v>
      </c>
      <c r="HC97">
        <v>168.08028576666399</v>
      </c>
      <c r="HF97">
        <v>67.550854052997494</v>
      </c>
      <c r="HG97">
        <v>136.09475004325</v>
      </c>
      <c r="HJ97">
        <v>84.638603971634097</v>
      </c>
      <c r="HK97">
        <v>170.13452534794601</v>
      </c>
      <c r="HN97">
        <v>153.30140403345101</v>
      </c>
      <c r="HO97">
        <v>204.57417369103899</v>
      </c>
      <c r="HR97">
        <v>169.75595992715799</v>
      </c>
      <c r="HS97">
        <v>153.03593513471299</v>
      </c>
      <c r="HV97">
        <v>102.204572066048</v>
      </c>
      <c r="HW97">
        <v>152.015467282533</v>
      </c>
      <c r="HZ97">
        <v>50.994491500081701</v>
      </c>
      <c r="IA97">
        <v>102.38441348085399</v>
      </c>
      <c r="ID97">
        <v>135.68454504188301</v>
      </c>
      <c r="IE97">
        <v>135.38987822185001</v>
      </c>
    </row>
    <row r="98" spans="1:239" x14ac:dyDescent="0.25">
      <c r="A98" s="40">
        <v>40909</v>
      </c>
      <c r="B98">
        <v>105.793253476061</v>
      </c>
      <c r="D98">
        <v>137.745743684714</v>
      </c>
      <c r="F98">
        <v>135.95458264867599</v>
      </c>
      <c r="H98">
        <v>181.92987569487201</v>
      </c>
      <c r="J98">
        <v>91.061654956792495</v>
      </c>
      <c r="L98">
        <v>91.339168909804002</v>
      </c>
      <c r="N98">
        <v>90.727343330529294</v>
      </c>
      <c r="P98">
        <v>105.608933953427</v>
      </c>
      <c r="R98">
        <v>105.279617996143</v>
      </c>
      <c r="T98">
        <v>106.34332488660201</v>
      </c>
      <c r="V98">
        <v>151.20698042247599</v>
      </c>
      <c r="X98">
        <v>105.139095199896</v>
      </c>
      <c r="Z98">
        <v>121.09687483348399</v>
      </c>
      <c r="AB98">
        <v>106.310388293229</v>
      </c>
      <c r="AD98">
        <v>105.892575824548</v>
      </c>
      <c r="AF98">
        <v>121.77508747403699</v>
      </c>
      <c r="AH98">
        <v>120.07005354338099</v>
      </c>
      <c r="AJ98">
        <v>105.696272103802</v>
      </c>
      <c r="AL98">
        <v>152.21720895805001</v>
      </c>
      <c r="AN98">
        <v>120.48006644480201</v>
      </c>
      <c r="AP98">
        <v>166.41868819016901</v>
      </c>
      <c r="AR98">
        <v>165.648527049949</v>
      </c>
      <c r="AT98">
        <v>45.342221101357801</v>
      </c>
      <c r="AV98">
        <v>120.155028247884</v>
      </c>
      <c r="AX98">
        <v>106.652100928544</v>
      </c>
      <c r="AZ98">
        <v>76.228897661872296</v>
      </c>
      <c r="BB98">
        <v>150.878402658087</v>
      </c>
      <c r="BD98">
        <v>90.801256378321398</v>
      </c>
      <c r="BF98">
        <v>120.971469171094</v>
      </c>
      <c r="BH98">
        <v>136.840734637667</v>
      </c>
      <c r="BJ98">
        <v>106.11131396905</v>
      </c>
      <c r="BL98">
        <v>90.360908103630095</v>
      </c>
      <c r="BN98">
        <v>75.103365832170695</v>
      </c>
      <c r="BP98">
        <v>106.569315261108</v>
      </c>
      <c r="BR98">
        <v>106.13369164858599</v>
      </c>
      <c r="BT98">
        <v>226.62029009037499</v>
      </c>
      <c r="BV98">
        <v>121.18260368024001</v>
      </c>
      <c r="BX98">
        <v>75.489146490361506</v>
      </c>
      <c r="BZ98">
        <v>164.93257580274701</v>
      </c>
      <c r="CB98">
        <v>91.165901425894901</v>
      </c>
      <c r="CD98">
        <v>180.88434991998301</v>
      </c>
      <c r="CF98">
        <v>181.201980209759</v>
      </c>
      <c r="CH98">
        <v>152.00383629690899</v>
      </c>
      <c r="CJ98">
        <v>136.523230156593</v>
      </c>
      <c r="CL98">
        <v>136.39077099666201</v>
      </c>
      <c r="CN98">
        <v>105.70584104911801</v>
      </c>
      <c r="CP98">
        <v>165.84168600645799</v>
      </c>
      <c r="CR98">
        <v>136.643924830098</v>
      </c>
      <c r="CT98">
        <v>60.179017644127903</v>
      </c>
      <c r="CU98">
        <v>90.8110941020214</v>
      </c>
      <c r="CX98">
        <v>120.972257287364</v>
      </c>
      <c r="CY98">
        <v>61.072914410544399</v>
      </c>
      <c r="DB98">
        <v>120.562533195936</v>
      </c>
      <c r="DC98">
        <v>120.11289616934199</v>
      </c>
      <c r="DF98">
        <v>104.646394031318</v>
      </c>
      <c r="DG98">
        <v>120.333360432471</v>
      </c>
      <c r="DJ98">
        <v>106.305029234469</v>
      </c>
      <c r="DK98">
        <v>90.375081669619306</v>
      </c>
      <c r="DN98">
        <v>151.05254279166701</v>
      </c>
      <c r="DO98">
        <v>135.95127972715201</v>
      </c>
      <c r="DR98">
        <v>76.520827268302</v>
      </c>
      <c r="DS98">
        <v>136.20971223104701</v>
      </c>
      <c r="DV98">
        <v>75.568207123303793</v>
      </c>
      <c r="DW98">
        <v>91.049108019760297</v>
      </c>
      <c r="DZ98">
        <v>29.8753096974317</v>
      </c>
      <c r="EA98">
        <v>105.31842306009101</v>
      </c>
      <c r="ED98">
        <v>120.550721735691</v>
      </c>
      <c r="EE98">
        <v>150.56121948616399</v>
      </c>
      <c r="EH98">
        <v>166.318894551184</v>
      </c>
      <c r="EI98">
        <v>122.224042359813</v>
      </c>
      <c r="EL98">
        <v>120.780407783223</v>
      </c>
      <c r="EM98">
        <v>105.580602266166</v>
      </c>
      <c r="EP98">
        <v>60.375866726020099</v>
      </c>
      <c r="EQ98">
        <v>209.78438160605899</v>
      </c>
      <c r="ET98">
        <v>60.237739706308801</v>
      </c>
      <c r="EU98">
        <v>59.976497161449501</v>
      </c>
      <c r="EX98">
        <v>120.591427483442</v>
      </c>
      <c r="EY98">
        <v>90.706664765285595</v>
      </c>
      <c r="FB98">
        <v>120.724306456411</v>
      </c>
      <c r="FC98">
        <v>135.631391551267</v>
      </c>
      <c r="FF98">
        <v>120.62467217896599</v>
      </c>
      <c r="FG98">
        <v>120.040732594734</v>
      </c>
      <c r="FJ98">
        <v>121.065222702686</v>
      </c>
      <c r="FK98">
        <v>135.691392202868</v>
      </c>
      <c r="FN98">
        <v>165.53485109758901</v>
      </c>
      <c r="FO98">
        <v>136.56150403648701</v>
      </c>
      <c r="FR98">
        <v>136.56472668541599</v>
      </c>
      <c r="FS98">
        <v>151.60044599085401</v>
      </c>
      <c r="FV98">
        <v>107.365148373979</v>
      </c>
      <c r="FW98">
        <v>166.555610499305</v>
      </c>
      <c r="FZ98">
        <v>75.708392680921705</v>
      </c>
      <c r="GA98">
        <v>165.77432990272499</v>
      </c>
      <c r="GD98">
        <v>60.777707951286501</v>
      </c>
      <c r="GE98">
        <v>121.371031410852</v>
      </c>
      <c r="GH98">
        <v>168.304361598718</v>
      </c>
      <c r="GI98">
        <v>120.440984359346</v>
      </c>
      <c r="GL98">
        <v>136.88350062674999</v>
      </c>
      <c r="GM98">
        <v>106.227787365984</v>
      </c>
      <c r="GP98">
        <v>120.045098749875</v>
      </c>
      <c r="GQ98">
        <v>210.23405927884701</v>
      </c>
      <c r="GT98">
        <v>180.82975477426999</v>
      </c>
      <c r="GU98">
        <v>182.95383984472801</v>
      </c>
      <c r="GX98">
        <v>107.22234216015001</v>
      </c>
      <c r="GY98">
        <v>90.045916937576905</v>
      </c>
      <c r="HB98">
        <v>136.42209159205501</v>
      </c>
      <c r="HC98">
        <v>121.42551058239</v>
      </c>
      <c r="HF98">
        <v>90.398415894171904</v>
      </c>
      <c r="HG98">
        <v>120.59908862664101</v>
      </c>
      <c r="HJ98">
        <v>91.045000737230197</v>
      </c>
      <c r="HK98">
        <v>75.143003443406698</v>
      </c>
      <c r="HN98">
        <v>120.339493585269</v>
      </c>
      <c r="HO98">
        <v>164.85087690741</v>
      </c>
      <c r="HR98">
        <v>151.45668011520399</v>
      </c>
      <c r="HS98">
        <v>89.900412776143796</v>
      </c>
      <c r="HV98">
        <v>151.98446208035301</v>
      </c>
      <c r="HW98">
        <v>105.14629308159</v>
      </c>
      <c r="HZ98">
        <v>106.479499090674</v>
      </c>
      <c r="IA98">
        <v>211.04895300455701</v>
      </c>
      <c r="ID98">
        <v>196.289191386243</v>
      </c>
      <c r="IE98">
        <v>105.751089644494</v>
      </c>
    </row>
    <row r="99" spans="1:239" x14ac:dyDescent="0.25">
      <c r="A99" s="40">
        <v>40940</v>
      </c>
      <c r="B99">
        <v>97.6922735998794</v>
      </c>
      <c r="D99">
        <v>65.777800346613603</v>
      </c>
      <c r="F99">
        <v>179.916821438471</v>
      </c>
      <c r="H99">
        <v>146.17888074702199</v>
      </c>
      <c r="J99">
        <v>97.791593019639294</v>
      </c>
      <c r="L99">
        <v>96.827001164614003</v>
      </c>
      <c r="N99">
        <v>129.237324893124</v>
      </c>
      <c r="P99">
        <v>129.56257692860299</v>
      </c>
      <c r="R99">
        <v>81.412858255802306</v>
      </c>
      <c r="T99">
        <v>98.112097419728002</v>
      </c>
      <c r="V99">
        <v>81.956763174084401</v>
      </c>
      <c r="X99">
        <v>81.506937118482696</v>
      </c>
      <c r="Z99">
        <v>115.77019877122299</v>
      </c>
      <c r="AB99">
        <v>162.50560911879501</v>
      </c>
      <c r="AD99">
        <v>97.081214839480793</v>
      </c>
      <c r="AF99">
        <v>97.267143421883603</v>
      </c>
      <c r="AH99">
        <v>97.228277912789295</v>
      </c>
      <c r="AJ99">
        <v>82.085774006375402</v>
      </c>
      <c r="AL99">
        <v>98.259824356846906</v>
      </c>
      <c r="AN99">
        <v>113.52411704062099</v>
      </c>
      <c r="AP99">
        <v>177.814118734125</v>
      </c>
      <c r="AR99">
        <v>97.701209668450701</v>
      </c>
      <c r="AT99">
        <v>97.714112406344299</v>
      </c>
      <c r="AV99">
        <v>81.496240757113497</v>
      </c>
      <c r="AX99">
        <v>97.959265429588896</v>
      </c>
      <c r="AZ99">
        <v>180.03737969212301</v>
      </c>
      <c r="BB99">
        <v>132.31743548051301</v>
      </c>
      <c r="BD99">
        <v>130.670105372629</v>
      </c>
      <c r="BF99">
        <v>147.13454212309</v>
      </c>
      <c r="BH99">
        <v>32.497240445612697</v>
      </c>
      <c r="BJ99">
        <v>64.995987889911106</v>
      </c>
      <c r="BL99">
        <v>146.705159600657</v>
      </c>
      <c r="BN99">
        <v>115.153417428803</v>
      </c>
      <c r="BP99">
        <v>98.158472855372693</v>
      </c>
      <c r="BR99">
        <v>145.21218258095101</v>
      </c>
      <c r="BT99">
        <v>113.930053167937</v>
      </c>
      <c r="BV99">
        <v>148.19765552567901</v>
      </c>
      <c r="BX99">
        <v>65.707698929078305</v>
      </c>
      <c r="BZ99">
        <v>114.02801763993099</v>
      </c>
      <c r="CB99">
        <v>146.36510414018699</v>
      </c>
      <c r="CD99">
        <v>147.80827101068101</v>
      </c>
      <c r="CF99">
        <v>145.76478544459999</v>
      </c>
      <c r="CH99">
        <v>97.1341353605671</v>
      </c>
      <c r="CJ99">
        <v>113.307134400937</v>
      </c>
      <c r="CL99">
        <v>32.506378705169297</v>
      </c>
      <c r="CN99">
        <v>81.098937562873402</v>
      </c>
      <c r="CP99">
        <v>113.53266011977701</v>
      </c>
      <c r="CR99">
        <v>115.202604887698</v>
      </c>
      <c r="CT99">
        <v>98.960182504772007</v>
      </c>
      <c r="CV99">
        <v>113.410336905962</v>
      </c>
      <c r="CX99">
        <v>81.414072808642203</v>
      </c>
      <c r="CY99">
        <v>97.817325302195897</v>
      </c>
      <c r="DB99">
        <v>97.379603803832197</v>
      </c>
      <c r="DC99">
        <v>65.159312206870695</v>
      </c>
      <c r="DF99">
        <v>195.58646362303401</v>
      </c>
      <c r="DG99">
        <v>97.222274302158596</v>
      </c>
      <c r="DJ99">
        <v>113.67082346426901</v>
      </c>
      <c r="DK99">
        <v>98.416177967123502</v>
      </c>
      <c r="DN99">
        <v>81.428922032700697</v>
      </c>
      <c r="DO99">
        <v>98.3292043040897</v>
      </c>
      <c r="DR99">
        <v>48.908668380932703</v>
      </c>
      <c r="DS99">
        <v>98.223244633438995</v>
      </c>
      <c r="DV99">
        <v>82.119572590437699</v>
      </c>
      <c r="DW99">
        <v>64.551366546211099</v>
      </c>
      <c r="DZ99">
        <v>48.9755049780101</v>
      </c>
      <c r="EA99">
        <v>161.06542562365601</v>
      </c>
      <c r="ED99">
        <v>113.769136497375</v>
      </c>
      <c r="EE99">
        <v>97.759869171181293</v>
      </c>
      <c r="EH99">
        <v>80.703629837165096</v>
      </c>
      <c r="EI99">
        <v>99.752264321644702</v>
      </c>
      <c r="EL99">
        <v>82.175546276533296</v>
      </c>
      <c r="EM99">
        <v>65.406614223368095</v>
      </c>
      <c r="EP99">
        <v>146.38167456802299</v>
      </c>
      <c r="EQ99">
        <v>146.15477842811501</v>
      </c>
      <c r="ET99">
        <v>82.152679703216506</v>
      </c>
      <c r="EU99">
        <v>114.531578279607</v>
      </c>
      <c r="EX99">
        <v>148.05660455246999</v>
      </c>
      <c r="EY99">
        <v>146.886502864926</v>
      </c>
      <c r="FB99">
        <v>82.267386004610003</v>
      </c>
      <c r="FC99">
        <v>147.05286578566401</v>
      </c>
      <c r="FF99">
        <v>64.803417654213405</v>
      </c>
      <c r="FG99">
        <v>147.69856058920499</v>
      </c>
      <c r="FJ99">
        <v>114.70622643503501</v>
      </c>
      <c r="FK99">
        <v>131.86561683752399</v>
      </c>
      <c r="FN99">
        <v>177.87755758581801</v>
      </c>
      <c r="FO99">
        <v>48.896189055301598</v>
      </c>
      <c r="FR99">
        <v>178.78369200983099</v>
      </c>
      <c r="FS99">
        <v>97.083886234636495</v>
      </c>
      <c r="FV99">
        <v>163.18597292238499</v>
      </c>
      <c r="FW99">
        <v>81.847070632442794</v>
      </c>
      <c r="FZ99">
        <v>82.1727396308967</v>
      </c>
      <c r="GA99">
        <v>81.771115745114599</v>
      </c>
      <c r="GD99">
        <v>112.85895839217</v>
      </c>
      <c r="GE99">
        <v>147.353223475807</v>
      </c>
      <c r="GH99">
        <v>130.90685928532301</v>
      </c>
      <c r="GI99">
        <v>113.67032848072</v>
      </c>
      <c r="GL99">
        <v>97.929430254745498</v>
      </c>
      <c r="GM99">
        <v>132.59458372916501</v>
      </c>
      <c r="GP99">
        <v>145.77871262767999</v>
      </c>
      <c r="GQ99">
        <v>81.681659373458899</v>
      </c>
      <c r="GT99">
        <v>114.287787930919</v>
      </c>
      <c r="GU99">
        <v>98.205475909936098</v>
      </c>
      <c r="GX99">
        <v>164.44801925108399</v>
      </c>
      <c r="GY99">
        <v>113.401720875858</v>
      </c>
      <c r="HB99">
        <v>65.361149688273997</v>
      </c>
      <c r="HC99">
        <v>145.78280961112901</v>
      </c>
      <c r="HF99">
        <v>145.79280581635101</v>
      </c>
      <c r="HG99">
        <v>97.528941787428593</v>
      </c>
      <c r="HJ99">
        <v>82.535294143301897</v>
      </c>
      <c r="HK99">
        <v>113.79045469326</v>
      </c>
      <c r="HN99">
        <v>82.091194906055705</v>
      </c>
      <c r="HO99">
        <v>161.759103936206</v>
      </c>
      <c r="HR99">
        <v>178.42477173909899</v>
      </c>
      <c r="HS99">
        <v>129.161238743626</v>
      </c>
      <c r="HV99">
        <v>65.347114760448406</v>
      </c>
      <c r="HW99">
        <v>48.909189878918497</v>
      </c>
      <c r="HZ99">
        <v>113.675550243597</v>
      </c>
      <c r="IA99">
        <v>97.408610242119707</v>
      </c>
      <c r="ID99">
        <v>130.06088563047001</v>
      </c>
      <c r="IE99">
        <v>146.16924425927201</v>
      </c>
    </row>
    <row r="100" spans="1:239" x14ac:dyDescent="0.25">
      <c r="A100" s="40">
        <v>40969</v>
      </c>
      <c r="B100">
        <v>107.50529826599499</v>
      </c>
      <c r="D100">
        <v>77.631913936690296</v>
      </c>
      <c r="F100">
        <v>46.216586555227998</v>
      </c>
      <c r="H100">
        <v>61.224078373587297</v>
      </c>
      <c r="J100">
        <v>92.523600430881999</v>
      </c>
      <c r="L100">
        <v>60.674939520428701</v>
      </c>
      <c r="N100">
        <v>76.282856724944594</v>
      </c>
      <c r="P100">
        <v>45.789718291375699</v>
      </c>
      <c r="R100">
        <v>122.618056637819</v>
      </c>
      <c r="T100">
        <v>30.536947256401799</v>
      </c>
      <c r="V100">
        <v>62.152759038324398</v>
      </c>
      <c r="X100">
        <v>108.116083311018</v>
      </c>
      <c r="Z100">
        <v>109.194740633832</v>
      </c>
      <c r="AB100">
        <v>122.644978015059</v>
      </c>
      <c r="AD100">
        <v>61.202424596558899</v>
      </c>
      <c r="AF100">
        <v>77.114137041193402</v>
      </c>
      <c r="AH100">
        <v>137.731594771549</v>
      </c>
      <c r="AJ100">
        <v>92.259990181421003</v>
      </c>
      <c r="AL100">
        <v>61.863166903341003</v>
      </c>
      <c r="AN100">
        <v>61.218803865765203</v>
      </c>
      <c r="AP100">
        <v>107.113736240252</v>
      </c>
      <c r="AR100">
        <v>105.81062198311</v>
      </c>
      <c r="AT100">
        <v>60.955850844996803</v>
      </c>
      <c r="AV100">
        <v>61.470851750473997</v>
      </c>
      <c r="AX100">
        <v>106.412169078894</v>
      </c>
      <c r="AZ100">
        <v>77.385656558258106</v>
      </c>
      <c r="BB100">
        <v>61.477700963574698</v>
      </c>
      <c r="BD100">
        <v>123.110636183238</v>
      </c>
      <c r="BF100">
        <v>107.63859581229801</v>
      </c>
      <c r="BH100">
        <v>92.8976191978754</v>
      </c>
      <c r="BJ100">
        <v>92.457712269086102</v>
      </c>
      <c r="BL100">
        <v>108.16402968149499</v>
      </c>
      <c r="BN100">
        <v>30.962054549380301</v>
      </c>
      <c r="BP100">
        <v>122.866226406634</v>
      </c>
      <c r="BR100">
        <v>92.048853905669503</v>
      </c>
      <c r="BT100">
        <v>61.485554232806201</v>
      </c>
      <c r="BV100">
        <v>45.697136317355302</v>
      </c>
      <c r="BX100">
        <v>91.618518284072394</v>
      </c>
      <c r="BZ100">
        <v>77.309127303922295</v>
      </c>
      <c r="CB100">
        <v>93.268427760795802</v>
      </c>
      <c r="CD100">
        <v>108.559634739613</v>
      </c>
      <c r="CF100">
        <v>30.725863339576399</v>
      </c>
      <c r="CH100">
        <v>30.625650871034001</v>
      </c>
      <c r="CJ100">
        <v>106.951076944446</v>
      </c>
      <c r="CL100">
        <v>61.231355913245501</v>
      </c>
      <c r="CN100">
        <v>45.894609656525802</v>
      </c>
      <c r="CP100">
        <v>60.8576668161638</v>
      </c>
      <c r="CR100">
        <v>77.284229689775202</v>
      </c>
      <c r="CT100">
        <v>107.63214625160499</v>
      </c>
      <c r="CV100">
        <v>91.866428654387505</v>
      </c>
      <c r="CX100">
        <v>91.391912900255704</v>
      </c>
      <c r="CZ100">
        <v>46.383343638520202</v>
      </c>
      <c r="DB100">
        <v>30.7110202331585</v>
      </c>
      <c r="DC100">
        <v>92.194752149595104</v>
      </c>
      <c r="DF100">
        <v>76.986062021393096</v>
      </c>
      <c r="DG100">
        <v>122.784869769989</v>
      </c>
      <c r="DJ100">
        <v>123.527181116438</v>
      </c>
      <c r="DK100">
        <v>15.3566091769252</v>
      </c>
      <c r="DN100">
        <v>76.550113883726993</v>
      </c>
      <c r="DO100">
        <v>61.606424610949503</v>
      </c>
      <c r="DR100">
        <v>91.069166897465394</v>
      </c>
      <c r="DS100">
        <v>61.778489341407997</v>
      </c>
      <c r="DV100">
        <v>61.689423327012697</v>
      </c>
      <c r="DW100">
        <v>76.915978602481999</v>
      </c>
      <c r="DZ100">
        <v>123.175875375584</v>
      </c>
      <c r="EA100">
        <v>76.735259736320202</v>
      </c>
      <c r="ED100">
        <v>106.135141587709</v>
      </c>
      <c r="EE100">
        <v>61.381339331938698</v>
      </c>
      <c r="EH100">
        <v>30.633000992545</v>
      </c>
      <c r="EI100">
        <v>46.366683216273699</v>
      </c>
      <c r="EL100">
        <v>61.193680008311901</v>
      </c>
      <c r="EM100">
        <v>30.6469740142375</v>
      </c>
      <c r="EP100">
        <v>46.238469071782298</v>
      </c>
      <c r="EQ100">
        <v>90.788920687640996</v>
      </c>
      <c r="ET100">
        <v>122.614281389116</v>
      </c>
      <c r="EU100">
        <v>61.379854854347798</v>
      </c>
      <c r="EX100">
        <v>92.192677642383501</v>
      </c>
      <c r="EY100">
        <v>61.353582935422097</v>
      </c>
      <c r="FB100">
        <v>76.593801129135201</v>
      </c>
      <c r="FC100">
        <v>61.6087857046791</v>
      </c>
      <c r="FF100">
        <v>92.254700197124293</v>
      </c>
      <c r="FG100">
        <v>61.152513773791199</v>
      </c>
      <c r="FJ100">
        <v>138.809492556973</v>
      </c>
      <c r="FK100">
        <v>92.582285495062493</v>
      </c>
      <c r="FN100">
        <v>45.885579143688098</v>
      </c>
      <c r="FO100">
        <v>93.631750627493403</v>
      </c>
      <c r="FR100">
        <v>46.317173976079303</v>
      </c>
      <c r="FS100">
        <v>45.947249029254102</v>
      </c>
      <c r="FV100">
        <v>61.905183187020903</v>
      </c>
      <c r="FW100">
        <v>61.452595230582297</v>
      </c>
      <c r="FZ100">
        <v>93.187013804987799</v>
      </c>
      <c r="GA100">
        <v>61.567453584737599</v>
      </c>
      <c r="GD100">
        <v>61.553567348602598</v>
      </c>
      <c r="GE100">
        <v>61.192198315434297</v>
      </c>
      <c r="GH100">
        <v>107.733811097612</v>
      </c>
      <c r="GI100">
        <v>76.984974969756607</v>
      </c>
      <c r="GL100">
        <v>108.0704614009</v>
      </c>
      <c r="GM100">
        <v>109.144022623314</v>
      </c>
      <c r="GP100">
        <v>121.080457821322</v>
      </c>
      <c r="GQ100">
        <v>122.964271745625</v>
      </c>
      <c r="GT100">
        <v>61.5963478296744</v>
      </c>
      <c r="GU100">
        <v>91.9455246915727</v>
      </c>
      <c r="GX100">
        <v>92.648530020384797</v>
      </c>
      <c r="GY100">
        <v>46.0097873984381</v>
      </c>
      <c r="HB100">
        <v>46.205812042978103</v>
      </c>
      <c r="HC100">
        <v>121.916830900953</v>
      </c>
      <c r="HF100">
        <v>46.749379385392501</v>
      </c>
      <c r="HG100">
        <v>92.560144497482199</v>
      </c>
      <c r="HJ100">
        <v>30.6592074358113</v>
      </c>
      <c r="HK100">
        <v>123.23422572006</v>
      </c>
      <c r="HN100">
        <v>92.641723675017005</v>
      </c>
      <c r="HO100">
        <v>91.384363973003403</v>
      </c>
      <c r="HR100">
        <v>46.061268278032202</v>
      </c>
      <c r="HS100">
        <v>169.02618653637401</v>
      </c>
      <c r="HV100">
        <v>92.817811934033102</v>
      </c>
      <c r="HW100">
        <v>45.899284734805399</v>
      </c>
      <c r="HZ100">
        <v>76.910379486383505</v>
      </c>
      <c r="IA100">
        <v>77.350172013372202</v>
      </c>
      <c r="ID100">
        <v>91.049219830218107</v>
      </c>
      <c r="IE100">
        <v>76.576683049904403</v>
      </c>
    </row>
    <row r="101" spans="1:239" x14ac:dyDescent="0.25">
      <c r="A101" s="40">
        <v>41000</v>
      </c>
      <c r="B101">
        <v>128.611068216695</v>
      </c>
      <c r="D101">
        <v>63.786663761681702</v>
      </c>
      <c r="F101">
        <v>128.30508936889299</v>
      </c>
      <c r="H101">
        <v>95.545855286993103</v>
      </c>
      <c r="J101">
        <v>79.394132718447295</v>
      </c>
      <c r="L101">
        <v>79.502540991137906</v>
      </c>
      <c r="N101">
        <v>127.140517215495</v>
      </c>
      <c r="P101">
        <v>95.447369499811401</v>
      </c>
      <c r="R101">
        <v>79.517294946724206</v>
      </c>
      <c r="T101">
        <v>78.527765055077893</v>
      </c>
      <c r="V101">
        <v>63.410875647740497</v>
      </c>
      <c r="X101">
        <v>95.354233206078803</v>
      </c>
      <c r="Z101">
        <v>31.992402669071701</v>
      </c>
      <c r="AB101">
        <v>31.590252714801402</v>
      </c>
      <c r="AD101">
        <v>110.841073450186</v>
      </c>
      <c r="AF101">
        <v>63.864580477086101</v>
      </c>
      <c r="AH101">
        <v>79.711498691033398</v>
      </c>
      <c r="AJ101">
        <v>191.138174526157</v>
      </c>
      <c r="AL101">
        <v>63.586536605894203</v>
      </c>
      <c r="AN101">
        <v>126.746721220957</v>
      </c>
      <c r="AP101">
        <v>47.232927895296697</v>
      </c>
      <c r="AR101">
        <v>126.295501976331</v>
      </c>
      <c r="AT101">
        <v>79.937947267500704</v>
      </c>
      <c r="AV101">
        <v>80.180001022915107</v>
      </c>
      <c r="AX101">
        <v>95.605456824237507</v>
      </c>
      <c r="AZ101">
        <v>63.501444938083601</v>
      </c>
      <c r="BB101">
        <v>79.967362684790601</v>
      </c>
      <c r="BD101">
        <v>96.255307933233993</v>
      </c>
      <c r="BF101">
        <v>79.597548729759893</v>
      </c>
      <c r="BH101">
        <v>128.094374833362</v>
      </c>
      <c r="BJ101">
        <v>79.125933483901704</v>
      </c>
      <c r="BL101">
        <v>110.721790440755</v>
      </c>
      <c r="BN101">
        <v>96.290004463352105</v>
      </c>
      <c r="BP101">
        <v>47.5902558421717</v>
      </c>
      <c r="BR101">
        <v>95.7299414418368</v>
      </c>
      <c r="BT101">
        <v>79.591191625391403</v>
      </c>
      <c r="BV101">
        <v>111.333019009366</v>
      </c>
      <c r="BX101">
        <v>79.869778992245202</v>
      </c>
      <c r="BZ101">
        <v>111.619671198793</v>
      </c>
      <c r="CB101">
        <v>64.171713570639398</v>
      </c>
      <c r="CD101">
        <v>95.146274917313505</v>
      </c>
      <c r="CF101">
        <v>127.51789714069299</v>
      </c>
      <c r="CH101">
        <v>95.523583876209699</v>
      </c>
      <c r="CJ101">
        <v>142.84891516366599</v>
      </c>
      <c r="CL101">
        <v>64.258242842790295</v>
      </c>
      <c r="CN101">
        <v>111.636152615271</v>
      </c>
      <c r="CP101">
        <v>94.790940858000198</v>
      </c>
      <c r="CR101">
        <v>80.258791377719106</v>
      </c>
      <c r="CT101">
        <v>79.810001768256498</v>
      </c>
      <c r="CV101">
        <v>110.95559064512599</v>
      </c>
      <c r="CX101">
        <v>63.320308764364903</v>
      </c>
      <c r="CZ101">
        <v>96.611156943058802</v>
      </c>
      <c r="DB101">
        <v>63.764345842801703</v>
      </c>
      <c r="DD101">
        <v>94.936080538290497</v>
      </c>
      <c r="DF101">
        <v>143.972462792568</v>
      </c>
      <c r="DG101">
        <v>95.613082561809307</v>
      </c>
      <c r="DJ101">
        <v>31.922823707335699</v>
      </c>
      <c r="DK101">
        <v>126.913006933925</v>
      </c>
      <c r="DN101">
        <v>111.763263412659</v>
      </c>
      <c r="DO101">
        <v>63.252751942267899</v>
      </c>
      <c r="DR101">
        <v>95.350183482904995</v>
      </c>
      <c r="DS101">
        <v>127.70938697034499</v>
      </c>
      <c r="DV101">
        <v>63.369306442708101</v>
      </c>
      <c r="DW101">
        <v>126.820663081403</v>
      </c>
      <c r="DZ101">
        <v>79.603982361427597</v>
      </c>
      <c r="EA101">
        <v>96.086171257181803</v>
      </c>
      <c r="ED101">
        <v>127.195539880729</v>
      </c>
      <c r="EE101">
        <v>47.844602315795399</v>
      </c>
      <c r="EH101">
        <v>80.030490667824395</v>
      </c>
      <c r="EI101">
        <v>143.24553660237501</v>
      </c>
      <c r="EL101">
        <v>95.815215197352401</v>
      </c>
      <c r="EM101">
        <v>111.73515387814901</v>
      </c>
      <c r="EP101">
        <v>79.407414832307694</v>
      </c>
      <c r="EQ101">
        <v>47.689215613157501</v>
      </c>
      <c r="ET101">
        <v>112.08578719820601</v>
      </c>
      <c r="EU101">
        <v>63.7447823684345</v>
      </c>
      <c r="EX101">
        <v>144.22056331479999</v>
      </c>
      <c r="EY101">
        <v>95.658814246664804</v>
      </c>
      <c r="FB101">
        <v>126.951388418722</v>
      </c>
      <c r="FC101">
        <v>95.214663280561595</v>
      </c>
      <c r="FF101">
        <v>63.633735512752096</v>
      </c>
      <c r="FG101">
        <v>63.680015129960601</v>
      </c>
      <c r="FJ101">
        <v>126.625832010853</v>
      </c>
      <c r="FK101" s="41"/>
      <c r="FN101">
        <v>94.980829476501697</v>
      </c>
      <c r="FO101">
        <v>143.96844424656899</v>
      </c>
      <c r="FR101">
        <v>48.123305545559099</v>
      </c>
      <c r="FS101">
        <v>95.451527579055295</v>
      </c>
      <c r="FV101">
        <v>78.945234809331893</v>
      </c>
      <c r="FW101">
        <v>78.638616410967103</v>
      </c>
      <c r="FZ101">
        <v>96.717273273133401</v>
      </c>
      <c r="GA101">
        <v>79.702024934430995</v>
      </c>
      <c r="GD101">
        <v>48.116072123789998</v>
      </c>
      <c r="GE101">
        <v>95.353301772506001</v>
      </c>
      <c r="GH101">
        <v>63.513016677486803</v>
      </c>
      <c r="GI101">
        <v>62.806753154899901</v>
      </c>
      <c r="GL101">
        <v>63.787916141136101</v>
      </c>
      <c r="GM101">
        <v>145.01970320010699</v>
      </c>
      <c r="GP101">
        <v>63.307274923304</v>
      </c>
      <c r="GQ101">
        <v>79.825747613099196</v>
      </c>
      <c r="GT101">
        <v>112.349138597695</v>
      </c>
      <c r="GU101">
        <v>110.728268130148</v>
      </c>
      <c r="GX101">
        <v>80.229371184576493</v>
      </c>
      <c r="GY101">
        <v>63.4604646103774</v>
      </c>
      <c r="HB101">
        <v>95.645675442807402</v>
      </c>
      <c r="HC101">
        <v>126.842093185526</v>
      </c>
      <c r="HF101">
        <v>94.897062288861306</v>
      </c>
      <c r="HG101">
        <v>127.00162869208999</v>
      </c>
      <c r="HJ101">
        <v>63.810844220727901</v>
      </c>
      <c r="HK101">
        <v>110.849767453407</v>
      </c>
      <c r="HN101">
        <v>64.713478781210199</v>
      </c>
      <c r="HO101">
        <v>95.233440034346302</v>
      </c>
      <c r="HR101">
        <v>80.088774410883104</v>
      </c>
      <c r="HS101">
        <v>95.349368377369501</v>
      </c>
      <c r="HV101">
        <v>144.17977453991301</v>
      </c>
      <c r="HW101">
        <v>158.448315871143</v>
      </c>
      <c r="HZ101">
        <v>95.7140686569998</v>
      </c>
      <c r="IA101">
        <v>95.723956725571696</v>
      </c>
      <c r="ID101">
        <v>80.104690508714</v>
      </c>
      <c r="IE101">
        <v>79.559023618463698</v>
      </c>
    </row>
    <row r="102" spans="1:239" x14ac:dyDescent="0.25">
      <c r="A102" s="40">
        <v>41030</v>
      </c>
      <c r="B102">
        <v>153.368397368768</v>
      </c>
      <c r="D102">
        <v>123.01529501076401</v>
      </c>
      <c r="F102">
        <v>201.705789958217</v>
      </c>
      <c r="H102">
        <v>153.39251079228001</v>
      </c>
      <c r="J102">
        <v>169.771207258565</v>
      </c>
      <c r="L102">
        <v>167.993949584332</v>
      </c>
      <c r="N102">
        <v>153.63596285982999</v>
      </c>
      <c r="P102">
        <v>138.77411109991201</v>
      </c>
      <c r="R102">
        <v>77.1338236836486</v>
      </c>
      <c r="T102">
        <v>215.23122610774399</v>
      </c>
      <c r="V102">
        <v>183.798491915276</v>
      </c>
      <c r="X102">
        <v>169.767070747215</v>
      </c>
      <c r="Z102">
        <v>186.41400043866099</v>
      </c>
      <c r="AB102">
        <v>230.76521282992101</v>
      </c>
      <c r="AD102">
        <v>106.38528747311901</v>
      </c>
      <c r="AF102">
        <v>139.64015084771901</v>
      </c>
      <c r="AH102">
        <v>138.87012858699501</v>
      </c>
      <c r="AJ102">
        <v>123.670888433523</v>
      </c>
      <c r="AL102">
        <v>184.84684349955799</v>
      </c>
      <c r="AN102">
        <v>197.351960312138</v>
      </c>
      <c r="AP102">
        <v>153.587668654461</v>
      </c>
      <c r="AR102">
        <v>154.957678655678</v>
      </c>
      <c r="AT102">
        <v>167.76614384540201</v>
      </c>
      <c r="AV102">
        <v>169.147895386805</v>
      </c>
      <c r="AX102">
        <v>153.50946886493799</v>
      </c>
      <c r="AZ102">
        <v>153.572398566033</v>
      </c>
      <c r="BB102">
        <v>139.55999614358501</v>
      </c>
      <c r="BD102">
        <v>107.247665696295</v>
      </c>
      <c r="BF102">
        <v>137.48823453033901</v>
      </c>
      <c r="BH102">
        <v>139.52376571988901</v>
      </c>
      <c r="BJ102">
        <v>170.28885326648299</v>
      </c>
      <c r="BL102">
        <v>183.89990094073499</v>
      </c>
      <c r="BN102">
        <v>201.30335058415099</v>
      </c>
      <c r="BP102">
        <v>139.75038839087199</v>
      </c>
      <c r="BR102">
        <v>184.45792548706399</v>
      </c>
      <c r="BT102">
        <v>91.898761720629096</v>
      </c>
      <c r="BV102">
        <v>199.96396064713599</v>
      </c>
      <c r="BX102">
        <v>92.904397956911197</v>
      </c>
      <c r="BZ102">
        <v>215.619694213732</v>
      </c>
      <c r="CB102">
        <v>214.46847908859499</v>
      </c>
      <c r="CD102">
        <v>154.10642527013701</v>
      </c>
      <c r="CF102">
        <v>139.092855664795</v>
      </c>
      <c r="CH102">
        <v>198.84957201323601</v>
      </c>
      <c r="CJ102">
        <v>167.50819936906299</v>
      </c>
      <c r="CL102">
        <v>169.27347341998001</v>
      </c>
      <c r="CN102">
        <v>46.116849499549097</v>
      </c>
      <c r="CP102">
        <v>231.541777155977</v>
      </c>
      <c r="CR102">
        <v>168.823480057003</v>
      </c>
      <c r="CT102">
        <v>198.81814963122801</v>
      </c>
      <c r="CV102">
        <v>231.466755358201</v>
      </c>
      <c r="CX102">
        <v>150.820828291704</v>
      </c>
      <c r="CZ102">
        <v>123.376830549166</v>
      </c>
      <c r="DB102">
        <v>170.70270201310299</v>
      </c>
      <c r="DD102">
        <v>154.75559702365501</v>
      </c>
      <c r="DF102">
        <v>277.72287881864901</v>
      </c>
      <c r="DH102">
        <v>152.88955435609</v>
      </c>
      <c r="DJ102">
        <v>169.814232144107</v>
      </c>
      <c r="DK102">
        <v>216.11852509446001</v>
      </c>
      <c r="DN102">
        <v>139.67227526235999</v>
      </c>
      <c r="DO102">
        <v>138.88857472733599</v>
      </c>
      <c r="DR102">
        <v>138.343772023528</v>
      </c>
      <c r="DS102">
        <v>107.299006698871</v>
      </c>
      <c r="DV102">
        <v>92.918522158480698</v>
      </c>
      <c r="DW102">
        <v>230.80710654297999</v>
      </c>
      <c r="DZ102">
        <v>229.39461794998999</v>
      </c>
      <c r="EA102">
        <v>153.59543444552199</v>
      </c>
      <c r="ED102">
        <v>185.567815474469</v>
      </c>
      <c r="EE102">
        <v>122.942653202681</v>
      </c>
      <c r="EH102">
        <v>92.093550511599901</v>
      </c>
      <c r="EI102">
        <v>261.74079576406399</v>
      </c>
      <c r="EL102">
        <v>122.955731963747</v>
      </c>
      <c r="EM102">
        <v>155.19243663809499</v>
      </c>
      <c r="EP102">
        <v>92.580098372501794</v>
      </c>
      <c r="EQ102">
        <v>92.154939280892194</v>
      </c>
      <c r="ET102">
        <v>122.477889305791</v>
      </c>
      <c r="EU102">
        <v>217.93326065711199</v>
      </c>
      <c r="EX102">
        <v>169.15637546433601</v>
      </c>
      <c r="EY102">
        <v>245.39589881331599</v>
      </c>
      <c r="FB102">
        <v>77.042438494178</v>
      </c>
      <c r="FC102">
        <v>122.39721968463201</v>
      </c>
      <c r="FF102">
        <v>184.11740513816301</v>
      </c>
      <c r="FG102">
        <v>124.562510889626</v>
      </c>
      <c r="FJ102">
        <v>137.25414083013999</v>
      </c>
      <c r="FK102">
        <v>107.380606413715</v>
      </c>
      <c r="FN102">
        <v>168.99417523798999</v>
      </c>
      <c r="FO102">
        <v>200.116530774072</v>
      </c>
      <c r="FR102">
        <v>199.51176522627</v>
      </c>
      <c r="FS102">
        <v>213.23787378419101</v>
      </c>
      <c r="FV102">
        <v>139.52615378967599</v>
      </c>
      <c r="FW102">
        <v>138.892913041789</v>
      </c>
      <c r="FZ102">
        <v>92.756580025425706</v>
      </c>
      <c r="GA102">
        <v>153.486140664299</v>
      </c>
      <c r="GD102">
        <v>185.55405697526501</v>
      </c>
      <c r="GE102">
        <v>154.539168631818</v>
      </c>
      <c r="GH102">
        <v>138.09894005757701</v>
      </c>
      <c r="GI102">
        <v>77.091180389245594</v>
      </c>
      <c r="GL102">
        <v>137.85655559454699</v>
      </c>
      <c r="GM102">
        <v>123.13773580532499</v>
      </c>
      <c r="GP102">
        <v>182.93850169471801</v>
      </c>
      <c r="GQ102">
        <v>216.176995414244</v>
      </c>
      <c r="GT102">
        <v>260.721171929837</v>
      </c>
      <c r="GU102">
        <v>168.76688292567999</v>
      </c>
      <c r="GX102">
        <v>155.17296168596101</v>
      </c>
      <c r="GY102">
        <v>122.80649691630001</v>
      </c>
      <c r="HB102">
        <v>123.818203543542</v>
      </c>
      <c r="HC102">
        <v>247.099580905919</v>
      </c>
      <c r="HF102">
        <v>138.807755729588</v>
      </c>
      <c r="HG102">
        <v>216.20772520155001</v>
      </c>
      <c r="HJ102">
        <v>170.535631964179</v>
      </c>
      <c r="HK102">
        <v>184.38284750969399</v>
      </c>
      <c r="HN102">
        <v>184.69014259146701</v>
      </c>
      <c r="HO102">
        <v>230.85843755374501</v>
      </c>
      <c r="HR102">
        <v>76.489145679700897</v>
      </c>
      <c r="HS102">
        <v>152.90277389301701</v>
      </c>
      <c r="HV102">
        <v>123.306566523478</v>
      </c>
      <c r="HW102">
        <v>199.295452531454</v>
      </c>
      <c r="HZ102">
        <v>137.41973747223099</v>
      </c>
      <c r="IA102">
        <v>184.704919405325</v>
      </c>
      <c r="ID102">
        <v>215.861580920823</v>
      </c>
      <c r="IE102">
        <v>153.11053121302899</v>
      </c>
    </row>
    <row r="103" spans="1:239" x14ac:dyDescent="0.25">
      <c r="A103" s="40">
        <v>41061</v>
      </c>
      <c r="B103">
        <v>173.13776150518501</v>
      </c>
      <c r="D103">
        <v>225.34337617046299</v>
      </c>
      <c r="F103">
        <v>111.99918153372199</v>
      </c>
      <c r="H103">
        <v>206.20286842485299</v>
      </c>
      <c r="J103">
        <v>175.26136655265901</v>
      </c>
      <c r="L103">
        <v>159.21711282527701</v>
      </c>
      <c r="N103">
        <v>141.92290027701301</v>
      </c>
      <c r="P103">
        <v>192.77475025468101</v>
      </c>
      <c r="R103">
        <v>174.841434930172</v>
      </c>
      <c r="T103">
        <v>206.37040048312301</v>
      </c>
      <c r="V103">
        <v>176.309892046177</v>
      </c>
      <c r="X103">
        <v>223.80693793166299</v>
      </c>
      <c r="Z103">
        <v>191.07639715865</v>
      </c>
      <c r="AB103">
        <v>143.07474453260599</v>
      </c>
      <c r="AD103">
        <v>301.80369234659901</v>
      </c>
      <c r="AF103">
        <v>128.25619689733401</v>
      </c>
      <c r="AH103">
        <v>144.88216543049401</v>
      </c>
      <c r="AJ103">
        <v>192.16159748177</v>
      </c>
      <c r="AL103">
        <v>80.251933786098803</v>
      </c>
      <c r="AN103">
        <v>239.95008927228301</v>
      </c>
      <c r="AP103">
        <v>206.33522977073301</v>
      </c>
      <c r="AR103">
        <v>127.21135431503301</v>
      </c>
      <c r="AT103">
        <v>157.514963273376</v>
      </c>
      <c r="AV103">
        <v>190.324786708419</v>
      </c>
      <c r="AX103">
        <v>160.58903833246299</v>
      </c>
      <c r="AZ103">
        <v>225.585443175628</v>
      </c>
      <c r="BB103">
        <v>145.265079981138</v>
      </c>
      <c r="BD103">
        <v>208.01475089009699</v>
      </c>
      <c r="BF103">
        <v>160.78308555209099</v>
      </c>
      <c r="BH103">
        <v>158.43440359393699</v>
      </c>
      <c r="BJ103">
        <v>175.86158168259101</v>
      </c>
      <c r="BL103">
        <v>206.64097430847201</v>
      </c>
      <c r="BN103">
        <v>128.17937490598101</v>
      </c>
      <c r="BP103">
        <v>192.185344891401</v>
      </c>
      <c r="BR103">
        <v>127.220103555848</v>
      </c>
      <c r="BT103">
        <v>176.30841589804601</v>
      </c>
      <c r="BV103">
        <v>192.306626243642</v>
      </c>
      <c r="BX103">
        <v>175.038507973333</v>
      </c>
      <c r="BZ103">
        <v>175.66389489573399</v>
      </c>
      <c r="CB103">
        <v>128.04540056966701</v>
      </c>
      <c r="CD103">
        <v>161.035080775192</v>
      </c>
      <c r="CF103">
        <v>174.08367469867201</v>
      </c>
      <c r="CH103">
        <v>175.64634633706899</v>
      </c>
      <c r="CJ103">
        <v>127.147220385631</v>
      </c>
      <c r="CL103">
        <v>176.27936345914799</v>
      </c>
      <c r="CN103">
        <v>175.83387168566199</v>
      </c>
      <c r="CP103">
        <v>190.818530639383</v>
      </c>
      <c r="CR103">
        <v>270.29370783067799</v>
      </c>
      <c r="CT103">
        <v>176.65806316474001</v>
      </c>
      <c r="CV103">
        <v>223.596105498105</v>
      </c>
      <c r="CX103">
        <v>175.043425370938</v>
      </c>
      <c r="CZ103">
        <v>160.10484140802899</v>
      </c>
      <c r="DB103">
        <v>176.804834287083</v>
      </c>
      <c r="DD103">
        <v>224.96188666303101</v>
      </c>
      <c r="DF103">
        <v>191.25632147102201</v>
      </c>
      <c r="DH103">
        <v>127.46233761770399</v>
      </c>
      <c r="DJ103">
        <v>192.017294957318</v>
      </c>
      <c r="DL103">
        <v>190.80980327421901</v>
      </c>
      <c r="DN103">
        <v>208.82316185504399</v>
      </c>
      <c r="DO103">
        <v>158.81335226417701</v>
      </c>
      <c r="DR103">
        <v>190.73114057139199</v>
      </c>
      <c r="DS103">
        <v>79.817640780939797</v>
      </c>
      <c r="DV103">
        <v>207.20188706669799</v>
      </c>
      <c r="DW103">
        <v>191.740950535922</v>
      </c>
      <c r="DZ103">
        <v>175.46095101829599</v>
      </c>
      <c r="EA103">
        <v>144.53568921443801</v>
      </c>
      <c r="ED103">
        <v>174.76671142510199</v>
      </c>
      <c r="EE103">
        <v>191.15848073491401</v>
      </c>
      <c r="EH103">
        <v>158.87240270252499</v>
      </c>
      <c r="EI103">
        <v>223.16869433333301</v>
      </c>
      <c r="EL103">
        <v>177.20800885753499</v>
      </c>
      <c r="EM103">
        <v>127.39429526352799</v>
      </c>
      <c r="EP103">
        <v>160.358207465569</v>
      </c>
      <c r="EQ103">
        <v>159.584430502099</v>
      </c>
      <c r="ET103">
        <v>175.57180749143299</v>
      </c>
      <c r="EU103">
        <v>192.031444086785</v>
      </c>
      <c r="EX103">
        <v>255.43532895297599</v>
      </c>
      <c r="EY103">
        <v>192.12299665502999</v>
      </c>
      <c r="FB103">
        <v>225.86047894707499</v>
      </c>
      <c r="FC103">
        <v>127.871415731158</v>
      </c>
      <c r="FF103">
        <v>205.520011100853</v>
      </c>
      <c r="FG103">
        <v>177.09196020297301</v>
      </c>
      <c r="FJ103">
        <v>175.739298411839</v>
      </c>
      <c r="FK103">
        <v>143.80443720419899</v>
      </c>
      <c r="FN103">
        <v>128.64405894532001</v>
      </c>
      <c r="FO103">
        <v>270.925938949098</v>
      </c>
      <c r="FR103">
        <v>303.42031143108699</v>
      </c>
      <c r="FS103">
        <v>174.90863524392299</v>
      </c>
      <c r="FV103">
        <v>159.46567722980799</v>
      </c>
      <c r="FW103">
        <v>128.46027833232</v>
      </c>
      <c r="FZ103">
        <v>159.69490241614599</v>
      </c>
      <c r="GA103">
        <v>160.034434080853</v>
      </c>
      <c r="GD103">
        <v>208.29536282170201</v>
      </c>
      <c r="GE103">
        <v>145.17364398044401</v>
      </c>
      <c r="GH103">
        <v>176.52836398953301</v>
      </c>
      <c r="GI103">
        <v>239.83754187305701</v>
      </c>
      <c r="GL103">
        <v>225.29181021635799</v>
      </c>
      <c r="GM103">
        <v>127.513322753724</v>
      </c>
      <c r="GP103">
        <v>189.145817798477</v>
      </c>
      <c r="GQ103">
        <v>128.072543117381</v>
      </c>
      <c r="GT103">
        <v>206.66186810092699</v>
      </c>
      <c r="GU103">
        <v>192.15538708911001</v>
      </c>
      <c r="GX103">
        <v>160.660144900765</v>
      </c>
      <c r="GY103">
        <v>222.400079768772</v>
      </c>
      <c r="HB103">
        <v>161.59149535965699</v>
      </c>
      <c r="HC103">
        <v>253.91682381671399</v>
      </c>
      <c r="HF103">
        <v>305.74371354061799</v>
      </c>
      <c r="HG103">
        <v>175.03556736746</v>
      </c>
      <c r="HJ103">
        <v>207.21238401341199</v>
      </c>
      <c r="HK103">
        <v>142.96120549233601</v>
      </c>
      <c r="HN103">
        <v>160.81284192850799</v>
      </c>
      <c r="HO103">
        <v>158.924024307358</v>
      </c>
      <c r="HR103">
        <v>174.848600938739</v>
      </c>
      <c r="HS103">
        <v>143.54437132750701</v>
      </c>
      <c r="HV103">
        <v>256.11149096112803</v>
      </c>
      <c r="HW103">
        <v>191.87728640282401</v>
      </c>
      <c r="HZ103">
        <v>224.16432916211801</v>
      </c>
      <c r="IA103">
        <v>208.54371760561401</v>
      </c>
      <c r="ID103">
        <v>191.23439542788799</v>
      </c>
      <c r="IE103">
        <v>159.54422911572999</v>
      </c>
    </row>
    <row r="104" spans="1:239" x14ac:dyDescent="0.25">
      <c r="A104" s="40">
        <v>41091</v>
      </c>
      <c r="B104">
        <v>100.89197935502401</v>
      </c>
      <c r="D104">
        <v>84.727927891310799</v>
      </c>
      <c r="F104">
        <v>33.692677762282599</v>
      </c>
      <c r="H104">
        <v>67.305837444458007</v>
      </c>
      <c r="J104">
        <v>50.572890619159402</v>
      </c>
      <c r="L104">
        <v>67.245165876868299</v>
      </c>
      <c r="N104">
        <v>66.706719592411901</v>
      </c>
      <c r="P104">
        <v>50.0288881306344</v>
      </c>
      <c r="R104">
        <v>118.456001069428</v>
      </c>
      <c r="T104">
        <v>49.998562951882498</v>
      </c>
      <c r="V104">
        <v>67.672132345318701</v>
      </c>
      <c r="X104">
        <v>50.485894886051703</v>
      </c>
      <c r="Z104">
        <v>101.875954272504</v>
      </c>
      <c r="AB104">
        <v>66.836449195736606</v>
      </c>
      <c r="AD104">
        <v>50.563072462795603</v>
      </c>
      <c r="AF104">
        <v>16.603988569060999</v>
      </c>
      <c r="AH104">
        <v>33.479604161667297</v>
      </c>
      <c r="AJ104">
        <v>83.995730403819294</v>
      </c>
      <c r="AL104">
        <v>50.676262419716899</v>
      </c>
      <c r="AN104">
        <v>100.67975796528</v>
      </c>
      <c r="AP104">
        <v>100.145476452526</v>
      </c>
      <c r="AR104">
        <v>84.159735171435599</v>
      </c>
      <c r="AT104">
        <v>66.349321786254094</v>
      </c>
      <c r="AV104">
        <v>100.54956577132199</v>
      </c>
      <c r="AX104">
        <v>16.6806142773418</v>
      </c>
      <c r="AZ104">
        <v>84.383348398362003</v>
      </c>
      <c r="BB104">
        <v>50.915194707534603</v>
      </c>
      <c r="BD104">
        <v>66.156025558142005</v>
      </c>
      <c r="BF104">
        <v>101.02266026997</v>
      </c>
      <c r="BH104">
        <v>66.883988743443794</v>
      </c>
      <c r="BJ104">
        <v>67.694138291842805</v>
      </c>
      <c r="BL104">
        <v>135.19473936209801</v>
      </c>
      <c r="BN104">
        <v>101.376638058628</v>
      </c>
      <c r="BP104">
        <v>50.139996854531901</v>
      </c>
      <c r="BR104">
        <v>50.168428859505603</v>
      </c>
      <c r="BT104">
        <v>99.847176271218999</v>
      </c>
      <c r="BV104">
        <v>16.7734817320821</v>
      </c>
      <c r="BX104">
        <v>84.252083694407801</v>
      </c>
      <c r="BZ104">
        <v>67.442620625441606</v>
      </c>
      <c r="CB104">
        <v>151.11800611821801</v>
      </c>
      <c r="CD104">
        <v>100.72675396397101</v>
      </c>
      <c r="CF104">
        <v>117.293057785247</v>
      </c>
      <c r="CH104">
        <v>101.076903035988</v>
      </c>
      <c r="CJ104">
        <v>50.201856991513701</v>
      </c>
      <c r="CL104">
        <v>116.451541389184</v>
      </c>
      <c r="CN104">
        <v>84.7720806042785</v>
      </c>
      <c r="CP104">
        <v>50.09774695726</v>
      </c>
      <c r="CR104">
        <v>50.4972403799934</v>
      </c>
      <c r="CT104">
        <v>67.196433376859204</v>
      </c>
      <c r="CV104">
        <v>83.836882068920204</v>
      </c>
      <c r="CX104">
        <v>49.937608307614099</v>
      </c>
      <c r="CZ104">
        <v>67.444002438638506</v>
      </c>
      <c r="DB104">
        <v>117.325575508047</v>
      </c>
      <c r="DD104">
        <v>117.617092844054</v>
      </c>
      <c r="DF104">
        <v>66.867344329252902</v>
      </c>
      <c r="DH104">
        <v>67.340369675597103</v>
      </c>
      <c r="DJ104">
        <v>84.040368655298707</v>
      </c>
      <c r="DL104">
        <v>33.287261423281798</v>
      </c>
      <c r="DN104">
        <v>67.290310385270701</v>
      </c>
      <c r="DP104">
        <v>33.516811759325698</v>
      </c>
      <c r="DR104">
        <v>83.926823471754403</v>
      </c>
      <c r="DS104">
        <v>50.280479512999399</v>
      </c>
      <c r="DV104">
        <v>100.383527082653</v>
      </c>
      <c r="DW104">
        <v>100.98768447370399</v>
      </c>
      <c r="DZ104">
        <v>83.498809587882803</v>
      </c>
      <c r="EA104">
        <v>83.935359169605903</v>
      </c>
      <c r="ED104">
        <v>66.8895684773602</v>
      </c>
      <c r="EE104">
        <v>50.256454969323201</v>
      </c>
      <c r="EH104">
        <v>100.86586013998</v>
      </c>
      <c r="EI104">
        <v>33.622004468228901</v>
      </c>
      <c r="EL104">
        <v>16.688304783620399</v>
      </c>
      <c r="EM104">
        <v>67.100195378535503</v>
      </c>
      <c r="EP104">
        <v>50.4352180883172</v>
      </c>
      <c r="EQ104">
        <v>33.240788488659099</v>
      </c>
      <c r="ET104">
        <v>16.683658357799601</v>
      </c>
      <c r="EU104">
        <v>33.641492737287898</v>
      </c>
      <c r="EX104">
        <v>117.917370511461</v>
      </c>
      <c r="EY104">
        <v>67.105194828227695</v>
      </c>
      <c r="FB104">
        <v>85.014206117889799</v>
      </c>
      <c r="FC104">
        <v>67.6517596658516</v>
      </c>
      <c r="FF104">
        <v>66.534534043291202</v>
      </c>
      <c r="FG104">
        <v>33.542725835614299</v>
      </c>
      <c r="FJ104">
        <v>50.4959641622129</v>
      </c>
      <c r="FK104">
        <v>50.671507771680602</v>
      </c>
      <c r="FN104">
        <v>100.24089379667301</v>
      </c>
      <c r="FO104">
        <v>50.331329141648197</v>
      </c>
      <c r="FR104">
        <v>84.152925524668106</v>
      </c>
      <c r="FS104">
        <v>49.9589420874441</v>
      </c>
      <c r="FV104">
        <v>83.490195107011104</v>
      </c>
      <c r="FW104">
        <v>67.5120474055107</v>
      </c>
      <c r="FZ104">
        <v>84.038765140758102</v>
      </c>
      <c r="GA104">
        <v>50.298426424437103</v>
      </c>
      <c r="GD104">
        <v>84.363905538453906</v>
      </c>
      <c r="GE104">
        <v>83.327876194120805</v>
      </c>
      <c r="GH104">
        <v>118.02542061465201</v>
      </c>
      <c r="GI104">
        <v>117.26238121674299</v>
      </c>
      <c r="GL104">
        <v>67.030988085687696</v>
      </c>
      <c r="GM104">
        <v>67.941451396911305</v>
      </c>
      <c r="GP104">
        <v>33.254882429253698</v>
      </c>
      <c r="GQ104">
        <v>33.455436759163199</v>
      </c>
      <c r="GT104">
        <v>33.6044540416937</v>
      </c>
      <c r="GU104">
        <v>33.868648119717001</v>
      </c>
      <c r="GX104">
        <v>116.502211388174</v>
      </c>
      <c r="GY104">
        <v>67.315256204463793</v>
      </c>
      <c r="HB104">
        <v>101.015902627095</v>
      </c>
      <c r="HC104">
        <v>33.475179946038203</v>
      </c>
      <c r="HF104">
        <v>66.620673837374497</v>
      </c>
      <c r="HG104">
        <v>152.12561859231599</v>
      </c>
      <c r="HJ104">
        <v>50.410689223000503</v>
      </c>
      <c r="HK104">
        <v>101.100755944857</v>
      </c>
      <c r="HN104">
        <v>84.302346213241094</v>
      </c>
      <c r="HO104">
        <v>50.307266936047398</v>
      </c>
      <c r="HR104">
        <v>116.69897960676199</v>
      </c>
      <c r="HS104">
        <v>83.841741870119293</v>
      </c>
      <c r="HV104">
        <v>84.213488291121394</v>
      </c>
      <c r="HW104">
        <v>134.068484413672</v>
      </c>
      <c r="HZ104">
        <v>16.812136871197801</v>
      </c>
      <c r="IA104">
        <v>67.915223120343001</v>
      </c>
      <c r="ID104">
        <v>83.043599394629794</v>
      </c>
      <c r="IE104">
        <v>100.67643754574701</v>
      </c>
    </row>
    <row r="105" spans="1:239" x14ac:dyDescent="0.25">
      <c r="A105" s="40">
        <v>41122</v>
      </c>
      <c r="B105">
        <v>96.191072735308794</v>
      </c>
      <c r="D105">
        <v>239.81662888349001</v>
      </c>
      <c r="F105">
        <v>225.80002258650001</v>
      </c>
      <c r="H105">
        <v>110.94366062917599</v>
      </c>
      <c r="J105">
        <v>193.06848169268</v>
      </c>
      <c r="L105">
        <v>223.323492303824</v>
      </c>
      <c r="N105">
        <v>175.67145756974799</v>
      </c>
      <c r="P105">
        <v>143.87437658789901</v>
      </c>
      <c r="R105">
        <v>142.99420035861101</v>
      </c>
      <c r="T105">
        <v>175.46961752674301</v>
      </c>
      <c r="V105">
        <v>96.028795745552202</v>
      </c>
      <c r="X105">
        <v>143.39907718550799</v>
      </c>
      <c r="Z105">
        <v>177.06119352047401</v>
      </c>
      <c r="AB105">
        <v>176.584399674266</v>
      </c>
      <c r="AD105">
        <v>159.50550427954499</v>
      </c>
      <c r="AF105">
        <v>178.09121882415701</v>
      </c>
      <c r="AH105">
        <v>159.76884894572399</v>
      </c>
      <c r="AJ105">
        <v>192.13024582638801</v>
      </c>
      <c r="AL105">
        <v>190.717422768532</v>
      </c>
      <c r="AN105">
        <v>238.47992624060601</v>
      </c>
      <c r="AP105">
        <v>158.225825733774</v>
      </c>
      <c r="AR105">
        <v>111.89554622151699</v>
      </c>
      <c r="AT105">
        <v>206.52627460901701</v>
      </c>
      <c r="AV105">
        <v>160.63462042496801</v>
      </c>
      <c r="AX105">
        <v>191.913225537155</v>
      </c>
      <c r="AZ105">
        <v>126.79201319820299</v>
      </c>
      <c r="BB105">
        <v>209.36009270562701</v>
      </c>
      <c r="BD105">
        <v>176.09713521632</v>
      </c>
      <c r="BF105">
        <v>175.817692225862</v>
      </c>
      <c r="BH105">
        <v>192.32986764988999</v>
      </c>
      <c r="BJ105">
        <v>96.210556655491303</v>
      </c>
      <c r="BL105">
        <v>142.72530165673001</v>
      </c>
      <c r="BN105">
        <v>208.86126697191199</v>
      </c>
      <c r="BP105">
        <v>159.42044232289101</v>
      </c>
      <c r="BR105">
        <v>224.337949469667</v>
      </c>
      <c r="BT105">
        <v>126.565367885573</v>
      </c>
      <c r="BV105">
        <v>160.44601848297299</v>
      </c>
      <c r="BX105">
        <v>208.511244484776</v>
      </c>
      <c r="BZ105">
        <v>64.580549001347904</v>
      </c>
      <c r="CB105">
        <v>160.717138982595</v>
      </c>
      <c r="CD105">
        <v>192.64975053824799</v>
      </c>
      <c r="CF105">
        <v>191.929358964671</v>
      </c>
      <c r="CH105">
        <v>111.17056922470201</v>
      </c>
      <c r="CJ105">
        <v>142.405236093274</v>
      </c>
      <c r="CL105">
        <v>160.39009056637099</v>
      </c>
      <c r="CN105">
        <v>79.786256075509399</v>
      </c>
      <c r="CP105">
        <v>142.964496496929</v>
      </c>
      <c r="CR105">
        <v>159.947304308345</v>
      </c>
      <c r="CT105">
        <v>176.300141700414</v>
      </c>
      <c r="CV105">
        <v>223.22034651640001</v>
      </c>
      <c r="CX105">
        <v>126.511852661505</v>
      </c>
      <c r="CZ105">
        <v>174.28449966175501</v>
      </c>
      <c r="DB105">
        <v>175.45563548582899</v>
      </c>
      <c r="DD105">
        <v>224.626166597854</v>
      </c>
      <c r="DF105">
        <v>223.534879613974</v>
      </c>
      <c r="DH105">
        <v>144.34378132959799</v>
      </c>
      <c r="DJ105">
        <v>96.740025001957804</v>
      </c>
      <c r="DL105">
        <v>272.20581568449199</v>
      </c>
      <c r="DN105">
        <v>272.23723394676199</v>
      </c>
      <c r="DP105">
        <v>79.671401234775303</v>
      </c>
      <c r="DR105">
        <v>159.86033231100501</v>
      </c>
      <c r="DT105">
        <v>158.035412714047</v>
      </c>
      <c r="DV105">
        <v>240.17554838696901</v>
      </c>
      <c r="DW105">
        <v>191.42566615144</v>
      </c>
      <c r="DZ105">
        <v>175.13508038907599</v>
      </c>
      <c r="EA105">
        <v>176.20372833212099</v>
      </c>
      <c r="ED105">
        <v>158.18561032247399</v>
      </c>
      <c r="EE105">
        <v>175.890781313296</v>
      </c>
      <c r="EH105">
        <v>79.938018052935504</v>
      </c>
      <c r="EI105">
        <v>144.199801192693</v>
      </c>
      <c r="EL105">
        <v>176.92956423672601</v>
      </c>
      <c r="EM105">
        <v>177.05523028107299</v>
      </c>
      <c r="EP105">
        <v>159.415909697725</v>
      </c>
      <c r="EQ105">
        <v>189.909793401972</v>
      </c>
      <c r="ET105">
        <v>225.11108312643501</v>
      </c>
      <c r="EU105">
        <v>159.39929481537601</v>
      </c>
      <c r="EX105">
        <v>144.605439125028</v>
      </c>
      <c r="EY105">
        <v>160.71235793550699</v>
      </c>
      <c r="FB105">
        <v>143.56015262188799</v>
      </c>
      <c r="FC105">
        <v>112.33642618619299</v>
      </c>
      <c r="FF105">
        <v>95.002077367976199</v>
      </c>
      <c r="FG105">
        <v>143.33642361305499</v>
      </c>
      <c r="FJ105">
        <v>240.37626471537399</v>
      </c>
      <c r="FK105">
        <v>207.99967518249801</v>
      </c>
      <c r="FN105">
        <v>142.67122808177899</v>
      </c>
      <c r="FO105">
        <v>175.75632684364999</v>
      </c>
      <c r="FR105">
        <v>111.78003047144701</v>
      </c>
      <c r="FS105">
        <v>176.21628617111901</v>
      </c>
      <c r="FV105">
        <v>161.43962259370201</v>
      </c>
      <c r="FW105">
        <v>112.06629364327399</v>
      </c>
      <c r="FZ105">
        <v>240.33653393569199</v>
      </c>
      <c r="GA105">
        <v>95.404306659457205</v>
      </c>
      <c r="GD105">
        <v>159.43843962639099</v>
      </c>
      <c r="GE105">
        <v>127.874596287703</v>
      </c>
      <c r="GH105">
        <v>95.266851939962095</v>
      </c>
      <c r="GI105">
        <v>206.20927162134001</v>
      </c>
      <c r="GL105">
        <v>111.267739452767</v>
      </c>
      <c r="GM105">
        <v>159.81109463788999</v>
      </c>
      <c r="GP105">
        <v>111.170632199905</v>
      </c>
      <c r="GQ105">
        <v>174.84128624064601</v>
      </c>
      <c r="GT105">
        <v>160.69606497980999</v>
      </c>
      <c r="GU105">
        <v>160.362586848278</v>
      </c>
      <c r="GX105">
        <v>161.79941078522401</v>
      </c>
      <c r="GY105">
        <v>159.848533782571</v>
      </c>
      <c r="HB105">
        <v>161.04161141976499</v>
      </c>
      <c r="HC105">
        <v>209.22876246091101</v>
      </c>
      <c r="HF105">
        <v>143.80061661509501</v>
      </c>
      <c r="HG105">
        <v>146.50809390176499</v>
      </c>
      <c r="HJ105">
        <v>175.36538392870301</v>
      </c>
      <c r="HK105">
        <v>159.62984798386501</v>
      </c>
      <c r="HN105">
        <v>225.18198053286699</v>
      </c>
      <c r="HO105">
        <v>111.094188650595</v>
      </c>
      <c r="HR105">
        <v>206.691934411662</v>
      </c>
      <c r="HS105">
        <v>175.420169113501</v>
      </c>
      <c r="HV105">
        <v>177.105202296794</v>
      </c>
      <c r="HW105">
        <v>174.01293646055399</v>
      </c>
      <c r="HZ105">
        <v>142.96211916166399</v>
      </c>
      <c r="IA105">
        <v>111.789887479165</v>
      </c>
      <c r="ID105">
        <v>142.838369743952</v>
      </c>
      <c r="IE105">
        <v>144.14596775662099</v>
      </c>
    </row>
    <row r="106" spans="1:239" x14ac:dyDescent="0.25">
      <c r="A106" s="40">
        <v>41153</v>
      </c>
      <c r="B106">
        <v>182.54159972039301</v>
      </c>
      <c r="D106">
        <v>231.18205455556</v>
      </c>
      <c r="F106">
        <v>123.22099623986399</v>
      </c>
      <c r="H106">
        <v>230.020601279717</v>
      </c>
      <c r="J106">
        <v>273.86551602412402</v>
      </c>
      <c r="L106">
        <v>259.55051509888102</v>
      </c>
      <c r="N106">
        <v>200.458540747824</v>
      </c>
      <c r="P106">
        <v>182.63511166209901</v>
      </c>
      <c r="R106">
        <v>263.10244664721398</v>
      </c>
      <c r="T106">
        <v>211.92098237005499</v>
      </c>
      <c r="V106">
        <v>277.274915820692</v>
      </c>
      <c r="X106">
        <v>138.57970777199401</v>
      </c>
      <c r="Z106">
        <v>247.04811193700201</v>
      </c>
      <c r="AB106">
        <v>212.033035314622</v>
      </c>
      <c r="AD106">
        <v>228.35156284508699</v>
      </c>
      <c r="AF106">
        <v>306.43336720163302</v>
      </c>
      <c r="AH106">
        <v>261.17452068644599</v>
      </c>
      <c r="AJ106">
        <v>185.62527126476601</v>
      </c>
      <c r="AL106">
        <v>247.023324984282</v>
      </c>
      <c r="AN106">
        <v>197.575414591781</v>
      </c>
      <c r="AP106">
        <v>275.08813983847602</v>
      </c>
      <c r="AR106">
        <v>245.003542367416</v>
      </c>
      <c r="AT106">
        <v>214.54645280184201</v>
      </c>
      <c r="AV106">
        <v>214.54597705868599</v>
      </c>
      <c r="AX106">
        <v>244.702941112318</v>
      </c>
      <c r="AZ106">
        <v>246.35118070517501</v>
      </c>
      <c r="BB106">
        <v>184.77269894465499</v>
      </c>
      <c r="BD106">
        <v>167.625349843956</v>
      </c>
      <c r="BF106">
        <v>168.29631138466601</v>
      </c>
      <c r="BH106">
        <v>199.46018620987499</v>
      </c>
      <c r="BJ106">
        <v>213.85734535576501</v>
      </c>
      <c r="BL106">
        <v>229.37207322743501</v>
      </c>
      <c r="BN106">
        <v>233.862786048651</v>
      </c>
      <c r="BP106">
        <v>170.26793915193699</v>
      </c>
      <c r="BR106">
        <v>199.10332032963299</v>
      </c>
      <c r="BT106">
        <v>232.593681214291</v>
      </c>
      <c r="BV106">
        <v>122.430355919589</v>
      </c>
      <c r="BX106">
        <v>215.38886738215299</v>
      </c>
      <c r="BZ106">
        <v>168.42719948582899</v>
      </c>
      <c r="CB106">
        <v>169.12884158634199</v>
      </c>
      <c r="CD106">
        <v>262.35174840874998</v>
      </c>
      <c r="CF106">
        <v>231.45485269542601</v>
      </c>
      <c r="CH106">
        <v>199.21329345492299</v>
      </c>
      <c r="CJ106">
        <v>215.42119557458901</v>
      </c>
      <c r="CL106">
        <v>169.904624366039</v>
      </c>
      <c r="CN106">
        <v>215.21812841254399</v>
      </c>
      <c r="CP106">
        <v>152.734656977003</v>
      </c>
      <c r="CR106">
        <v>200.46983664108001</v>
      </c>
      <c r="CT106">
        <v>153.038767825718</v>
      </c>
      <c r="CV106">
        <v>260.94490226976802</v>
      </c>
      <c r="CX106">
        <v>153.53837661534499</v>
      </c>
      <c r="CZ106">
        <v>245.01194809257001</v>
      </c>
      <c r="DB106">
        <v>244.18573967697699</v>
      </c>
      <c r="DD106">
        <v>168.91250560458101</v>
      </c>
      <c r="DF106">
        <v>123.12864053294101</v>
      </c>
      <c r="DH106">
        <v>170.002062419834</v>
      </c>
      <c r="DJ106">
        <v>230.41128397685699</v>
      </c>
      <c r="DL106">
        <v>244.65255347694301</v>
      </c>
      <c r="DN106">
        <v>167.85643198873399</v>
      </c>
      <c r="DP106">
        <v>289.28695049561099</v>
      </c>
      <c r="DR106">
        <v>153.36648753980899</v>
      </c>
      <c r="DT106">
        <v>182.59637870924399</v>
      </c>
      <c r="DV106">
        <v>229.99273649336101</v>
      </c>
      <c r="DX106">
        <v>290.18937879282402</v>
      </c>
      <c r="DZ106">
        <v>230.48342473277401</v>
      </c>
      <c r="EA106">
        <v>152.26484288108</v>
      </c>
      <c r="ED106">
        <v>228.099380257333</v>
      </c>
      <c r="EE106">
        <v>247.82976242932301</v>
      </c>
      <c r="EH106">
        <v>277.47482332966098</v>
      </c>
      <c r="EI106">
        <v>199.16099355037801</v>
      </c>
      <c r="EL106">
        <v>153.082293785975</v>
      </c>
      <c r="EM106">
        <v>153.22465290587201</v>
      </c>
      <c r="EP106">
        <v>292.23316276570199</v>
      </c>
      <c r="EQ106">
        <v>153.82460582779501</v>
      </c>
      <c r="ET106">
        <v>183.825808156487</v>
      </c>
      <c r="EU106">
        <v>214.50141434687899</v>
      </c>
      <c r="EX106">
        <v>245.303503210777</v>
      </c>
      <c r="EY106">
        <v>305.22612302751298</v>
      </c>
      <c r="FB106">
        <v>153.87206054196901</v>
      </c>
      <c r="FC106">
        <v>167.582988977702</v>
      </c>
      <c r="FF106">
        <v>137.33316684097599</v>
      </c>
      <c r="FG106">
        <v>277.03386587465798</v>
      </c>
      <c r="FJ106">
        <v>244.73660042880999</v>
      </c>
      <c r="FK106">
        <v>273.698769022509</v>
      </c>
      <c r="FN106">
        <v>260.95057372250301</v>
      </c>
      <c r="FO106">
        <v>169.005225470971</v>
      </c>
      <c r="FR106">
        <v>212.69098865616201</v>
      </c>
      <c r="FS106">
        <v>166.85694788146199</v>
      </c>
      <c r="FV106">
        <v>276.98864459769999</v>
      </c>
      <c r="FW106">
        <v>261.86742567082098</v>
      </c>
      <c r="FZ106">
        <v>108.18781383285901</v>
      </c>
      <c r="GA106">
        <v>184.37886419449899</v>
      </c>
      <c r="GD106">
        <v>259.84860912273803</v>
      </c>
      <c r="GE106">
        <v>245.39495016326299</v>
      </c>
      <c r="GH106">
        <v>184.85418021114901</v>
      </c>
      <c r="GI106">
        <v>152.66487518923</v>
      </c>
      <c r="GL106">
        <v>276.01550754514398</v>
      </c>
      <c r="GM106">
        <v>153.420006779635</v>
      </c>
      <c r="GP106">
        <v>230.02748475101001</v>
      </c>
      <c r="GQ106">
        <v>305.01398980707398</v>
      </c>
      <c r="GT106">
        <v>213.886362774899</v>
      </c>
      <c r="GU106">
        <v>243.24411418422</v>
      </c>
      <c r="GX106">
        <v>183.703881178556</v>
      </c>
      <c r="GY106">
        <v>199.73153887146401</v>
      </c>
      <c r="HB106">
        <v>215.697265342809</v>
      </c>
      <c r="HC106">
        <v>274.21174719526101</v>
      </c>
      <c r="HF106">
        <v>182.496360221608</v>
      </c>
      <c r="HG106">
        <v>200.024443199096</v>
      </c>
      <c r="HJ106">
        <v>262.31366989059597</v>
      </c>
      <c r="HK106">
        <v>198.462020999293</v>
      </c>
      <c r="HN106">
        <v>231.48761190724099</v>
      </c>
      <c r="HO106">
        <v>289.70272544604001</v>
      </c>
      <c r="HR106">
        <v>247.62390789026799</v>
      </c>
      <c r="HS106">
        <v>153.69442927496399</v>
      </c>
      <c r="HV106">
        <v>139.88926217655899</v>
      </c>
      <c r="HW106">
        <v>153.96343286169699</v>
      </c>
      <c r="HZ106">
        <v>277.06309008188902</v>
      </c>
      <c r="IA106">
        <v>262.28295479889903</v>
      </c>
      <c r="ID106">
        <v>258.55176117150899</v>
      </c>
      <c r="IE106">
        <v>291.324895109821</v>
      </c>
    </row>
    <row r="107" spans="1:239" x14ac:dyDescent="0.25">
      <c r="A107" s="40">
        <v>41183</v>
      </c>
      <c r="B107">
        <v>140.50549988188101</v>
      </c>
      <c r="D107">
        <v>84.945375482879001</v>
      </c>
      <c r="F107">
        <v>128.44603028947901</v>
      </c>
      <c r="H107">
        <v>84.106867643639603</v>
      </c>
      <c r="J107">
        <v>140.86719681800901</v>
      </c>
      <c r="L107">
        <v>126.479165693331</v>
      </c>
      <c r="N107">
        <v>139.282349108018</v>
      </c>
      <c r="P107">
        <v>98.357969891636898</v>
      </c>
      <c r="R107">
        <v>84.0298924465163</v>
      </c>
      <c r="T107">
        <v>154.20290662508401</v>
      </c>
      <c r="V107">
        <v>127.07698407969301</v>
      </c>
      <c r="X107">
        <v>42.3102057403567</v>
      </c>
      <c r="Z107">
        <v>128.15968239867701</v>
      </c>
      <c r="AB107">
        <v>98.470601681764094</v>
      </c>
      <c r="AD107">
        <v>166.790701683766</v>
      </c>
      <c r="AF107">
        <v>128.307822021764</v>
      </c>
      <c r="AH107">
        <v>56.400119782747801</v>
      </c>
      <c r="AJ107">
        <v>169.54367662132199</v>
      </c>
      <c r="AL107">
        <v>156.40723007788799</v>
      </c>
      <c r="AN107">
        <v>126.6686152379</v>
      </c>
      <c r="AP107">
        <v>112.196584220763</v>
      </c>
      <c r="AR107">
        <v>140.392574738089</v>
      </c>
      <c r="AT107">
        <v>167.00993553852501</v>
      </c>
      <c r="AV107">
        <v>111.886924580445</v>
      </c>
      <c r="AX107">
        <v>155.711468012973</v>
      </c>
      <c r="AZ107">
        <v>56.156646452828298</v>
      </c>
      <c r="BB107">
        <v>113.339291222974</v>
      </c>
      <c r="BD107">
        <v>84.4896018937376</v>
      </c>
      <c r="BF107">
        <v>84.811464301707701</v>
      </c>
      <c r="BH107">
        <v>169.05152910524399</v>
      </c>
      <c r="BJ107">
        <v>140.84811470274599</v>
      </c>
      <c r="BL107">
        <v>84.268294458790805</v>
      </c>
      <c r="BN107">
        <v>126.82665071001399</v>
      </c>
      <c r="BP107">
        <v>113.662948046639</v>
      </c>
      <c r="BR107">
        <v>113.18217824144401</v>
      </c>
      <c r="BT107">
        <v>154.38082891182501</v>
      </c>
      <c r="BV107">
        <v>70.810673840882998</v>
      </c>
      <c r="BX107">
        <v>141.77882223434401</v>
      </c>
      <c r="BZ107">
        <v>98.012660029807705</v>
      </c>
      <c r="CB107">
        <v>56.506084659665099</v>
      </c>
      <c r="CD107">
        <v>140.82832359827</v>
      </c>
      <c r="CF107">
        <v>84.612815996280702</v>
      </c>
      <c r="CH107">
        <v>126.83431612363</v>
      </c>
      <c r="CJ107">
        <v>126.53434331074</v>
      </c>
      <c r="CL107">
        <v>127.142085025383</v>
      </c>
      <c r="CN107">
        <v>71.339237312450706</v>
      </c>
      <c r="CP107">
        <v>125.449812754921</v>
      </c>
      <c r="CR107">
        <v>168.274331211678</v>
      </c>
      <c r="CT107">
        <v>99.689311270871201</v>
      </c>
      <c r="CV107">
        <v>112.650610553769</v>
      </c>
      <c r="CX107">
        <v>69.648217757473802</v>
      </c>
      <c r="CZ107">
        <v>84.572473423074896</v>
      </c>
      <c r="DB107">
        <v>84.243261917836506</v>
      </c>
      <c r="DD107">
        <v>140.41344665802501</v>
      </c>
      <c r="DF107">
        <v>112.185255751976</v>
      </c>
      <c r="DH107">
        <v>70.623309280509901</v>
      </c>
      <c r="DJ107">
        <v>140.597194786187</v>
      </c>
      <c r="DL107">
        <v>127.744114897049</v>
      </c>
      <c r="DN107">
        <v>140.90567308222401</v>
      </c>
      <c r="DP107">
        <v>140.756631434262</v>
      </c>
      <c r="DR107">
        <v>98.580906300922194</v>
      </c>
      <c r="DT107">
        <v>98.663531905218505</v>
      </c>
      <c r="DV107">
        <v>112.61180781836801</v>
      </c>
      <c r="DX107">
        <v>127.298128598426</v>
      </c>
      <c r="DZ107">
        <v>85.866254496466297</v>
      </c>
      <c r="EB107">
        <v>70.009528181017203</v>
      </c>
      <c r="ED107">
        <v>126.092966646533</v>
      </c>
      <c r="EE107">
        <v>113.226904178867</v>
      </c>
      <c r="EH107">
        <v>69.836812774435401</v>
      </c>
      <c r="EI107">
        <v>99.790836998730995</v>
      </c>
      <c r="EL107">
        <v>126.47770059522099</v>
      </c>
      <c r="EM107">
        <v>112.41805659025999</v>
      </c>
      <c r="EP107">
        <v>99.304532495352802</v>
      </c>
      <c r="EQ107">
        <v>69.935946310914403</v>
      </c>
      <c r="ET107">
        <v>112.652703970137</v>
      </c>
      <c r="EU107">
        <v>70.641727345802494</v>
      </c>
      <c r="EX107">
        <v>84.881676057632802</v>
      </c>
      <c r="EY107">
        <v>99.253792008425094</v>
      </c>
      <c r="FB107">
        <v>127.321878508967</v>
      </c>
      <c r="FC107">
        <v>42.6963732414562</v>
      </c>
      <c r="FF107">
        <v>56.304849126427897</v>
      </c>
      <c r="FG107">
        <v>111.49615085198801</v>
      </c>
      <c r="FJ107">
        <v>113.217893337343</v>
      </c>
      <c r="FK107">
        <v>112.702686985854</v>
      </c>
      <c r="FN107">
        <v>112.034004034888</v>
      </c>
      <c r="FO107">
        <v>70.3582074036226</v>
      </c>
      <c r="FR107">
        <v>84.435106442733101</v>
      </c>
      <c r="FS107">
        <v>111.495170207944</v>
      </c>
      <c r="FV107">
        <v>99.071371437624904</v>
      </c>
      <c r="FW107">
        <v>155.901669495627</v>
      </c>
      <c r="FZ107">
        <v>126.239233098178</v>
      </c>
      <c r="GA107">
        <v>69.981278181866202</v>
      </c>
      <c r="GD107">
        <v>112.750249819438</v>
      </c>
      <c r="GE107">
        <v>70.647197584769401</v>
      </c>
      <c r="GH107">
        <v>70.892860999854406</v>
      </c>
      <c r="GI107">
        <v>168.746519115014</v>
      </c>
      <c r="GL107">
        <v>126.506000829659</v>
      </c>
      <c r="GM107">
        <v>114.266879413911</v>
      </c>
      <c r="GP107">
        <v>97.7329938180401</v>
      </c>
      <c r="GQ107">
        <v>98.965793762225005</v>
      </c>
      <c r="GT107">
        <v>112.32829226891999</v>
      </c>
      <c r="GU107">
        <v>85.500125002771</v>
      </c>
      <c r="GX107">
        <v>85.508618984526393</v>
      </c>
      <c r="GY107">
        <v>141.10974772866601</v>
      </c>
      <c r="HB107">
        <v>112.14839655291</v>
      </c>
      <c r="HC107">
        <v>84.711625545157602</v>
      </c>
      <c r="HF107">
        <v>112.413911451575</v>
      </c>
      <c r="HG107">
        <v>127.935595496989</v>
      </c>
      <c r="HJ107">
        <v>113.24151584571599</v>
      </c>
      <c r="HK107">
        <v>112.80405814853199</v>
      </c>
      <c r="HN107">
        <v>85.255182695594101</v>
      </c>
      <c r="HO107">
        <v>70.556072013512505</v>
      </c>
      <c r="HR107">
        <v>128.03856161257599</v>
      </c>
      <c r="HS107">
        <v>55.965536995895697</v>
      </c>
      <c r="HV107">
        <v>127.90868592133999</v>
      </c>
      <c r="HW107">
        <v>84.274784024176896</v>
      </c>
      <c r="HZ107">
        <v>113.295211617596</v>
      </c>
      <c r="IA107">
        <v>153.78763212216401</v>
      </c>
      <c r="ID107">
        <v>85.252139959489597</v>
      </c>
      <c r="IE107">
        <v>84.8043527338384</v>
      </c>
    </row>
    <row r="108" spans="1:239" x14ac:dyDescent="0.25">
      <c r="A108" s="40">
        <v>41214</v>
      </c>
      <c r="B108">
        <v>138.64753701529099</v>
      </c>
      <c r="D108">
        <v>96.6913224073473</v>
      </c>
      <c r="F108">
        <v>96.562002401708398</v>
      </c>
      <c r="H108">
        <v>165.94529562061999</v>
      </c>
      <c r="J108">
        <v>111.139270634844</v>
      </c>
      <c r="L108">
        <v>124.052947773089</v>
      </c>
      <c r="N108">
        <v>152.08847014519401</v>
      </c>
      <c r="P108">
        <v>82.5752484021681</v>
      </c>
      <c r="R108">
        <v>166.18058409786499</v>
      </c>
      <c r="T108">
        <v>150.545716544996</v>
      </c>
      <c r="V108">
        <v>125.28239882459501</v>
      </c>
      <c r="X108">
        <v>180.64993215587199</v>
      </c>
      <c r="Z108">
        <v>69.333595727138103</v>
      </c>
      <c r="AB108">
        <v>81.584064809095693</v>
      </c>
      <c r="AD108">
        <v>135.46139640121299</v>
      </c>
      <c r="AF108">
        <v>138.42200701692801</v>
      </c>
      <c r="AH108">
        <v>109.88923249737</v>
      </c>
      <c r="AJ108">
        <v>111.13151127680401</v>
      </c>
      <c r="AL108">
        <v>125.41737338426201</v>
      </c>
      <c r="AN108">
        <v>82.068315784717498</v>
      </c>
      <c r="AP108">
        <v>109.770461530728</v>
      </c>
      <c r="AR108">
        <v>109.875750928736</v>
      </c>
      <c r="AT108">
        <v>68.327934143922604</v>
      </c>
      <c r="AV108">
        <v>137.13032746579901</v>
      </c>
      <c r="AX108">
        <v>151.002475924392</v>
      </c>
      <c r="AZ108">
        <v>138.297061345169</v>
      </c>
      <c r="BB108">
        <v>124.702832204324</v>
      </c>
      <c r="BD108">
        <v>165.44068846852801</v>
      </c>
      <c r="BF108">
        <v>177.95595038793999</v>
      </c>
      <c r="BH108">
        <v>97.263895516492497</v>
      </c>
      <c r="BJ108">
        <v>111.139130680601</v>
      </c>
      <c r="BL108">
        <v>110.674100491389</v>
      </c>
      <c r="BN108">
        <v>124.814977032553</v>
      </c>
      <c r="BP108">
        <v>96.289504730791293</v>
      </c>
      <c r="BR108">
        <v>96.237238374825196</v>
      </c>
      <c r="BT108">
        <v>55.688377432623398</v>
      </c>
      <c r="BV108">
        <v>137.185660207333</v>
      </c>
      <c r="BX108">
        <v>138.148813747248</v>
      </c>
      <c r="BZ108">
        <v>137.60477060039301</v>
      </c>
      <c r="CB108">
        <v>151.319523339255</v>
      </c>
      <c r="CD108">
        <v>125.40870069681699</v>
      </c>
      <c r="CF108">
        <v>110.59100283398</v>
      </c>
      <c r="CH108">
        <v>96.260869443365195</v>
      </c>
      <c r="CJ108">
        <v>96.619319766327294</v>
      </c>
      <c r="CL108">
        <v>68.896700974542199</v>
      </c>
      <c r="CN108">
        <v>137.163165654811</v>
      </c>
      <c r="CP108">
        <v>96.195050606703006</v>
      </c>
      <c r="CR108">
        <v>124.062748965802</v>
      </c>
      <c r="CT108">
        <v>109.000398173554</v>
      </c>
      <c r="CV108">
        <v>178.01567045312399</v>
      </c>
      <c r="CX108">
        <v>122.04866987426099</v>
      </c>
      <c r="CZ108">
        <v>151.68207232974399</v>
      </c>
      <c r="DB108">
        <v>137.01582600878399</v>
      </c>
      <c r="DD108">
        <v>109.523348484932</v>
      </c>
      <c r="DF108">
        <v>124.537488658187</v>
      </c>
      <c r="DH108">
        <v>124.278068400831</v>
      </c>
      <c r="DJ108">
        <v>138.77322137191101</v>
      </c>
      <c r="DL108">
        <v>151.65737824267899</v>
      </c>
      <c r="DN108">
        <v>193.995811654503</v>
      </c>
      <c r="DP108">
        <v>123.859874742412</v>
      </c>
      <c r="DR108">
        <v>152.432036705813</v>
      </c>
      <c r="DT108">
        <v>96.586984913638005</v>
      </c>
      <c r="DV108">
        <v>110.7632324523</v>
      </c>
      <c r="DX108">
        <v>137.45280230733499</v>
      </c>
      <c r="DZ108">
        <v>151.957516763678</v>
      </c>
      <c r="EB108">
        <v>83.195491176726904</v>
      </c>
      <c r="ED108">
        <v>82.917185397545197</v>
      </c>
      <c r="EF108">
        <v>123.930304364517</v>
      </c>
      <c r="EH108">
        <v>96.550629000004093</v>
      </c>
      <c r="EI108">
        <v>125.01253515485401</v>
      </c>
      <c r="EL108">
        <v>164.379904090873</v>
      </c>
      <c r="EM108">
        <v>152.67756933444801</v>
      </c>
      <c r="EP108">
        <v>165.398327009897</v>
      </c>
      <c r="EQ108">
        <v>137.32346765082201</v>
      </c>
      <c r="ET108">
        <v>124.885926053905</v>
      </c>
      <c r="EU108">
        <v>138.64561843605401</v>
      </c>
      <c r="EX108">
        <v>110.498296963401</v>
      </c>
      <c r="EY108">
        <v>137.72555709879899</v>
      </c>
      <c r="FB108">
        <v>152.71035898477101</v>
      </c>
      <c r="FC108">
        <v>138.14863654837299</v>
      </c>
      <c r="FF108">
        <v>163.77050861276399</v>
      </c>
      <c r="FG108">
        <v>96.188616966254301</v>
      </c>
      <c r="FJ108">
        <v>97.118441356684002</v>
      </c>
      <c r="FK108">
        <v>96.785738415348007</v>
      </c>
      <c r="FN108">
        <v>109.626665692405</v>
      </c>
      <c r="FO108">
        <v>69.239322535511405</v>
      </c>
      <c r="FR108">
        <v>137.85646354659099</v>
      </c>
      <c r="FS108">
        <v>164.083486464354</v>
      </c>
      <c r="FV108">
        <v>83.2804537289487</v>
      </c>
      <c r="FW108">
        <v>110.496599956178</v>
      </c>
      <c r="FZ108">
        <v>152.94317506683601</v>
      </c>
      <c r="GA108">
        <v>181.31931584063699</v>
      </c>
      <c r="GD108">
        <v>110.623592095155</v>
      </c>
      <c r="GE108">
        <v>165.61662724375401</v>
      </c>
      <c r="GH108">
        <v>125.062829237042</v>
      </c>
      <c r="GI108">
        <v>82.380485555326004</v>
      </c>
      <c r="GL108">
        <v>82.651762054776995</v>
      </c>
      <c r="GM108">
        <v>111.295910179495</v>
      </c>
      <c r="GP108">
        <v>110.48750433071901</v>
      </c>
      <c r="GQ108">
        <v>109.651930736003</v>
      </c>
      <c r="GT108">
        <v>55.070978224489998</v>
      </c>
      <c r="GU108">
        <v>137.33091517114701</v>
      </c>
      <c r="GX108">
        <v>97.192474104023006</v>
      </c>
      <c r="GY108">
        <v>124.086193183885</v>
      </c>
      <c r="HB108">
        <v>123.621304990921</v>
      </c>
      <c r="HC108">
        <v>82.709710237108595</v>
      </c>
      <c r="HF108">
        <v>124.89167423152399</v>
      </c>
      <c r="HG108">
        <v>110.90980825626799</v>
      </c>
      <c r="HJ108">
        <v>27.4032142947766</v>
      </c>
      <c r="HK108">
        <v>109.603639178653</v>
      </c>
      <c r="HN108">
        <v>138.32529145173601</v>
      </c>
      <c r="HO108">
        <v>96.657040352819195</v>
      </c>
      <c r="HR108">
        <v>151.79460224157901</v>
      </c>
      <c r="HS108">
        <v>124.134737622751</v>
      </c>
      <c r="HV108">
        <v>97.287783217493498</v>
      </c>
      <c r="HW108">
        <v>109.516693699359</v>
      </c>
      <c r="HZ108">
        <v>123.64463670417599</v>
      </c>
      <c r="IA108">
        <v>123.72564073889799</v>
      </c>
      <c r="ID108">
        <v>151.67097760090701</v>
      </c>
      <c r="IE108">
        <v>137.93981311859901</v>
      </c>
    </row>
    <row r="109" spans="1:239" x14ac:dyDescent="0.25">
      <c r="A109" s="40">
        <v>41244</v>
      </c>
      <c r="B109">
        <v>248.604066062665</v>
      </c>
      <c r="D109">
        <v>178.18980936213501</v>
      </c>
      <c r="F109">
        <v>234.937313358105</v>
      </c>
      <c r="H109">
        <v>204.76136219135699</v>
      </c>
      <c r="J109">
        <v>247.60175060071899</v>
      </c>
      <c r="L109">
        <v>265.19991588311802</v>
      </c>
      <c r="N109">
        <v>204.73789977043401</v>
      </c>
      <c r="P109">
        <v>264.35791666160299</v>
      </c>
      <c r="R109">
        <v>207.02319812208199</v>
      </c>
      <c r="T109">
        <v>234.81472231949999</v>
      </c>
      <c r="V109">
        <v>233.64515045071599</v>
      </c>
      <c r="X109">
        <v>234.90502530587099</v>
      </c>
      <c r="Z109">
        <v>208.08626366557499</v>
      </c>
      <c r="AB109">
        <v>233.13445741132401</v>
      </c>
      <c r="AD109">
        <v>131.18774900564699</v>
      </c>
      <c r="AF109">
        <v>234.57155894767499</v>
      </c>
      <c r="AH109">
        <v>280.66329189551601</v>
      </c>
      <c r="AJ109">
        <v>237.469797389115</v>
      </c>
      <c r="AL109">
        <v>248.879258322754</v>
      </c>
      <c r="AN109">
        <v>174.94489745903601</v>
      </c>
      <c r="AP109">
        <v>218.154846646371</v>
      </c>
      <c r="AR109">
        <v>176.175592225315</v>
      </c>
      <c r="AT109">
        <v>161.34061036503999</v>
      </c>
      <c r="AV109">
        <v>190.38755497789199</v>
      </c>
      <c r="AX109">
        <v>279.734571025354</v>
      </c>
      <c r="AZ109">
        <v>278.06384321874998</v>
      </c>
      <c r="BB109">
        <v>191.32069727925699</v>
      </c>
      <c r="BD109">
        <v>264.64853247070499</v>
      </c>
      <c r="BF109">
        <v>278.07995875989502</v>
      </c>
      <c r="BH109">
        <v>220.049189920983</v>
      </c>
      <c r="BJ109">
        <v>234.851937995957</v>
      </c>
      <c r="BL109">
        <v>233.39530511181599</v>
      </c>
      <c r="BN109">
        <v>264.37400781717997</v>
      </c>
      <c r="BP109">
        <v>205.599330188984</v>
      </c>
      <c r="BR109">
        <v>234.61269431626599</v>
      </c>
      <c r="BT109">
        <v>160.56978005178601</v>
      </c>
      <c r="BV109">
        <v>176.272489855136</v>
      </c>
      <c r="BX109">
        <v>278.01546573747299</v>
      </c>
      <c r="BZ109">
        <v>191.80774719397701</v>
      </c>
      <c r="CB109">
        <v>219.85229324373799</v>
      </c>
      <c r="CD109">
        <v>191.79070393631301</v>
      </c>
      <c r="CF109">
        <v>248.82619614405499</v>
      </c>
      <c r="CH109">
        <v>221.93175424595</v>
      </c>
      <c r="CJ109">
        <v>190.50634051242699</v>
      </c>
      <c r="CL109">
        <v>249.481175122292</v>
      </c>
      <c r="CN109">
        <v>232.04036866316599</v>
      </c>
      <c r="CP109">
        <v>249.61372249825499</v>
      </c>
      <c r="CR109">
        <v>248.41286075187</v>
      </c>
      <c r="CT109">
        <v>190.87887678026999</v>
      </c>
      <c r="CV109">
        <v>218.49624429605899</v>
      </c>
      <c r="CX109">
        <v>205.34179806077199</v>
      </c>
      <c r="CZ109">
        <v>247.70158885140799</v>
      </c>
      <c r="DB109">
        <v>265.69568584719201</v>
      </c>
      <c r="DD109">
        <v>191.38905369170499</v>
      </c>
      <c r="DF109">
        <v>147.94600285803901</v>
      </c>
      <c r="DH109">
        <v>189.707537514379</v>
      </c>
      <c r="DJ109">
        <v>159.44959538476701</v>
      </c>
      <c r="DL109">
        <v>204.94849094993199</v>
      </c>
      <c r="DN109">
        <v>249.28958879420699</v>
      </c>
      <c r="DP109">
        <v>191.43293889677199</v>
      </c>
      <c r="DR109">
        <v>161.60314857416401</v>
      </c>
      <c r="DT109">
        <v>235.30480913138101</v>
      </c>
      <c r="DV109">
        <v>176.035112096219</v>
      </c>
      <c r="DX109">
        <v>234.13850923080199</v>
      </c>
      <c r="DZ109">
        <v>205.58800292526399</v>
      </c>
      <c r="EB109">
        <v>219.2413862917</v>
      </c>
      <c r="ED109">
        <v>218.66693084419001</v>
      </c>
      <c r="EF109">
        <v>219.97191644709099</v>
      </c>
      <c r="EH109">
        <v>205.04204983441301</v>
      </c>
      <c r="EJ109">
        <v>234.98644917056001</v>
      </c>
      <c r="EL109">
        <v>203.99385863427699</v>
      </c>
      <c r="EM109">
        <v>235.022458271072</v>
      </c>
      <c r="EP109">
        <v>162.80022409383599</v>
      </c>
      <c r="EQ109">
        <v>263.34749916283999</v>
      </c>
      <c r="ET109">
        <v>333.59959811496498</v>
      </c>
      <c r="EU109">
        <v>160.21664606866199</v>
      </c>
      <c r="EX109">
        <v>175.207590170928</v>
      </c>
      <c r="EY109">
        <v>233.88583650375199</v>
      </c>
      <c r="FB109">
        <v>159.561672147552</v>
      </c>
      <c r="FC109">
        <v>189.40528866544801</v>
      </c>
      <c r="FF109">
        <v>187.99453336076601</v>
      </c>
      <c r="FG109">
        <v>234.24664975299399</v>
      </c>
      <c r="FJ109">
        <v>162.51741073463299</v>
      </c>
      <c r="FK109">
        <v>219.5471512812</v>
      </c>
      <c r="FN109">
        <v>263.28417402664002</v>
      </c>
      <c r="FO109">
        <v>205.02924567738199</v>
      </c>
      <c r="FR109">
        <v>218.342377409356</v>
      </c>
      <c r="FS109">
        <v>233.19289249179801</v>
      </c>
      <c r="FV109">
        <v>147.79738926984601</v>
      </c>
      <c r="FW109">
        <v>176.41110591092601</v>
      </c>
      <c r="FZ109">
        <v>219.061160222013</v>
      </c>
      <c r="GA109">
        <v>205.07076886242601</v>
      </c>
      <c r="GD109">
        <v>293.263825959249</v>
      </c>
      <c r="GE109">
        <v>218.069326659414</v>
      </c>
      <c r="GH109">
        <v>249.963429433523</v>
      </c>
      <c r="GI109">
        <v>276.71254834458</v>
      </c>
      <c r="GL109">
        <v>337.02469575990301</v>
      </c>
      <c r="GM109">
        <v>221.41873212287999</v>
      </c>
      <c r="GP109">
        <v>189.43251975087301</v>
      </c>
      <c r="GQ109">
        <v>275.95914282670901</v>
      </c>
      <c r="GT109">
        <v>234.639794138372</v>
      </c>
      <c r="GU109">
        <v>320.27198545252901</v>
      </c>
      <c r="GX109">
        <v>103.604258478305</v>
      </c>
      <c r="GY109">
        <v>162.12781893906799</v>
      </c>
      <c r="HB109">
        <v>116.672180458677</v>
      </c>
      <c r="HC109">
        <v>234.37623364133299</v>
      </c>
      <c r="HF109">
        <v>249.95155974637399</v>
      </c>
      <c r="HG109">
        <v>236.43445231042401</v>
      </c>
      <c r="HJ109">
        <v>264.85530692415</v>
      </c>
      <c r="HK109">
        <v>175.593893467459</v>
      </c>
      <c r="HN109">
        <v>163.390813968309</v>
      </c>
      <c r="HO109">
        <v>234.401978401364</v>
      </c>
      <c r="HR109">
        <v>146.85823965313699</v>
      </c>
      <c r="HS109">
        <v>177.127913413882</v>
      </c>
      <c r="HV109">
        <v>206.51345273406699</v>
      </c>
      <c r="HW109">
        <v>117.579328198504</v>
      </c>
      <c r="HZ109">
        <v>161.94116589067801</v>
      </c>
      <c r="IA109">
        <v>146.75695894648899</v>
      </c>
      <c r="ID109">
        <v>220.55138028159601</v>
      </c>
      <c r="IE109">
        <v>280.303608872636</v>
      </c>
    </row>
    <row r="110" spans="1:239" x14ac:dyDescent="0.25">
      <c r="A110" s="40">
        <v>41275</v>
      </c>
      <c r="B110">
        <v>202.557837349132</v>
      </c>
      <c r="D110">
        <v>219.930058186412</v>
      </c>
      <c r="F110">
        <v>202.364745540667</v>
      </c>
      <c r="H110">
        <v>244.09143213675</v>
      </c>
      <c r="J110">
        <v>191.93442829121599</v>
      </c>
      <c r="L110">
        <v>280.411146559202</v>
      </c>
      <c r="N110">
        <v>191.59766720698599</v>
      </c>
      <c r="P110">
        <v>165.861558637055</v>
      </c>
      <c r="R110">
        <v>230.08372854611099</v>
      </c>
      <c r="T110">
        <v>270.39121147038901</v>
      </c>
      <c r="V110">
        <v>282.612251615346</v>
      </c>
      <c r="X110">
        <v>192.20630950301</v>
      </c>
      <c r="Z110">
        <v>231.96492198703601</v>
      </c>
      <c r="AB110">
        <v>242.05679669021299</v>
      </c>
      <c r="AD110">
        <v>101.765755877274</v>
      </c>
      <c r="AF110">
        <v>230.73906773912299</v>
      </c>
      <c r="AH110">
        <v>217.072771472661</v>
      </c>
      <c r="AJ110">
        <v>282.13058915529098</v>
      </c>
      <c r="AL110">
        <v>193.91456567186199</v>
      </c>
      <c r="AN110">
        <v>177.581237400334</v>
      </c>
      <c r="AP110">
        <v>176.793976951654</v>
      </c>
      <c r="AR110">
        <v>241.66131240161201</v>
      </c>
      <c r="AT110">
        <v>264.60588695791398</v>
      </c>
      <c r="AV110">
        <v>268.74532335642903</v>
      </c>
      <c r="AX110">
        <v>192.245358096763</v>
      </c>
      <c r="AZ110">
        <v>267.03260187763198</v>
      </c>
      <c r="BB110">
        <v>231.97164633304499</v>
      </c>
      <c r="BD110">
        <v>192.53489626570899</v>
      </c>
      <c r="BF110">
        <v>217.877905947503</v>
      </c>
      <c r="BH110">
        <v>245.78344025703601</v>
      </c>
      <c r="BJ110">
        <v>180.24736749196799</v>
      </c>
      <c r="BL110">
        <v>241.378152958773</v>
      </c>
      <c r="BN110">
        <v>244.62716228590901</v>
      </c>
      <c r="BP110">
        <v>205.83543034156901</v>
      </c>
      <c r="BR110">
        <v>241.95270463500199</v>
      </c>
      <c r="BT110">
        <v>278.24505941295502</v>
      </c>
      <c r="BV110">
        <v>217.75051561210299</v>
      </c>
      <c r="BX110">
        <v>166.397105316156</v>
      </c>
      <c r="BZ110">
        <v>215.116840752428</v>
      </c>
      <c r="CB110">
        <v>217.63207694540301</v>
      </c>
      <c r="CD110">
        <v>255.14443645832199</v>
      </c>
      <c r="CF110">
        <v>217.31570500879701</v>
      </c>
      <c r="CH110">
        <v>254.97974332026399</v>
      </c>
      <c r="CJ110">
        <v>268.608328198518</v>
      </c>
      <c r="CL110">
        <v>154.26253966551499</v>
      </c>
      <c r="CN110">
        <v>227.98836965973001</v>
      </c>
      <c r="CP110">
        <v>165.59325101433299</v>
      </c>
      <c r="CR110">
        <v>165.14093099916701</v>
      </c>
      <c r="CT110">
        <v>242.88812168675199</v>
      </c>
      <c r="CV110">
        <v>139.64107608902</v>
      </c>
      <c r="CX110">
        <v>192.16788700154601</v>
      </c>
      <c r="CZ110">
        <v>267.67167720932201</v>
      </c>
      <c r="DB110">
        <v>229.34857459678301</v>
      </c>
      <c r="DD110">
        <v>231.791716010659</v>
      </c>
      <c r="DF110">
        <v>256.091870844477</v>
      </c>
      <c r="DH110">
        <v>192.61512813068799</v>
      </c>
      <c r="DJ110">
        <v>216.53687730309201</v>
      </c>
      <c r="DL110">
        <v>319.72061215355598</v>
      </c>
      <c r="DN110">
        <v>206.653741262208</v>
      </c>
      <c r="DP110">
        <v>227.496502897852</v>
      </c>
      <c r="DR110">
        <v>266.544183908241</v>
      </c>
      <c r="DT110">
        <v>164.294045931337</v>
      </c>
      <c r="DV110">
        <v>231.17672654362499</v>
      </c>
      <c r="DX110">
        <v>204.40620792615101</v>
      </c>
      <c r="DZ110">
        <v>230.63281052831601</v>
      </c>
      <c r="EB110">
        <v>243.29941786066399</v>
      </c>
      <c r="ED110">
        <v>241.616710338856</v>
      </c>
      <c r="EF110">
        <v>151.301354034452</v>
      </c>
      <c r="EH110">
        <v>203.873760056468</v>
      </c>
      <c r="EJ110">
        <v>243.821260475961</v>
      </c>
      <c r="EL110">
        <v>191.912740533804</v>
      </c>
      <c r="EN110">
        <v>192.87607244769401</v>
      </c>
      <c r="EP110">
        <v>216.60950625520701</v>
      </c>
      <c r="EQ110">
        <v>266.181959669381</v>
      </c>
      <c r="ET110">
        <v>217.108386006713</v>
      </c>
      <c r="EU110">
        <v>218.42858013711199</v>
      </c>
      <c r="EX110">
        <v>268.48984587727199</v>
      </c>
      <c r="EY110">
        <v>192.53575232416699</v>
      </c>
      <c r="FB110">
        <v>203.31556777967899</v>
      </c>
      <c r="FC110">
        <v>232.20223934005</v>
      </c>
      <c r="FF110">
        <v>204.16543325179899</v>
      </c>
      <c r="FG110">
        <v>204.62059816389799</v>
      </c>
      <c r="FJ110">
        <v>230.20416640491499</v>
      </c>
      <c r="FK110">
        <v>255.689486811048</v>
      </c>
      <c r="FN110">
        <v>128.128762819819</v>
      </c>
      <c r="FO110">
        <v>231.21144323143201</v>
      </c>
      <c r="FR110">
        <v>216.617347889412</v>
      </c>
      <c r="FS110">
        <v>203.132425790333</v>
      </c>
      <c r="FV110">
        <v>166.97401426426899</v>
      </c>
      <c r="FW110">
        <v>252.746074525192</v>
      </c>
      <c r="FZ110">
        <v>180.468396432861</v>
      </c>
      <c r="GA110">
        <v>215.96529937474901</v>
      </c>
      <c r="GD110">
        <v>217.748764642808</v>
      </c>
      <c r="GE110">
        <v>139.291033793043</v>
      </c>
      <c r="GH110">
        <v>244.35048282255499</v>
      </c>
      <c r="GI110">
        <v>217.383167540904</v>
      </c>
      <c r="GL110">
        <v>230.998944909106</v>
      </c>
      <c r="GM110">
        <v>256.21239424511799</v>
      </c>
      <c r="GP110">
        <v>218.40942657085799</v>
      </c>
      <c r="GQ110">
        <v>191.82885559716499</v>
      </c>
      <c r="GT110">
        <v>216.618802343304</v>
      </c>
      <c r="GU110">
        <v>242.69861866256301</v>
      </c>
      <c r="GX110">
        <v>242.41417807691801</v>
      </c>
      <c r="GY110">
        <v>206.47435059883401</v>
      </c>
      <c r="HB110">
        <v>229.216884895959</v>
      </c>
      <c r="HC110">
        <v>215.66514885453299</v>
      </c>
      <c r="HF110">
        <v>203.92389366840001</v>
      </c>
      <c r="HG110">
        <v>217.752393921362</v>
      </c>
      <c r="HJ110">
        <v>217.04728727353401</v>
      </c>
      <c r="HK110">
        <v>241.55360099769501</v>
      </c>
      <c r="HN110">
        <v>242.110195412748</v>
      </c>
      <c r="HO110">
        <v>190.57248892505001</v>
      </c>
      <c r="HR110">
        <v>229.94217283341001</v>
      </c>
      <c r="HS110">
        <v>217.64994762553201</v>
      </c>
      <c r="HV110">
        <v>269.64380244014899</v>
      </c>
      <c r="HW110">
        <v>331.96663775979999</v>
      </c>
      <c r="HZ110">
        <v>254.22189368489899</v>
      </c>
      <c r="IA110">
        <v>218.18768232911901</v>
      </c>
      <c r="ID110">
        <v>193.03264909262501</v>
      </c>
      <c r="IE110">
        <v>230.39524768828099</v>
      </c>
    </row>
    <row r="111" spans="1:239" x14ac:dyDescent="0.25">
      <c r="A111" s="40">
        <v>41306</v>
      </c>
      <c r="B111">
        <v>113.866666924011</v>
      </c>
      <c r="D111">
        <v>114.25762313862801</v>
      </c>
      <c r="F111">
        <v>143.63101351646</v>
      </c>
      <c r="H111">
        <v>186.660202828812</v>
      </c>
      <c r="J111">
        <v>128.29597908183399</v>
      </c>
      <c r="L111">
        <v>85.436115632798206</v>
      </c>
      <c r="N111">
        <v>127.491048923877</v>
      </c>
      <c r="P111">
        <v>227.339743776576</v>
      </c>
      <c r="R111">
        <v>128.92259839132899</v>
      </c>
      <c r="T111">
        <v>183.53751479714501</v>
      </c>
      <c r="V111">
        <v>158.97208382342799</v>
      </c>
      <c r="X111">
        <v>157.44495988966301</v>
      </c>
      <c r="Z111">
        <v>173.34062248869299</v>
      </c>
      <c r="AB111">
        <v>156.888686994247</v>
      </c>
      <c r="AD111">
        <v>127.588195312228</v>
      </c>
      <c r="AF111">
        <v>129.265027846348</v>
      </c>
      <c r="AH111">
        <v>184.92436547173801</v>
      </c>
      <c r="AJ111">
        <v>185.19084026314101</v>
      </c>
      <c r="AL111">
        <v>199.72079382676901</v>
      </c>
      <c r="AN111">
        <v>169.70214137475699</v>
      </c>
      <c r="AP111">
        <v>155.84042349453</v>
      </c>
      <c r="AR111">
        <v>213.87610761375399</v>
      </c>
      <c r="AT111">
        <v>155.20288481394201</v>
      </c>
      <c r="AV111">
        <v>113.913920702358</v>
      </c>
      <c r="AX111">
        <v>144.23330150753799</v>
      </c>
      <c r="AZ111">
        <v>243.41774197152199</v>
      </c>
      <c r="BB111">
        <v>143.88966221810401</v>
      </c>
      <c r="BD111">
        <v>100.57426874223199</v>
      </c>
      <c r="BF111">
        <v>200.65873929432101</v>
      </c>
      <c r="BH111">
        <v>214.729218935034</v>
      </c>
      <c r="BJ111">
        <v>128.44297955250801</v>
      </c>
      <c r="BL111">
        <v>113.94508783984099</v>
      </c>
      <c r="BN111">
        <v>128.79105667218499</v>
      </c>
      <c r="BP111">
        <v>144.34523937896799</v>
      </c>
      <c r="BR111">
        <v>155.54306790901299</v>
      </c>
      <c r="BT111">
        <v>56.886342409630501</v>
      </c>
      <c r="BV111">
        <v>172.68724808472601</v>
      </c>
      <c r="BX111">
        <v>185.77712797206399</v>
      </c>
      <c r="BZ111">
        <v>157.390658994071</v>
      </c>
      <c r="CB111">
        <v>143.26416738359401</v>
      </c>
      <c r="CD111">
        <v>128.32956455735999</v>
      </c>
      <c r="CF111">
        <v>129.00138153264501</v>
      </c>
      <c r="CH111">
        <v>213.504979929608</v>
      </c>
      <c r="CJ111">
        <v>142.17643770989699</v>
      </c>
      <c r="CL111">
        <v>114.57776778744901</v>
      </c>
      <c r="CN111">
        <v>184.56095725049099</v>
      </c>
      <c r="CP111">
        <v>85.143060716845497</v>
      </c>
      <c r="CR111">
        <v>114.419005701304</v>
      </c>
      <c r="CT111">
        <v>186.89974555789999</v>
      </c>
      <c r="CV111">
        <v>99.107397618201801</v>
      </c>
      <c r="CX111">
        <v>127.8850679897</v>
      </c>
      <c r="CZ111">
        <v>212.13377011537901</v>
      </c>
      <c r="DB111">
        <v>114.62298294347001</v>
      </c>
      <c r="DD111">
        <v>114.261636985425</v>
      </c>
      <c r="DF111">
        <v>128.732332759418</v>
      </c>
      <c r="DH111">
        <v>157.851236984758</v>
      </c>
      <c r="DJ111">
        <v>157.45742802936499</v>
      </c>
      <c r="DL111">
        <v>142.57748679340099</v>
      </c>
      <c r="DN111">
        <v>143.85384622717899</v>
      </c>
      <c r="DP111">
        <v>171.13355279385601</v>
      </c>
      <c r="DR111">
        <v>128.31886112525601</v>
      </c>
      <c r="DT111">
        <v>156.59979477445401</v>
      </c>
      <c r="DV111">
        <v>114.64034716483</v>
      </c>
      <c r="DX111">
        <v>157.999436512572</v>
      </c>
      <c r="DZ111">
        <v>86.496958974946196</v>
      </c>
      <c r="EB111">
        <v>170.72102676897899</v>
      </c>
      <c r="ED111">
        <v>157.34970836148699</v>
      </c>
      <c r="EF111">
        <v>98.933316043081504</v>
      </c>
      <c r="EH111">
        <v>128.796993548735</v>
      </c>
      <c r="EJ111">
        <v>158.79306541976399</v>
      </c>
      <c r="EL111">
        <v>142.55210749272101</v>
      </c>
      <c r="EN111">
        <v>99.148898497462099</v>
      </c>
      <c r="EP111">
        <v>99.918459582543903</v>
      </c>
      <c r="ER111">
        <v>142.52223661283901</v>
      </c>
      <c r="ET111">
        <v>142.00991050322199</v>
      </c>
      <c r="EU111">
        <v>128.92310652000899</v>
      </c>
      <c r="EX111">
        <v>128.15081968748399</v>
      </c>
      <c r="EY111">
        <v>128.710545776695</v>
      </c>
      <c r="FB111">
        <v>200.62890047502401</v>
      </c>
      <c r="FC111">
        <v>185.289299636539</v>
      </c>
      <c r="FF111">
        <v>157.042528471867</v>
      </c>
      <c r="FG111">
        <v>142.29407117421499</v>
      </c>
      <c r="FJ111">
        <v>129.41891188702999</v>
      </c>
      <c r="FK111">
        <v>71.719759284032904</v>
      </c>
      <c r="FN111">
        <v>127.086808180293</v>
      </c>
      <c r="FO111">
        <v>56.399327749314899</v>
      </c>
      <c r="FR111">
        <v>99.499383464196598</v>
      </c>
      <c r="FS111">
        <v>154.91030129782001</v>
      </c>
      <c r="FV111">
        <v>143.58136081589899</v>
      </c>
      <c r="FW111">
        <v>127.238583451865</v>
      </c>
      <c r="FZ111">
        <v>156.55428231080401</v>
      </c>
      <c r="GA111">
        <v>56.939238675728099</v>
      </c>
      <c r="GD111">
        <v>85.142631118931504</v>
      </c>
      <c r="GE111">
        <v>113.346816360224</v>
      </c>
      <c r="GH111">
        <v>185.23006352640499</v>
      </c>
      <c r="GI111">
        <v>142.22848884644301</v>
      </c>
      <c r="GL111">
        <v>99.758419663907105</v>
      </c>
      <c r="GM111">
        <v>185.32894069372901</v>
      </c>
      <c r="GP111">
        <v>84.659189858580106</v>
      </c>
      <c r="GQ111">
        <v>127.07779405726799</v>
      </c>
      <c r="GT111">
        <v>114.699560246079</v>
      </c>
      <c r="GU111">
        <v>129.22458011423899</v>
      </c>
      <c r="GX111">
        <v>100.71647175311401</v>
      </c>
      <c r="GY111">
        <v>171.17789758781501</v>
      </c>
      <c r="HB111">
        <v>171.46700200630301</v>
      </c>
      <c r="HC111">
        <v>171.080054498854</v>
      </c>
      <c r="HF111">
        <v>128.64648459006801</v>
      </c>
      <c r="HG111">
        <v>144.00546133246999</v>
      </c>
      <c r="HJ111">
        <v>99.319377197824096</v>
      </c>
      <c r="HK111">
        <v>128.01087944330499</v>
      </c>
      <c r="HN111">
        <v>214.16115386046701</v>
      </c>
      <c r="HO111">
        <v>127.984551926785</v>
      </c>
      <c r="HR111">
        <v>211.88854804538801</v>
      </c>
      <c r="HS111">
        <v>114.538293644616</v>
      </c>
      <c r="HV111">
        <v>171.39711822026399</v>
      </c>
      <c r="HW111">
        <v>201.00920667291001</v>
      </c>
      <c r="HZ111">
        <v>200.96687479430199</v>
      </c>
      <c r="IA111">
        <v>187.222830798312</v>
      </c>
      <c r="ID111">
        <v>170.67371297644399</v>
      </c>
      <c r="IE111">
        <v>186.15449219778799</v>
      </c>
    </row>
    <row r="112" spans="1:239" x14ac:dyDescent="0.25">
      <c r="A112" s="40">
        <v>41334</v>
      </c>
      <c r="B112">
        <v>113.30221187203099</v>
      </c>
      <c r="D112">
        <v>190.089467420419</v>
      </c>
      <c r="F112">
        <v>164.99791251252501</v>
      </c>
      <c r="H112">
        <v>178.406381883644</v>
      </c>
      <c r="J112">
        <v>176.46348024048899</v>
      </c>
      <c r="L112">
        <v>152.06034393091801</v>
      </c>
      <c r="N112">
        <v>176.450612813069</v>
      </c>
      <c r="P112">
        <v>88.880890493632094</v>
      </c>
      <c r="R112">
        <v>187.30321001555799</v>
      </c>
      <c r="T112">
        <v>176.657379472576</v>
      </c>
      <c r="V112">
        <v>189.80584149095299</v>
      </c>
      <c r="X112">
        <v>278.70555430688302</v>
      </c>
      <c r="Z112">
        <v>243.523451170708</v>
      </c>
      <c r="AB112">
        <v>226.171022149713</v>
      </c>
      <c r="AD112">
        <v>162.755301873088</v>
      </c>
      <c r="AF112">
        <v>138.755492355678</v>
      </c>
      <c r="AH112">
        <v>177.853299512897</v>
      </c>
      <c r="AJ112">
        <v>166.031850189278</v>
      </c>
      <c r="AL112">
        <v>177.80796082405399</v>
      </c>
      <c r="AN112">
        <v>188.502349548636</v>
      </c>
      <c r="AP112">
        <v>203.351686991447</v>
      </c>
      <c r="AR112">
        <v>189.44039934318499</v>
      </c>
      <c r="AT112">
        <v>224.94856952373999</v>
      </c>
      <c r="AV112">
        <v>199.96050666014301</v>
      </c>
      <c r="AX112">
        <v>203.09886620261099</v>
      </c>
      <c r="AZ112">
        <v>178.08073539887999</v>
      </c>
      <c r="BB112">
        <v>242.491150429063</v>
      </c>
      <c r="BD112">
        <v>252.96648912349801</v>
      </c>
      <c r="BF112">
        <v>178.37963027191901</v>
      </c>
      <c r="BH112">
        <v>204.45049571721901</v>
      </c>
      <c r="BJ112">
        <v>127.13185989940899</v>
      </c>
      <c r="BL112">
        <v>126.15261299828499</v>
      </c>
      <c r="BN112">
        <v>139.87611271261599</v>
      </c>
      <c r="BP112">
        <v>203.20906880737101</v>
      </c>
      <c r="BR112">
        <v>189.123761661706</v>
      </c>
      <c r="BT112">
        <v>164.65922492224101</v>
      </c>
      <c r="BV112">
        <v>189.819233077375</v>
      </c>
      <c r="BX112">
        <v>216.18770205816901</v>
      </c>
      <c r="BZ112">
        <v>141.348637761482</v>
      </c>
      <c r="CB112">
        <v>114.091806956618</v>
      </c>
      <c r="CD112">
        <v>166.13407444869699</v>
      </c>
      <c r="CF112">
        <v>226.58083968095499</v>
      </c>
      <c r="CH112">
        <v>227.89904655431499</v>
      </c>
      <c r="CJ112">
        <v>139.53076589370099</v>
      </c>
      <c r="CL112">
        <v>265.64727018180002</v>
      </c>
      <c r="CN112">
        <v>101.370371095785</v>
      </c>
      <c r="CP112">
        <v>177.56143170998999</v>
      </c>
      <c r="CR112">
        <v>289.63717887464799</v>
      </c>
      <c r="CT112">
        <v>178.22557826336501</v>
      </c>
      <c r="CV112">
        <v>202.394966714834</v>
      </c>
      <c r="CX112">
        <v>177.60313992735499</v>
      </c>
      <c r="CZ112">
        <v>176.587110711284</v>
      </c>
      <c r="DB112">
        <v>139.36950364984801</v>
      </c>
      <c r="DD112">
        <v>152.82796292984401</v>
      </c>
      <c r="DF112">
        <v>229.656387978054</v>
      </c>
      <c r="DH112">
        <v>101.70168721975</v>
      </c>
      <c r="DJ112">
        <v>225.98299070974201</v>
      </c>
      <c r="DL112">
        <v>163.74601591083501</v>
      </c>
      <c r="DN112">
        <v>228.534071668645</v>
      </c>
      <c r="DP112">
        <v>76.152246652532696</v>
      </c>
      <c r="DR112">
        <v>204.200112636705</v>
      </c>
      <c r="DT112">
        <v>126.56373113459399</v>
      </c>
      <c r="DV112">
        <v>190.685286656654</v>
      </c>
      <c r="DX112">
        <v>115.170826857252</v>
      </c>
      <c r="DZ112">
        <v>251.90068135508201</v>
      </c>
      <c r="EB112">
        <v>202.365523460833</v>
      </c>
      <c r="ED112">
        <v>239.898146514026</v>
      </c>
      <c r="EF112">
        <v>125.238829569796</v>
      </c>
      <c r="EH112">
        <v>175.40302513143001</v>
      </c>
      <c r="EJ112">
        <v>164.498735340129</v>
      </c>
      <c r="EL112">
        <v>215.409116959388</v>
      </c>
      <c r="EN112">
        <v>151.29163912799399</v>
      </c>
      <c r="EP112">
        <v>125.59726765797799</v>
      </c>
      <c r="ER112">
        <v>151.42823675665099</v>
      </c>
      <c r="ET112">
        <v>204.26752935299999</v>
      </c>
      <c r="EV112">
        <v>114.3942041058</v>
      </c>
      <c r="EX112">
        <v>203.15429917873601</v>
      </c>
      <c r="EY112">
        <v>141.304912008434</v>
      </c>
      <c r="FB112">
        <v>216.99081412869401</v>
      </c>
      <c r="FC112">
        <v>138.80917514283701</v>
      </c>
      <c r="FF112">
        <v>150.732501906127</v>
      </c>
      <c r="FG112">
        <v>165.399313937383</v>
      </c>
      <c r="FJ112">
        <v>289.566961559812</v>
      </c>
      <c r="FK112">
        <v>139.53592408269799</v>
      </c>
      <c r="FN112">
        <v>189.98480248768999</v>
      </c>
      <c r="FO112">
        <v>164.88259000054401</v>
      </c>
      <c r="FR112">
        <v>238.131650323386</v>
      </c>
      <c r="FS112">
        <v>189.65645901866199</v>
      </c>
      <c r="FV112">
        <v>202.682822853369</v>
      </c>
      <c r="FW112">
        <v>242.07050417489799</v>
      </c>
      <c r="FZ112">
        <v>291.27023967215501</v>
      </c>
      <c r="GA112">
        <v>215.438611111559</v>
      </c>
      <c r="GD112">
        <v>214.56609612365699</v>
      </c>
      <c r="GE112">
        <v>175.902666339929</v>
      </c>
      <c r="GH112">
        <v>203.55428425758899</v>
      </c>
      <c r="GI112">
        <v>176.641284158253</v>
      </c>
      <c r="GL112">
        <v>190.42758190696401</v>
      </c>
      <c r="GM112">
        <v>190.85778462719199</v>
      </c>
      <c r="GP112">
        <v>214.805079954268</v>
      </c>
      <c r="GQ112">
        <v>177.56810025353701</v>
      </c>
      <c r="GT112">
        <v>240.082297135288</v>
      </c>
      <c r="GU112">
        <v>113.870331374546</v>
      </c>
      <c r="GX112">
        <v>294.00247651018299</v>
      </c>
      <c r="GY112">
        <v>268.12522177726902</v>
      </c>
      <c r="HB112">
        <v>227.15256085692101</v>
      </c>
      <c r="HC112">
        <v>189.37099774578201</v>
      </c>
      <c r="HF112">
        <v>215.06129941003499</v>
      </c>
      <c r="HG112">
        <v>281.38343677545498</v>
      </c>
      <c r="HJ112">
        <v>217.39719842549999</v>
      </c>
      <c r="HK112">
        <v>189.402036315705</v>
      </c>
      <c r="HN112">
        <v>254.737529977572</v>
      </c>
      <c r="HO112">
        <v>113.45970398845201</v>
      </c>
      <c r="HR112">
        <v>202.94310300971799</v>
      </c>
      <c r="HS112">
        <v>252.418834403239</v>
      </c>
      <c r="HV112">
        <v>153.24022993081499</v>
      </c>
      <c r="HW112">
        <v>151.79833733674499</v>
      </c>
      <c r="HZ112">
        <v>190.02759374173101</v>
      </c>
      <c r="IA112">
        <v>164.75714357018501</v>
      </c>
      <c r="ID112">
        <v>190.117384864922</v>
      </c>
      <c r="IE112">
        <v>115.84392746942299</v>
      </c>
    </row>
    <row r="113" spans="1:239" x14ac:dyDescent="0.25">
      <c r="A113" s="40">
        <v>41365</v>
      </c>
      <c r="B113">
        <v>224.752162453784</v>
      </c>
      <c r="D113">
        <v>228.06114002489301</v>
      </c>
      <c r="F113">
        <v>200.61343138217501</v>
      </c>
      <c r="H113">
        <v>185.95129009737599</v>
      </c>
      <c r="J113">
        <v>292.18781008516498</v>
      </c>
      <c r="L113">
        <v>172.072812758298</v>
      </c>
      <c r="N113">
        <v>199.50703298283301</v>
      </c>
      <c r="P113">
        <v>133.14031603255299</v>
      </c>
      <c r="R113">
        <v>159.55873676394501</v>
      </c>
      <c r="T113">
        <v>237.90323501842499</v>
      </c>
      <c r="V113">
        <v>198.6257934823</v>
      </c>
      <c r="X113">
        <v>289.69834993056298</v>
      </c>
      <c r="Z113">
        <v>215.380063366326</v>
      </c>
      <c r="AB113">
        <v>197.416229921998</v>
      </c>
      <c r="AD113">
        <v>224.41409431589</v>
      </c>
      <c r="AF113">
        <v>239.25840382032601</v>
      </c>
      <c r="AH113">
        <v>199.572056653083</v>
      </c>
      <c r="AJ113">
        <v>213.26863044446401</v>
      </c>
      <c r="AL113">
        <v>279.39688833656197</v>
      </c>
      <c r="AN113">
        <v>171.598109215547</v>
      </c>
      <c r="AP113">
        <v>265.51758466428498</v>
      </c>
      <c r="AR113">
        <v>171.27739455983101</v>
      </c>
      <c r="AT113">
        <v>159.83641818668099</v>
      </c>
      <c r="AV113">
        <v>226.492726977221</v>
      </c>
      <c r="AX113">
        <v>251.744975634767</v>
      </c>
      <c r="AZ113">
        <v>106.236200559251</v>
      </c>
      <c r="BB113">
        <v>185.471730365995</v>
      </c>
      <c r="BD113">
        <v>202.402200468122</v>
      </c>
      <c r="BF113">
        <v>172.965534431192</v>
      </c>
      <c r="BH113">
        <v>134.06709016261499</v>
      </c>
      <c r="BJ113">
        <v>320.86538103907998</v>
      </c>
      <c r="BL113">
        <v>226.50557517264701</v>
      </c>
      <c r="BN113">
        <v>200.259916348156</v>
      </c>
      <c r="BP113">
        <v>199.217607122141</v>
      </c>
      <c r="BR113">
        <v>226.23954016150799</v>
      </c>
      <c r="BT113">
        <v>277.75886755687401</v>
      </c>
      <c r="BV113">
        <v>159.51352107952101</v>
      </c>
      <c r="BX113">
        <v>200.56987514220901</v>
      </c>
      <c r="BZ113">
        <v>199.29917764427501</v>
      </c>
      <c r="CB113">
        <v>238.584947621309</v>
      </c>
      <c r="CD113">
        <v>226.59711875762099</v>
      </c>
      <c r="CF113">
        <v>144.759055846324</v>
      </c>
      <c r="CH113">
        <v>239.35506467944501</v>
      </c>
      <c r="CJ113">
        <v>239.269868044351</v>
      </c>
      <c r="CL113">
        <v>188.12179661911301</v>
      </c>
      <c r="CN113">
        <v>239.048342121178</v>
      </c>
      <c r="CP113">
        <v>238.826678197219</v>
      </c>
      <c r="CR113">
        <v>252.87327407094901</v>
      </c>
      <c r="CT113">
        <v>239.19628894221199</v>
      </c>
      <c r="CV113">
        <v>198.90351918391201</v>
      </c>
      <c r="CX113">
        <v>184.92203617060301</v>
      </c>
      <c r="CZ113">
        <v>239.500625531948</v>
      </c>
      <c r="DB113">
        <v>132.634390354277</v>
      </c>
      <c r="DD113">
        <v>212.67927751338999</v>
      </c>
      <c r="DF113">
        <v>226.15213548528101</v>
      </c>
      <c r="DH113">
        <v>211.46435415737199</v>
      </c>
      <c r="DJ113">
        <v>250.69175323741601</v>
      </c>
      <c r="DL113">
        <v>225.27031641890301</v>
      </c>
      <c r="DN113">
        <v>252.53163142235701</v>
      </c>
      <c r="DP113">
        <v>211.388547066207</v>
      </c>
      <c r="DR113">
        <v>225.76146573840799</v>
      </c>
      <c r="DT113">
        <v>146.365888793925</v>
      </c>
      <c r="DV113">
        <v>213.28167422734199</v>
      </c>
      <c r="DX113">
        <v>199.39403560982299</v>
      </c>
      <c r="DZ113">
        <v>242.33778107687601</v>
      </c>
      <c r="EB113">
        <v>133.14223908602401</v>
      </c>
      <c r="ED113">
        <v>267.079909061016</v>
      </c>
      <c r="EF113">
        <v>279.87988067821101</v>
      </c>
      <c r="EH113">
        <v>213.510147927171</v>
      </c>
      <c r="EJ113">
        <v>292.52307750971102</v>
      </c>
      <c r="EL113">
        <v>292.00394003539998</v>
      </c>
      <c r="EN113">
        <v>225.40573354893601</v>
      </c>
      <c r="EP113">
        <v>237.905689239867</v>
      </c>
      <c r="ER113">
        <v>184.28822413892101</v>
      </c>
      <c r="ET113">
        <v>172.87323748688999</v>
      </c>
      <c r="EV113">
        <v>173.40148724668899</v>
      </c>
      <c r="EX113">
        <v>171.60704618791999</v>
      </c>
      <c r="EZ113">
        <v>159.34941340867101</v>
      </c>
      <c r="FB113">
        <v>174.05089472079499</v>
      </c>
      <c r="FC113">
        <v>132.94686124410401</v>
      </c>
      <c r="FF113">
        <v>170.69626457354801</v>
      </c>
      <c r="FG113">
        <v>157.491883140119</v>
      </c>
      <c r="FJ113">
        <v>243.43743529309901</v>
      </c>
      <c r="FK113">
        <v>213.04452450830601</v>
      </c>
      <c r="FN113">
        <v>171.41510470499099</v>
      </c>
      <c r="FO113">
        <v>225.65923808889801</v>
      </c>
      <c r="FR113">
        <v>224.867590397133</v>
      </c>
      <c r="FS113">
        <v>198.46231530163899</v>
      </c>
      <c r="FV113">
        <v>239.70526710599799</v>
      </c>
      <c r="FW113">
        <v>319.07595591826998</v>
      </c>
      <c r="FZ113">
        <v>186.17170631502299</v>
      </c>
      <c r="GA113">
        <v>226.70291496483799</v>
      </c>
      <c r="GD113">
        <v>250.14959170319401</v>
      </c>
      <c r="GE113">
        <v>226.54465897131399</v>
      </c>
      <c r="GH113">
        <v>254.421087742244</v>
      </c>
      <c r="GI113">
        <v>224.777702341842</v>
      </c>
      <c r="GL113">
        <v>172.65177646151801</v>
      </c>
      <c r="GM113">
        <v>188.079017418094</v>
      </c>
      <c r="GP113">
        <v>197.421410735557</v>
      </c>
      <c r="GQ113">
        <v>118.55178454343201</v>
      </c>
      <c r="GT113">
        <v>323.02426213065399</v>
      </c>
      <c r="GU113">
        <v>239.01422143027401</v>
      </c>
      <c r="GX113">
        <v>134.75205093558299</v>
      </c>
      <c r="GY113">
        <v>198.99341696868399</v>
      </c>
      <c r="HB113">
        <v>145.647000819807</v>
      </c>
      <c r="HC113">
        <v>159.22396650175199</v>
      </c>
      <c r="HF113">
        <v>186.667753646969</v>
      </c>
      <c r="HG113">
        <v>252.023061239854</v>
      </c>
      <c r="HJ113">
        <v>265.491226585162</v>
      </c>
      <c r="HK113">
        <v>289.34204728688599</v>
      </c>
      <c r="HN113">
        <v>225.95351388695701</v>
      </c>
      <c r="HO113">
        <v>240.93173656891801</v>
      </c>
      <c r="HR113">
        <v>213.12390603680601</v>
      </c>
      <c r="HS113">
        <v>199.26202281877801</v>
      </c>
      <c r="HV113">
        <v>213.69439803591399</v>
      </c>
      <c r="HW113">
        <v>254.50974396075901</v>
      </c>
      <c r="HZ113">
        <v>172.37719929301699</v>
      </c>
      <c r="IA113">
        <v>186.336292523064</v>
      </c>
      <c r="ID113">
        <v>197.80463102915601</v>
      </c>
      <c r="IE113">
        <v>145.70271651659201</v>
      </c>
    </row>
    <row r="114" spans="1:239" x14ac:dyDescent="0.25">
      <c r="A114" s="40">
        <v>41395</v>
      </c>
      <c r="B114">
        <v>146.33832635668</v>
      </c>
      <c r="D114">
        <v>145.13343912362501</v>
      </c>
      <c r="F114">
        <v>158.93511659907301</v>
      </c>
      <c r="H114">
        <v>92.729827863408403</v>
      </c>
      <c r="J114">
        <v>158.263311706921</v>
      </c>
      <c r="L114">
        <v>184.578924764475</v>
      </c>
      <c r="N114">
        <v>157.683399298994</v>
      </c>
      <c r="P114">
        <v>171.153229030414</v>
      </c>
      <c r="R114">
        <v>196.801359066814</v>
      </c>
      <c r="T114">
        <v>118.341183638541</v>
      </c>
      <c r="V114">
        <v>157.44456779675599</v>
      </c>
      <c r="X114">
        <v>145.78033379766401</v>
      </c>
      <c r="Z114">
        <v>187.43193000328799</v>
      </c>
      <c r="AB114">
        <v>172.13184301984401</v>
      </c>
      <c r="AD114">
        <v>79.0311322228427</v>
      </c>
      <c r="AF114">
        <v>133.03140235359101</v>
      </c>
      <c r="AH114">
        <v>213.61311117723901</v>
      </c>
      <c r="AJ114">
        <v>251.95917395429299</v>
      </c>
      <c r="AL114">
        <v>212.28105812611301</v>
      </c>
      <c r="AN114">
        <v>132.24131417304099</v>
      </c>
      <c r="AP114">
        <v>237.74107076081901</v>
      </c>
      <c r="AR114">
        <v>132.056463521827</v>
      </c>
      <c r="AT114">
        <v>92.221847303525394</v>
      </c>
      <c r="AV114">
        <v>131.516410283467</v>
      </c>
      <c r="AX114">
        <v>93.000848191720905</v>
      </c>
      <c r="AZ114">
        <v>223.92801619503601</v>
      </c>
      <c r="BB114">
        <v>173.43785019638801</v>
      </c>
      <c r="BD114">
        <v>132.42729715237601</v>
      </c>
      <c r="BF114">
        <v>198.37916142939901</v>
      </c>
      <c r="BH114">
        <v>159.44025420010101</v>
      </c>
      <c r="BJ114">
        <v>185.36742900787601</v>
      </c>
      <c r="BL114">
        <v>146.47609025153901</v>
      </c>
      <c r="BN114">
        <v>212.881286927216</v>
      </c>
      <c r="BP114">
        <v>170.799221913758</v>
      </c>
      <c r="BR114">
        <v>171.252818916894</v>
      </c>
      <c r="BT114">
        <v>171.03224032987299</v>
      </c>
      <c r="BV114">
        <v>185.47590394031201</v>
      </c>
      <c r="BX114">
        <v>158.97605425387701</v>
      </c>
      <c r="BZ114">
        <v>132.113289505658</v>
      </c>
      <c r="CB114">
        <v>171.54512892370499</v>
      </c>
      <c r="CD114">
        <v>197.59775198734701</v>
      </c>
      <c r="CF114">
        <v>159.36567788889801</v>
      </c>
      <c r="CH114">
        <v>211.85736369338801</v>
      </c>
      <c r="CJ114">
        <v>160.41548875786799</v>
      </c>
      <c r="CL114">
        <v>236.50067764419001</v>
      </c>
      <c r="CN114">
        <v>171.300322593478</v>
      </c>
      <c r="CP114">
        <v>119.38759160965201</v>
      </c>
      <c r="CR114">
        <v>144.247463222221</v>
      </c>
      <c r="CT114">
        <v>157.78984660060499</v>
      </c>
      <c r="CV114">
        <v>132.37618744426999</v>
      </c>
      <c r="CX114">
        <v>117.87172094977799</v>
      </c>
      <c r="CZ114">
        <v>170.051551043372</v>
      </c>
      <c r="DB114">
        <v>184.000512116854</v>
      </c>
      <c r="DD114">
        <v>158.86169967856901</v>
      </c>
      <c r="DF114">
        <v>145.05613387051</v>
      </c>
      <c r="DH114">
        <v>223.767436770708</v>
      </c>
      <c r="DJ114">
        <v>145.787764291526</v>
      </c>
      <c r="DL114">
        <v>185.40352732153099</v>
      </c>
      <c r="DN114">
        <v>106.45932791618399</v>
      </c>
      <c r="DP114">
        <v>198.54738885768899</v>
      </c>
      <c r="DR114">
        <v>172.63467880982699</v>
      </c>
      <c r="DT114">
        <v>171.39644914049501</v>
      </c>
      <c r="DV114">
        <v>79.206626823916395</v>
      </c>
      <c r="DX114">
        <v>120.069017174587</v>
      </c>
      <c r="DZ114">
        <v>145.34711855058899</v>
      </c>
      <c r="EB114">
        <v>158.22186585105899</v>
      </c>
      <c r="ED114">
        <v>132.546299041856</v>
      </c>
      <c r="EF114">
        <v>145.11234880517199</v>
      </c>
      <c r="EH114">
        <v>172.88262116490799</v>
      </c>
      <c r="EJ114">
        <v>183.65690558589</v>
      </c>
      <c r="EL114">
        <v>172.36701034385399</v>
      </c>
      <c r="EN114">
        <v>132.10613290217</v>
      </c>
      <c r="EP114">
        <v>156.895296173643</v>
      </c>
      <c r="ER114">
        <v>157.659945043221</v>
      </c>
      <c r="ET114">
        <v>118.447157852392</v>
      </c>
      <c r="EV114">
        <v>225.12054505803201</v>
      </c>
      <c r="EX114">
        <v>66.763790383146201</v>
      </c>
      <c r="EZ114">
        <v>144.06086942157501</v>
      </c>
      <c r="FB114">
        <v>132.08143159404801</v>
      </c>
      <c r="FD114">
        <v>212.287077145523</v>
      </c>
      <c r="FF114">
        <v>171.36153052853501</v>
      </c>
      <c r="FG114">
        <v>144.40091132632801</v>
      </c>
      <c r="FJ114">
        <v>117.94133838210099</v>
      </c>
      <c r="FK114">
        <v>145.660669997154</v>
      </c>
      <c r="FN114">
        <v>208.643067219122</v>
      </c>
      <c r="FO114">
        <v>157.37939022365299</v>
      </c>
      <c r="FR114">
        <v>236.70376486519999</v>
      </c>
      <c r="FS114">
        <v>182.09815711771699</v>
      </c>
      <c r="FV114">
        <v>146.235807268374</v>
      </c>
      <c r="FW114">
        <v>146.26557005832399</v>
      </c>
      <c r="FZ114">
        <v>52.842622249969402</v>
      </c>
      <c r="GA114">
        <v>157.716672218664</v>
      </c>
      <c r="GD114">
        <v>170.26562538543001</v>
      </c>
      <c r="GE114">
        <v>211.00117758927701</v>
      </c>
      <c r="GH114">
        <v>133.27031474701499</v>
      </c>
      <c r="GI114">
        <v>170.483069117394</v>
      </c>
      <c r="GL114">
        <v>159.37328480298501</v>
      </c>
      <c r="GM114">
        <v>159.559415669543</v>
      </c>
      <c r="GP114">
        <v>158.39233256742301</v>
      </c>
      <c r="GQ114">
        <v>183.11858670499601</v>
      </c>
      <c r="GT114">
        <v>171.85298947671799</v>
      </c>
      <c r="GU114">
        <v>170.919828802827</v>
      </c>
      <c r="GX114">
        <v>147.45976847680299</v>
      </c>
      <c r="GY114">
        <v>145.90638553848001</v>
      </c>
      <c r="HB114">
        <v>157.521890266534</v>
      </c>
      <c r="HC114">
        <v>157.54548541591299</v>
      </c>
      <c r="HF114">
        <v>198.18801216356599</v>
      </c>
      <c r="HG114">
        <v>186.09915442252299</v>
      </c>
      <c r="HJ114">
        <v>171.72375265355899</v>
      </c>
      <c r="HK114">
        <v>158.19829143100199</v>
      </c>
      <c r="HN114">
        <v>186.78883055355101</v>
      </c>
      <c r="HO114">
        <v>197.74763316711599</v>
      </c>
      <c r="HR114">
        <v>131.822356293143</v>
      </c>
      <c r="HS114">
        <v>144.74156036381399</v>
      </c>
      <c r="HV114">
        <v>93.012398293237396</v>
      </c>
      <c r="HW114">
        <v>157.193352826558</v>
      </c>
      <c r="HZ114">
        <v>186.60048327117599</v>
      </c>
      <c r="IA114">
        <v>158.77999860631201</v>
      </c>
      <c r="ID114">
        <v>169.22831188244899</v>
      </c>
      <c r="IE114">
        <v>173.765479369823</v>
      </c>
    </row>
    <row r="115" spans="1:239" x14ac:dyDescent="0.25">
      <c r="A115" s="40">
        <v>41426</v>
      </c>
      <c r="B115">
        <v>130.15812012823801</v>
      </c>
      <c r="D115">
        <v>217.67952509659699</v>
      </c>
      <c r="F115">
        <v>101.128400179968</v>
      </c>
      <c r="H115">
        <v>175.29307703485799</v>
      </c>
      <c r="J115">
        <v>131.04746621311699</v>
      </c>
      <c r="L115">
        <v>101.87616337826699</v>
      </c>
      <c r="N115">
        <v>116.622642904895</v>
      </c>
      <c r="P115">
        <v>86.718018775862404</v>
      </c>
      <c r="R115">
        <v>115.646113388131</v>
      </c>
      <c r="T115">
        <v>173.49595199588899</v>
      </c>
      <c r="V115">
        <v>131.48621238115501</v>
      </c>
      <c r="X115">
        <v>174.694727592617</v>
      </c>
      <c r="Z115">
        <v>204.86345776371601</v>
      </c>
      <c r="AB115">
        <v>160.18062790000801</v>
      </c>
      <c r="AD115">
        <v>100.718367274003</v>
      </c>
      <c r="AF115">
        <v>131.710479057464</v>
      </c>
      <c r="AH115">
        <v>115.73293043089301</v>
      </c>
      <c r="AJ115">
        <v>189.16575069524799</v>
      </c>
      <c r="AL115">
        <v>217.43248321822301</v>
      </c>
      <c r="AN115">
        <v>143.88926991083201</v>
      </c>
      <c r="AP115">
        <v>200.293068344104</v>
      </c>
      <c r="AR115">
        <v>189.13059178761799</v>
      </c>
      <c r="AT115">
        <v>159.40786989921901</v>
      </c>
      <c r="AV115">
        <v>218.013381069768</v>
      </c>
      <c r="AX115">
        <v>175.879670938918</v>
      </c>
      <c r="AZ115">
        <v>101.608963371163</v>
      </c>
      <c r="BB115">
        <v>102.753393082849</v>
      </c>
      <c r="BD115">
        <v>173.352009408584</v>
      </c>
      <c r="BF115">
        <v>204.18122729673601</v>
      </c>
      <c r="BH115">
        <v>190.338646358967</v>
      </c>
      <c r="BJ115">
        <v>129.09984240110501</v>
      </c>
      <c r="BL115">
        <v>130.964249465439</v>
      </c>
      <c r="BN115">
        <v>160.78827332969701</v>
      </c>
      <c r="BP115">
        <v>144.37027610368901</v>
      </c>
      <c r="BR115">
        <v>129.929982971675</v>
      </c>
      <c r="BT115">
        <v>186.595938312355</v>
      </c>
      <c r="BV115">
        <v>188.60156406240301</v>
      </c>
      <c r="BX115">
        <v>131.260907990118</v>
      </c>
      <c r="BZ115">
        <v>159.82720898003799</v>
      </c>
      <c r="CB115">
        <v>244.85587873676701</v>
      </c>
      <c r="CD115">
        <v>159.482777210769</v>
      </c>
      <c r="CF115">
        <v>215.99606264115599</v>
      </c>
      <c r="CH115">
        <v>159.40690295850399</v>
      </c>
      <c r="CJ115">
        <v>202.193293364883</v>
      </c>
      <c r="CL115">
        <v>158.44805392987101</v>
      </c>
      <c r="CN115">
        <v>131.75847780343099</v>
      </c>
      <c r="CP115">
        <v>158.77990126816499</v>
      </c>
      <c r="CR115">
        <v>144.80772262900899</v>
      </c>
      <c r="CT115">
        <v>145.05619550833299</v>
      </c>
      <c r="CV115">
        <v>144.53954420974</v>
      </c>
      <c r="CX115">
        <v>228.72985605737</v>
      </c>
      <c r="CZ115">
        <v>188.90061234756399</v>
      </c>
      <c r="DB115">
        <v>157.502521171784</v>
      </c>
      <c r="DD115">
        <v>116.318137498358</v>
      </c>
      <c r="DF115">
        <v>173.24335388162399</v>
      </c>
      <c r="DH115">
        <v>115.47828137297</v>
      </c>
      <c r="DJ115">
        <v>174.08939733966099</v>
      </c>
      <c r="DL115">
        <v>115.87068750443299</v>
      </c>
      <c r="DN115">
        <v>145.692649067345</v>
      </c>
      <c r="DP115">
        <v>130.009292534145</v>
      </c>
      <c r="DR115">
        <v>145.24306335102901</v>
      </c>
      <c r="DT115">
        <v>172.64619034102799</v>
      </c>
      <c r="DV115">
        <v>188.35826576507799</v>
      </c>
      <c r="DX115">
        <v>145.29397312314501</v>
      </c>
      <c r="DZ115">
        <v>173.94484678175201</v>
      </c>
      <c r="EB115">
        <v>130.30225036274899</v>
      </c>
      <c r="ED115">
        <v>130.11799286519999</v>
      </c>
      <c r="EF115">
        <v>274.347128020615</v>
      </c>
      <c r="EH115">
        <v>144.513327925597</v>
      </c>
      <c r="EJ115">
        <v>173.47122793387501</v>
      </c>
      <c r="EL115">
        <v>233.84808478586299</v>
      </c>
      <c r="EN115">
        <v>144.689613105923</v>
      </c>
      <c r="EP115">
        <v>160.031564652133</v>
      </c>
      <c r="ER115">
        <v>131.25213181587</v>
      </c>
      <c r="ET115">
        <v>144.573791626202</v>
      </c>
      <c r="EV115">
        <v>143.944344825352</v>
      </c>
      <c r="EX115">
        <v>145.82704117905001</v>
      </c>
      <c r="EZ115">
        <v>146.16926048918799</v>
      </c>
      <c r="FB115">
        <v>103.04114224625</v>
      </c>
      <c r="FD115">
        <v>160.29657188355</v>
      </c>
      <c r="FF115">
        <v>115.56234730291</v>
      </c>
      <c r="FH115">
        <v>246.36326667298101</v>
      </c>
      <c r="FJ115">
        <v>231.22666729642901</v>
      </c>
      <c r="FK115">
        <v>101.946082924411</v>
      </c>
      <c r="FN115">
        <v>157.04071668643999</v>
      </c>
      <c r="FO115">
        <v>115.363772852691</v>
      </c>
      <c r="FR115">
        <v>160.04411385541499</v>
      </c>
      <c r="FS115">
        <v>115.673613906234</v>
      </c>
      <c r="FV115">
        <v>233.157311330836</v>
      </c>
      <c r="FW115">
        <v>186.81423594278701</v>
      </c>
      <c r="FZ115">
        <v>190.046304351592</v>
      </c>
      <c r="GA115">
        <v>204.540646674529</v>
      </c>
      <c r="GD115">
        <v>217.639185366135</v>
      </c>
      <c r="GE115">
        <v>159.28209911551301</v>
      </c>
      <c r="GH115">
        <v>116.352132618295</v>
      </c>
      <c r="GI115">
        <v>173.80598829066099</v>
      </c>
      <c r="GL115">
        <v>217.29096968831001</v>
      </c>
      <c r="GM115">
        <v>204.56449357161401</v>
      </c>
      <c r="GP115">
        <v>85.765636521034693</v>
      </c>
      <c r="GQ115">
        <v>188.898659490905</v>
      </c>
      <c r="GT115">
        <v>100.927698930451</v>
      </c>
      <c r="GU115">
        <v>160.25782661831201</v>
      </c>
      <c r="GX115">
        <v>131.35753441991201</v>
      </c>
      <c r="GY115">
        <v>159.18468234904901</v>
      </c>
      <c r="HB115">
        <v>174.700517950495</v>
      </c>
      <c r="HC115">
        <v>173.81650532108799</v>
      </c>
      <c r="HF115">
        <v>130.57036140689999</v>
      </c>
      <c r="HG115">
        <v>159.83292147958201</v>
      </c>
      <c r="HJ115">
        <v>203.94237872726401</v>
      </c>
      <c r="HK115">
        <v>143.88885400957199</v>
      </c>
      <c r="HN115">
        <v>144.33657037021899</v>
      </c>
      <c r="HO115">
        <v>145.21406781704599</v>
      </c>
      <c r="HR115">
        <v>130.00677611023099</v>
      </c>
      <c r="HS115">
        <v>172.50022893439501</v>
      </c>
      <c r="HV115">
        <v>202.000888160008</v>
      </c>
      <c r="HW115">
        <v>188.86872075706501</v>
      </c>
      <c r="HZ115">
        <v>174.64727532059101</v>
      </c>
      <c r="IA115">
        <v>116.258059297957</v>
      </c>
      <c r="ID115">
        <v>144.83120856888999</v>
      </c>
      <c r="IE115">
        <v>201.37990251789199</v>
      </c>
    </row>
    <row r="116" spans="1:239" x14ac:dyDescent="0.25">
      <c r="A116" s="40">
        <v>41456</v>
      </c>
      <c r="B116">
        <v>108.21172563258</v>
      </c>
      <c r="D116">
        <v>124.11976396312799</v>
      </c>
      <c r="F116">
        <v>108.360396316169</v>
      </c>
      <c r="H116">
        <v>122.93461956642101</v>
      </c>
      <c r="J116">
        <v>122.817604301279</v>
      </c>
      <c r="L116">
        <v>91.899067607048806</v>
      </c>
      <c r="N116">
        <v>106.51630658837701</v>
      </c>
      <c r="P116">
        <v>76.618762127091898</v>
      </c>
      <c r="R116">
        <v>123.639134958073</v>
      </c>
      <c r="T116">
        <v>123.87302849746</v>
      </c>
      <c r="V116">
        <v>61.252837898016999</v>
      </c>
      <c r="X116">
        <v>155.542801062428</v>
      </c>
      <c r="Z116">
        <v>170.29618359985599</v>
      </c>
      <c r="AB116">
        <v>138.04622973753399</v>
      </c>
      <c r="AD116">
        <v>107.36136298914801</v>
      </c>
      <c r="AF116">
        <v>123.108060133321</v>
      </c>
      <c r="AH116">
        <v>138.97073062657401</v>
      </c>
      <c r="AJ116">
        <v>154.871635215449</v>
      </c>
      <c r="AL116">
        <v>92.365213611663606</v>
      </c>
      <c r="AN116">
        <v>108.06252020509601</v>
      </c>
      <c r="AP116">
        <v>30.279337093263099</v>
      </c>
      <c r="AR116">
        <v>152.35929216607701</v>
      </c>
      <c r="AT116">
        <v>122.768743826224</v>
      </c>
      <c r="AV116">
        <v>122.913242040932</v>
      </c>
      <c r="AX116">
        <v>107.36989543921101</v>
      </c>
      <c r="AZ116">
        <v>123.35974425942401</v>
      </c>
      <c r="BB116">
        <v>76.851354916399302</v>
      </c>
      <c r="BD116">
        <v>76.349802409389397</v>
      </c>
      <c r="BF116">
        <v>199.30361416640699</v>
      </c>
      <c r="BH116">
        <v>107.808734113914</v>
      </c>
      <c r="BJ116">
        <v>77.036331603264202</v>
      </c>
      <c r="BL116">
        <v>152.97229261975599</v>
      </c>
      <c r="BN116">
        <v>199.90804223301001</v>
      </c>
      <c r="BP116">
        <v>91.732556939210497</v>
      </c>
      <c r="BR116">
        <v>185.25041329611699</v>
      </c>
      <c r="BT116">
        <v>61.122510662306297</v>
      </c>
      <c r="BV116">
        <v>123.54787661482899</v>
      </c>
      <c r="BX116">
        <v>122.782781375187</v>
      </c>
      <c r="BZ116">
        <v>46.279573541909997</v>
      </c>
      <c r="CB116">
        <v>107.44301189562501</v>
      </c>
      <c r="CD116">
        <v>107.75097107028201</v>
      </c>
      <c r="CF116">
        <v>60.619804109947601</v>
      </c>
      <c r="CH116">
        <v>106.630684428387</v>
      </c>
      <c r="CJ116">
        <v>91.761592757384605</v>
      </c>
      <c r="CL116">
        <v>169.010655277246</v>
      </c>
      <c r="CN116">
        <v>122.048624485708</v>
      </c>
      <c r="CP116">
        <v>92.663400927060806</v>
      </c>
      <c r="CR116">
        <v>92.3789733049002</v>
      </c>
      <c r="CT116">
        <v>76.170399121855496</v>
      </c>
      <c r="CV116">
        <v>45.860930688453998</v>
      </c>
      <c r="CX116">
        <v>152.81605856936901</v>
      </c>
      <c r="CZ116">
        <v>76.759740876313103</v>
      </c>
      <c r="DB116">
        <v>106.40335778940199</v>
      </c>
      <c r="DD116">
        <v>76.166663180344798</v>
      </c>
      <c r="DF116">
        <v>77.436469124370703</v>
      </c>
      <c r="DH116">
        <v>45.827838665446102</v>
      </c>
      <c r="DJ116">
        <v>154.289164164521</v>
      </c>
      <c r="DL116">
        <v>107.297364793307</v>
      </c>
      <c r="DN116">
        <v>61.799203721192399</v>
      </c>
      <c r="DP116">
        <v>154.06139933746601</v>
      </c>
      <c r="DR116">
        <v>92.283956938148904</v>
      </c>
      <c r="DT116">
        <v>93.051474682231103</v>
      </c>
      <c r="DV116">
        <v>123.29777142392599</v>
      </c>
      <c r="DX116">
        <v>92.162351430356694</v>
      </c>
      <c r="DZ116">
        <v>138.89037861167199</v>
      </c>
      <c r="EB116">
        <v>61.363081001821399</v>
      </c>
      <c r="ED116">
        <v>61.534261499059497</v>
      </c>
      <c r="EF116">
        <v>107.382948029936</v>
      </c>
      <c r="EH116">
        <v>76.852625262889504</v>
      </c>
      <c r="EJ116">
        <v>92.640215671101302</v>
      </c>
      <c r="EL116">
        <v>107.30554413266699</v>
      </c>
      <c r="EN116">
        <v>154.18677208195001</v>
      </c>
      <c r="EP116">
        <v>167.76258552021301</v>
      </c>
      <c r="ER116">
        <v>138.03313298679601</v>
      </c>
      <c r="ET116">
        <v>92.688313624960699</v>
      </c>
      <c r="EV116">
        <v>91.805724086380906</v>
      </c>
      <c r="EX116">
        <v>92.602095045859897</v>
      </c>
      <c r="EZ116">
        <v>46.010874721895</v>
      </c>
      <c r="FB116">
        <v>46.1363851706204</v>
      </c>
      <c r="FD116">
        <v>107.203054005494</v>
      </c>
      <c r="FF116">
        <v>91.397118085532298</v>
      </c>
      <c r="FH116">
        <v>61.556297867204997</v>
      </c>
      <c r="FJ116">
        <v>137.94573633162099</v>
      </c>
      <c r="FL116">
        <v>61.254659041437101</v>
      </c>
      <c r="FN116">
        <v>167.88080563928</v>
      </c>
      <c r="FO116">
        <v>153.280136538817</v>
      </c>
      <c r="FR116">
        <v>91.871980164302101</v>
      </c>
      <c r="FS116">
        <v>91.429363235793602</v>
      </c>
      <c r="FV116">
        <v>168.69846633106701</v>
      </c>
      <c r="FW116">
        <v>106.53471331453299</v>
      </c>
      <c r="FZ116">
        <v>92.309571306154197</v>
      </c>
      <c r="GA116">
        <v>154.34077698607101</v>
      </c>
      <c r="GD116">
        <v>138.67995449360001</v>
      </c>
      <c r="GE116">
        <v>76.036642734311798</v>
      </c>
      <c r="GH116">
        <v>199.19566435167201</v>
      </c>
      <c r="GI116">
        <v>136.24882532893201</v>
      </c>
      <c r="GL116">
        <v>123.043361033647</v>
      </c>
      <c r="GM116">
        <v>140.12929973292</v>
      </c>
      <c r="GP116">
        <v>122.961828767583</v>
      </c>
      <c r="GQ116">
        <v>91.832139190290803</v>
      </c>
      <c r="GT116">
        <v>45.903382241800102</v>
      </c>
      <c r="GU116">
        <v>76.199274947163801</v>
      </c>
      <c r="GX116">
        <v>154.321017854747</v>
      </c>
      <c r="GY116">
        <v>122.641540519521</v>
      </c>
      <c r="HB116">
        <v>198.149055934822</v>
      </c>
      <c r="HC116">
        <v>138.25798819211499</v>
      </c>
      <c r="HF116">
        <v>106.83909125976599</v>
      </c>
      <c r="HG116">
        <v>123.703300310111</v>
      </c>
      <c r="HJ116">
        <v>123.132330704513</v>
      </c>
      <c r="HK116">
        <v>75.743204562297507</v>
      </c>
      <c r="HN116">
        <v>155.89432288914799</v>
      </c>
      <c r="HO116">
        <v>75.902830305711305</v>
      </c>
      <c r="HR116">
        <v>138.36385632585001</v>
      </c>
      <c r="HS116">
        <v>137.421697211956</v>
      </c>
      <c r="HV116">
        <v>108.837277426764</v>
      </c>
      <c r="HW116">
        <v>46.093178918058904</v>
      </c>
      <c r="HZ116">
        <v>139.83269358851899</v>
      </c>
      <c r="IA116">
        <v>92.014092010692295</v>
      </c>
      <c r="ID116">
        <v>121.67548694108601</v>
      </c>
      <c r="IE116">
        <v>169.45372847155801</v>
      </c>
    </row>
    <row r="117" spans="1:239" x14ac:dyDescent="0.25">
      <c r="A117" s="40">
        <v>41487</v>
      </c>
      <c r="B117">
        <v>129.022862556712</v>
      </c>
      <c r="D117">
        <v>144.718370592008</v>
      </c>
      <c r="F117">
        <v>146.19169716434399</v>
      </c>
      <c r="H117">
        <v>160.84480955534599</v>
      </c>
      <c r="J117">
        <v>218.28392564554201</v>
      </c>
      <c r="L117">
        <v>202.031830345331</v>
      </c>
      <c r="N117">
        <v>188.00489988021999</v>
      </c>
      <c r="P117">
        <v>115.795087189527</v>
      </c>
      <c r="R117">
        <v>203.94053325955301</v>
      </c>
      <c r="T117">
        <v>142.85258606790299</v>
      </c>
      <c r="V117">
        <v>144.84278518088499</v>
      </c>
      <c r="X117">
        <v>172.50222048894801</v>
      </c>
      <c r="Z117">
        <v>86.811991249501901</v>
      </c>
      <c r="AB117">
        <v>203.63333589596601</v>
      </c>
      <c r="AD117">
        <v>187.88417548653001</v>
      </c>
      <c r="AF117">
        <v>115.173883432224</v>
      </c>
      <c r="AH117">
        <v>157.97393089919501</v>
      </c>
      <c r="AJ117">
        <v>174.83981007704199</v>
      </c>
      <c r="AL117">
        <v>188.46615182256301</v>
      </c>
      <c r="AN117">
        <v>159.223270221771</v>
      </c>
      <c r="AP117">
        <v>145.08025935790499</v>
      </c>
      <c r="AR117">
        <v>101.44135113031</v>
      </c>
      <c r="AT117">
        <v>171.98835740892</v>
      </c>
      <c r="AV117">
        <v>158.73086298528301</v>
      </c>
      <c r="AX117">
        <v>144.79996409833601</v>
      </c>
      <c r="AZ117">
        <v>159.29757544660299</v>
      </c>
      <c r="BB117">
        <v>115.11928502307499</v>
      </c>
      <c r="BD117">
        <v>216.79007965735499</v>
      </c>
      <c r="BF117">
        <v>129.883801965592</v>
      </c>
      <c r="BH117">
        <v>144.302357594081</v>
      </c>
      <c r="BJ117">
        <v>102.059831412379</v>
      </c>
      <c r="BL117">
        <v>130.690736565051</v>
      </c>
      <c r="BN117">
        <v>232.54657442073301</v>
      </c>
      <c r="BP117">
        <v>115.317520648037</v>
      </c>
      <c r="BR117">
        <v>129.141228909284</v>
      </c>
      <c r="BT117">
        <v>115.86335738742</v>
      </c>
      <c r="BV117">
        <v>116.191537876165</v>
      </c>
      <c r="BX117">
        <v>115.86601756728901</v>
      </c>
      <c r="BZ117">
        <v>129.70945234449101</v>
      </c>
      <c r="CB117">
        <v>159.41607661386001</v>
      </c>
      <c r="CD117">
        <v>159.91306516808399</v>
      </c>
      <c r="CF117">
        <v>145.042137430342</v>
      </c>
      <c r="CH117">
        <v>145.40537689148999</v>
      </c>
      <c r="CJ117">
        <v>158.87591817966199</v>
      </c>
      <c r="CL117">
        <v>129.48180115353401</v>
      </c>
      <c r="CN117">
        <v>187.812603178713</v>
      </c>
      <c r="CP117">
        <v>202.347983507441</v>
      </c>
      <c r="CR117">
        <v>159.12397134739601</v>
      </c>
      <c r="CT117">
        <v>157.38633871514301</v>
      </c>
      <c r="CV117">
        <v>173.50038825893401</v>
      </c>
      <c r="CX117">
        <v>172.65770547853799</v>
      </c>
      <c r="CZ117">
        <v>203.247701691256</v>
      </c>
      <c r="DB117">
        <v>144.027995405539</v>
      </c>
      <c r="DD117">
        <v>116.783504967271</v>
      </c>
      <c r="DF117">
        <v>201.79203666490599</v>
      </c>
      <c r="DH117">
        <v>158.41950806349999</v>
      </c>
      <c r="DJ117">
        <v>203.75086465600901</v>
      </c>
      <c r="DL117">
        <v>115.584436251018</v>
      </c>
      <c r="DN117">
        <v>129.780640138405</v>
      </c>
      <c r="DP117">
        <v>189.01476304886</v>
      </c>
      <c r="DR117">
        <v>144.20848505424999</v>
      </c>
      <c r="DT117">
        <v>144.81874451832701</v>
      </c>
      <c r="DV117">
        <v>158.56219592486701</v>
      </c>
      <c r="DX117">
        <v>204.905964441718</v>
      </c>
      <c r="DZ117">
        <v>72.713394095463002</v>
      </c>
      <c r="EB117">
        <v>131.69876261252099</v>
      </c>
      <c r="ED117">
        <v>144.79715930138599</v>
      </c>
      <c r="EF117">
        <v>188.05433593162999</v>
      </c>
      <c r="EH117">
        <v>144.85313144925701</v>
      </c>
      <c r="EJ117">
        <v>200.91508055823201</v>
      </c>
      <c r="EL117">
        <v>214.71315266861501</v>
      </c>
      <c r="EN117">
        <v>115.68991927856401</v>
      </c>
      <c r="EP117">
        <v>130.57212689365301</v>
      </c>
      <c r="ER117">
        <v>128.836347188633</v>
      </c>
      <c r="ET117">
        <v>202.343664228488</v>
      </c>
      <c r="EV117">
        <v>174.11676216089199</v>
      </c>
      <c r="EX117">
        <v>101.27595039026301</v>
      </c>
      <c r="EZ117">
        <v>130.53046563489201</v>
      </c>
      <c r="FB117">
        <v>158.35721932109499</v>
      </c>
      <c r="FD117">
        <v>176.106604324507</v>
      </c>
      <c r="FF117">
        <v>144.190440951265</v>
      </c>
      <c r="FH117">
        <v>101.403161215924</v>
      </c>
      <c r="FJ117">
        <v>159.50558301038799</v>
      </c>
      <c r="FL117">
        <v>144.11086847446899</v>
      </c>
      <c r="FN117">
        <v>72.6156647781213</v>
      </c>
      <c r="FP117">
        <v>159.34740434487401</v>
      </c>
      <c r="FR117">
        <v>189.79734489716699</v>
      </c>
      <c r="FS117">
        <v>172.29474084229301</v>
      </c>
      <c r="FV117">
        <v>158.63361890998499</v>
      </c>
      <c r="FW117">
        <v>173.62512586346901</v>
      </c>
      <c r="FZ117">
        <v>131.49195181437199</v>
      </c>
      <c r="GA117">
        <v>188.10179089260899</v>
      </c>
      <c r="GD117">
        <v>160.72440504990499</v>
      </c>
      <c r="GE117">
        <v>144.29027712565301</v>
      </c>
      <c r="GH117">
        <v>115.861505304856</v>
      </c>
      <c r="GI117">
        <v>130.88760209146</v>
      </c>
      <c r="GL117">
        <v>188.72753009673301</v>
      </c>
      <c r="GM117">
        <v>189.59075191331101</v>
      </c>
      <c r="GP117">
        <v>188.07081676534199</v>
      </c>
      <c r="GQ117">
        <v>115.164134375016</v>
      </c>
      <c r="GT117">
        <v>100.57737179604101</v>
      </c>
      <c r="GU117">
        <v>172.73860463794401</v>
      </c>
      <c r="GX117">
        <v>217.99427890349901</v>
      </c>
      <c r="GY117">
        <v>188.27793944023</v>
      </c>
      <c r="HB117">
        <v>158.99974660134501</v>
      </c>
      <c r="HC117">
        <v>172.64976461569901</v>
      </c>
      <c r="HF117">
        <v>160.53468294324699</v>
      </c>
      <c r="HG117">
        <v>189.92167833406</v>
      </c>
      <c r="HJ117">
        <v>201.82350156633399</v>
      </c>
      <c r="HK117">
        <v>172.152975478336</v>
      </c>
      <c r="HN117">
        <v>145.532969152161</v>
      </c>
      <c r="HO117">
        <v>144.754696067265</v>
      </c>
      <c r="HR117">
        <v>172.492445115073</v>
      </c>
      <c r="HS117">
        <v>202.65758121484001</v>
      </c>
      <c r="HV117">
        <v>143.805950260245</v>
      </c>
      <c r="HW117">
        <v>116.257342009252</v>
      </c>
      <c r="HZ117">
        <v>202.795069963386</v>
      </c>
      <c r="IA117">
        <v>145.22865040074299</v>
      </c>
      <c r="ID117">
        <v>143.77316545171101</v>
      </c>
      <c r="IE117">
        <v>204.90804112852899</v>
      </c>
    </row>
    <row r="118" spans="1:239" x14ac:dyDescent="0.25">
      <c r="A118" s="40">
        <v>41518</v>
      </c>
      <c r="B118">
        <v>233.76500479388201</v>
      </c>
      <c r="D118">
        <v>190.47352909289</v>
      </c>
      <c r="F118">
        <v>259.67700314262999</v>
      </c>
      <c r="H118">
        <v>329.54735586387602</v>
      </c>
      <c r="J118">
        <v>301.62239115819699</v>
      </c>
      <c r="L118">
        <v>258.652890627364</v>
      </c>
      <c r="N118">
        <v>272.99979247431202</v>
      </c>
      <c r="P118">
        <v>232.916296023266</v>
      </c>
      <c r="R118">
        <v>302.82752787112298</v>
      </c>
      <c r="T118">
        <v>313.20188713801701</v>
      </c>
      <c r="V118">
        <v>314.44161019043099</v>
      </c>
      <c r="X118">
        <v>424.46396372303798</v>
      </c>
      <c r="Z118">
        <v>357.26925600780402</v>
      </c>
      <c r="AB118">
        <v>219.30565421575</v>
      </c>
      <c r="AD118">
        <v>218.467059928438</v>
      </c>
      <c r="AF118">
        <v>234.377922593672</v>
      </c>
      <c r="AH118">
        <v>245.79654168176799</v>
      </c>
      <c r="AJ118">
        <v>273.84337969805603</v>
      </c>
      <c r="AL118">
        <v>288.68775569407302</v>
      </c>
      <c r="AN118">
        <v>300.03947882851003</v>
      </c>
      <c r="AP118">
        <v>258.73872524877299</v>
      </c>
      <c r="AR118">
        <v>256.508623645223</v>
      </c>
      <c r="AT118">
        <v>313.43276713975598</v>
      </c>
      <c r="AV118">
        <v>271.87655725755502</v>
      </c>
      <c r="AX118">
        <v>233.57807702211301</v>
      </c>
      <c r="AZ118">
        <v>258.98306631031801</v>
      </c>
      <c r="BB118">
        <v>398.83788179683501</v>
      </c>
      <c r="BD118">
        <v>179.476179736311</v>
      </c>
      <c r="BF118">
        <v>317.25367027310699</v>
      </c>
      <c r="BH118">
        <v>261.84121195475001</v>
      </c>
      <c r="BJ118">
        <v>300.35437259669499</v>
      </c>
      <c r="BL118">
        <v>274.28410510252399</v>
      </c>
      <c r="BN118">
        <v>290.176506340966</v>
      </c>
      <c r="BP118">
        <v>272.90568918867001</v>
      </c>
      <c r="BR118">
        <v>272.07620389200201</v>
      </c>
      <c r="BT118">
        <v>259.570403243133</v>
      </c>
      <c r="BV118">
        <v>247.843738352792</v>
      </c>
      <c r="BX118">
        <v>313.26490440296698</v>
      </c>
      <c r="BZ118">
        <v>355.519805288584</v>
      </c>
      <c r="CB118">
        <v>301.15810615850802</v>
      </c>
      <c r="CD118">
        <v>316.267927773211</v>
      </c>
      <c r="CF118">
        <v>177.304080809102</v>
      </c>
      <c r="CH118">
        <v>203.765813930973</v>
      </c>
      <c r="CJ118">
        <v>397.023878166114</v>
      </c>
      <c r="CL118">
        <v>217.913063453083</v>
      </c>
      <c r="CN118">
        <v>233.584304139132</v>
      </c>
      <c r="CP118">
        <v>230.29248594135899</v>
      </c>
      <c r="CR118">
        <v>258.36944815642801</v>
      </c>
      <c r="CT118">
        <v>302.53596196558601</v>
      </c>
      <c r="CV118">
        <v>369.70602239405503</v>
      </c>
      <c r="CX118">
        <v>272.544626702909</v>
      </c>
      <c r="CZ118">
        <v>260.446513746081</v>
      </c>
      <c r="DB118">
        <v>298.24024714615598</v>
      </c>
      <c r="DD118">
        <v>259.42054356069099</v>
      </c>
      <c r="DF118">
        <v>340.66565076446199</v>
      </c>
      <c r="DH118">
        <v>302.03549466959998</v>
      </c>
      <c r="DJ118">
        <v>222.48847748894201</v>
      </c>
      <c r="DL118">
        <v>272.74261468215599</v>
      </c>
      <c r="DN118">
        <v>274.59294133076901</v>
      </c>
      <c r="DP118">
        <v>300.10731504913701</v>
      </c>
      <c r="DR118">
        <v>246.435365291864</v>
      </c>
      <c r="DT118">
        <v>287.67115580517702</v>
      </c>
      <c r="DV118">
        <v>190.185939427401</v>
      </c>
      <c r="DX118">
        <v>328.47069540585198</v>
      </c>
      <c r="DZ118">
        <v>302.184173589034</v>
      </c>
      <c r="EB118">
        <v>342.27249634069301</v>
      </c>
      <c r="ED118">
        <v>302.26562151936798</v>
      </c>
      <c r="EF118">
        <v>219.252082345497</v>
      </c>
      <c r="EH118">
        <v>274.35923393333297</v>
      </c>
      <c r="EJ118">
        <v>230.15243902248</v>
      </c>
      <c r="EL118">
        <v>302.74103317331799</v>
      </c>
      <c r="EN118">
        <v>231.33156076466099</v>
      </c>
      <c r="EP118">
        <v>288.49337852176399</v>
      </c>
      <c r="ER118">
        <v>284.84159825778301</v>
      </c>
      <c r="ET118">
        <v>353.94231668807799</v>
      </c>
      <c r="EV118">
        <v>365.79640295536598</v>
      </c>
      <c r="EX118">
        <v>342.25242180366899</v>
      </c>
      <c r="EZ118">
        <v>274.82912864418898</v>
      </c>
      <c r="FB118">
        <v>286.23608903865801</v>
      </c>
      <c r="FD118">
        <v>301.94488294699102</v>
      </c>
      <c r="FF118">
        <v>384.65391925423</v>
      </c>
      <c r="FH118">
        <v>219.54317494801799</v>
      </c>
      <c r="FJ118">
        <v>259.51183991079199</v>
      </c>
      <c r="FL118">
        <v>273.39021154791902</v>
      </c>
      <c r="FN118">
        <v>287.05299104683701</v>
      </c>
      <c r="FP118">
        <v>271.87837824760601</v>
      </c>
      <c r="FR118">
        <v>261.54764399744499</v>
      </c>
      <c r="FT118">
        <v>190.62892262089801</v>
      </c>
      <c r="FV118">
        <v>233.08629135625199</v>
      </c>
      <c r="FW118">
        <v>356.29581532114202</v>
      </c>
      <c r="FZ118">
        <v>179.03151530608599</v>
      </c>
      <c r="GA118">
        <v>219.41442724653299</v>
      </c>
      <c r="GD118">
        <v>275.15998557294301</v>
      </c>
      <c r="GE118">
        <v>246.86747259528201</v>
      </c>
      <c r="GH118">
        <v>219.45238461860799</v>
      </c>
      <c r="GI118">
        <v>271.71333141417102</v>
      </c>
      <c r="GL118">
        <v>314.26288205856298</v>
      </c>
      <c r="GM118">
        <v>235.32600207305799</v>
      </c>
      <c r="GP118">
        <v>232.48694712285399</v>
      </c>
      <c r="GQ118">
        <v>285.58772282745298</v>
      </c>
      <c r="GT118">
        <v>246.463760841956</v>
      </c>
      <c r="GU118">
        <v>419.01124581222001</v>
      </c>
      <c r="GX118">
        <v>303.21976095404301</v>
      </c>
      <c r="GY118">
        <v>286.03906010430802</v>
      </c>
      <c r="HB118">
        <v>299.57492428629303</v>
      </c>
      <c r="HC118">
        <v>233.645103058541</v>
      </c>
      <c r="HF118">
        <v>259.79159299473997</v>
      </c>
      <c r="HG118">
        <v>288.001949310464</v>
      </c>
      <c r="HJ118">
        <v>218.79154504739</v>
      </c>
      <c r="HK118">
        <v>243.413075225401</v>
      </c>
      <c r="HN118">
        <v>274.65777148432898</v>
      </c>
      <c r="HO118">
        <v>311.87468290427501</v>
      </c>
      <c r="HR118">
        <v>272.74352840856102</v>
      </c>
      <c r="HS118">
        <v>339.63815332730798</v>
      </c>
      <c r="HV118">
        <v>289.06258109073599</v>
      </c>
      <c r="HW118">
        <v>274.82811842833303</v>
      </c>
      <c r="HZ118">
        <v>206.40871217195701</v>
      </c>
      <c r="IA118">
        <v>220.89340818916401</v>
      </c>
      <c r="ID118">
        <v>410.17189898358998</v>
      </c>
      <c r="IE118">
        <v>274.37744871538303</v>
      </c>
    </row>
    <row r="119" spans="1:239" x14ac:dyDescent="0.25">
      <c r="A119" s="40">
        <v>41548</v>
      </c>
      <c r="B119">
        <v>199.71836436517401</v>
      </c>
      <c r="D119">
        <v>309.12531891006802</v>
      </c>
      <c r="F119">
        <v>323.42874015334502</v>
      </c>
      <c r="H119">
        <v>308.61160046488902</v>
      </c>
      <c r="J119">
        <v>307.40018944808401</v>
      </c>
      <c r="L119">
        <v>290.62579741053798</v>
      </c>
      <c r="N119">
        <v>239.032238710874</v>
      </c>
      <c r="P119">
        <v>318.60383286221702</v>
      </c>
      <c r="R119">
        <v>334.27374116665402</v>
      </c>
      <c r="T119">
        <v>305.92917764041403</v>
      </c>
      <c r="V119">
        <v>145.94682454795401</v>
      </c>
      <c r="X119">
        <v>324.25844370154198</v>
      </c>
      <c r="Z119">
        <v>282.80966185846199</v>
      </c>
      <c r="AB119">
        <v>266.48312231256301</v>
      </c>
      <c r="AD119">
        <v>330.61466803853898</v>
      </c>
      <c r="AF119">
        <v>307.122303075746</v>
      </c>
      <c r="AH119">
        <v>254.04284912520399</v>
      </c>
      <c r="AJ119">
        <v>282.96137474546799</v>
      </c>
      <c r="AL119">
        <v>310.62512561802799</v>
      </c>
      <c r="AN119">
        <v>253.57733646596299</v>
      </c>
      <c r="AP119">
        <v>266.54158450554797</v>
      </c>
      <c r="AR119">
        <v>370.80706715050502</v>
      </c>
      <c r="AT119">
        <v>361.31102001673497</v>
      </c>
      <c r="AV119">
        <v>307.14859885146097</v>
      </c>
      <c r="AX119">
        <v>295.50631313667299</v>
      </c>
      <c r="AZ119">
        <v>352.42785436039702</v>
      </c>
      <c r="BB119">
        <v>324.24903927740098</v>
      </c>
      <c r="BD119">
        <v>292.92918137366303</v>
      </c>
      <c r="BF119">
        <v>307.76791925753702</v>
      </c>
      <c r="BH119">
        <v>295.940681998711</v>
      </c>
      <c r="BJ119">
        <v>240.59291576941499</v>
      </c>
      <c r="BL119">
        <v>226.107619464614</v>
      </c>
      <c r="BN119">
        <v>226.974885725771</v>
      </c>
      <c r="BP119">
        <v>403.83633918688702</v>
      </c>
      <c r="BR119">
        <v>266.22867019348899</v>
      </c>
      <c r="BT119">
        <v>254.542304465629</v>
      </c>
      <c r="BV119">
        <v>239.644321694128</v>
      </c>
      <c r="BX119">
        <v>225.60647814109299</v>
      </c>
      <c r="BZ119">
        <v>212.767699454162</v>
      </c>
      <c r="CB119">
        <v>292.64031195623897</v>
      </c>
      <c r="CD119">
        <v>310.44409096830702</v>
      </c>
      <c r="CF119">
        <v>361.03358662798303</v>
      </c>
      <c r="CH119">
        <v>307.341175658135</v>
      </c>
      <c r="CJ119">
        <v>333.49212569800301</v>
      </c>
      <c r="CL119">
        <v>228.57739352937199</v>
      </c>
      <c r="CN119">
        <v>335.01503636391698</v>
      </c>
      <c r="CP119">
        <v>418.404074358618</v>
      </c>
      <c r="CR119">
        <v>360.82163023299</v>
      </c>
      <c r="CT119">
        <v>294.796399320305</v>
      </c>
      <c r="CV119">
        <v>359.07844672027602</v>
      </c>
      <c r="CX119">
        <v>320.97244022380198</v>
      </c>
      <c r="CZ119">
        <v>294.02990876198697</v>
      </c>
      <c r="DB119">
        <v>282.204809766908</v>
      </c>
      <c r="DD119">
        <v>348.24942971833201</v>
      </c>
      <c r="DF119">
        <v>397.389632011581</v>
      </c>
      <c r="DH119">
        <v>268.005220467752</v>
      </c>
      <c r="DJ119">
        <v>321.20406085313999</v>
      </c>
      <c r="DL119">
        <v>266.24635878532803</v>
      </c>
      <c r="DN119">
        <v>417.99590555548701</v>
      </c>
      <c r="DP119">
        <v>241.61474400641299</v>
      </c>
      <c r="DR119">
        <v>295.645744708167</v>
      </c>
      <c r="DT119">
        <v>237.74820343716601</v>
      </c>
      <c r="DV119">
        <v>227.97501230610001</v>
      </c>
      <c r="DX119">
        <v>347.148506747949</v>
      </c>
      <c r="DZ119">
        <v>358.42501480655199</v>
      </c>
      <c r="EB119">
        <v>200.96350425349101</v>
      </c>
      <c r="ED119">
        <v>309.00571952284201</v>
      </c>
      <c r="EF119">
        <v>171.45210131997101</v>
      </c>
      <c r="EH119">
        <v>175.71443616238301</v>
      </c>
      <c r="EJ119">
        <v>241.20294893027599</v>
      </c>
      <c r="EL119">
        <v>280.37568054641298</v>
      </c>
      <c r="EN119">
        <v>320.43780588358999</v>
      </c>
      <c r="EP119">
        <v>358.30563395695401</v>
      </c>
      <c r="ER119">
        <v>320.51519187493398</v>
      </c>
      <c r="ET119">
        <v>282.24269790915298</v>
      </c>
      <c r="EV119">
        <v>227.830519284888</v>
      </c>
      <c r="EX119">
        <v>304.66942315368402</v>
      </c>
      <c r="EZ119">
        <v>322.39005987768599</v>
      </c>
      <c r="FB119">
        <v>319.43413617995498</v>
      </c>
      <c r="FD119">
        <v>361.65852747665298</v>
      </c>
      <c r="FF119">
        <v>344.95194510940598</v>
      </c>
      <c r="FH119">
        <v>375.78413607245</v>
      </c>
      <c r="FJ119">
        <v>387.42896705374801</v>
      </c>
      <c r="FL119">
        <v>294.97047689791401</v>
      </c>
      <c r="FN119">
        <v>304.633501863356</v>
      </c>
      <c r="FP119">
        <v>349.358109843222</v>
      </c>
      <c r="FR119">
        <v>294.05885999163303</v>
      </c>
      <c r="FT119">
        <v>401.486242795848</v>
      </c>
      <c r="FV119">
        <v>228.38933154887499</v>
      </c>
      <c r="FX119">
        <v>228.86001294416801</v>
      </c>
      <c r="FZ119">
        <v>335.522955121238</v>
      </c>
      <c r="GA119">
        <v>296.18256427514899</v>
      </c>
      <c r="GD119">
        <v>323.13491669749101</v>
      </c>
      <c r="GE119">
        <v>200.12004357627001</v>
      </c>
      <c r="GH119">
        <v>305.78032027680098</v>
      </c>
      <c r="GI119">
        <v>279.52894121489402</v>
      </c>
      <c r="GL119">
        <v>255.12495176463901</v>
      </c>
      <c r="GM119">
        <v>283.62088829518098</v>
      </c>
      <c r="GP119">
        <v>321.36433700964801</v>
      </c>
      <c r="GQ119">
        <v>332.71808440152898</v>
      </c>
      <c r="GT119">
        <v>347.624007103851</v>
      </c>
      <c r="GU119">
        <v>334.08565388532298</v>
      </c>
      <c r="GX119">
        <v>228.357830099567</v>
      </c>
      <c r="GY119">
        <v>296.24044255538098</v>
      </c>
      <c r="HB119">
        <v>346.01427789497302</v>
      </c>
      <c r="HC119">
        <v>292.14052696072298</v>
      </c>
      <c r="HF119">
        <v>269.548450242657</v>
      </c>
      <c r="HG119">
        <v>268.86886372821198</v>
      </c>
      <c r="HJ119">
        <v>278.810242971023</v>
      </c>
      <c r="HK119">
        <v>371.992420887908</v>
      </c>
      <c r="HN119">
        <v>337.46217956237302</v>
      </c>
      <c r="HO119">
        <v>266.09877547605299</v>
      </c>
      <c r="HR119">
        <v>255.30861595697701</v>
      </c>
      <c r="HS119">
        <v>186.774709508798</v>
      </c>
      <c r="HV119">
        <v>292.51871617359097</v>
      </c>
      <c r="HW119">
        <v>253.77524140905399</v>
      </c>
      <c r="HZ119">
        <v>242.640193683251</v>
      </c>
      <c r="IA119">
        <v>338.44568145907698</v>
      </c>
      <c r="ID119">
        <v>347.94651912969402</v>
      </c>
      <c r="IE119">
        <v>364.74085159648001</v>
      </c>
    </row>
    <row r="120" spans="1:239" x14ac:dyDescent="0.25">
      <c r="A120" s="40">
        <v>41579</v>
      </c>
      <c r="B120">
        <v>216.331096481521</v>
      </c>
      <c r="D120">
        <v>160.235862792104</v>
      </c>
      <c r="F120">
        <v>201.55516930810501</v>
      </c>
      <c r="H120">
        <v>242.937780608716</v>
      </c>
      <c r="J120">
        <v>240.90527191597599</v>
      </c>
      <c r="L120">
        <v>295.526033044808</v>
      </c>
      <c r="N120">
        <v>174.24571447872401</v>
      </c>
      <c r="P120">
        <v>295.89738259352703</v>
      </c>
      <c r="R120">
        <v>269.06914727427699</v>
      </c>
      <c r="T120">
        <v>334.629809378728</v>
      </c>
      <c r="V120">
        <v>215.74954284932801</v>
      </c>
      <c r="X120">
        <v>216.42564152804499</v>
      </c>
      <c r="Z120">
        <v>176.12860291640999</v>
      </c>
      <c r="AB120">
        <v>226.330740440645</v>
      </c>
      <c r="AD120">
        <v>282.10408855279599</v>
      </c>
      <c r="AF120">
        <v>257.35326845325102</v>
      </c>
      <c r="AH120">
        <v>284.22253841163098</v>
      </c>
      <c r="AJ120">
        <v>228.763782475472</v>
      </c>
      <c r="AL120">
        <v>228.227724987534</v>
      </c>
      <c r="AN120">
        <v>253.70667451663701</v>
      </c>
      <c r="AP120">
        <v>267.49029928628499</v>
      </c>
      <c r="AR120">
        <v>320.387873195959</v>
      </c>
      <c r="AT120">
        <v>321.081267097926</v>
      </c>
      <c r="AV120">
        <v>159.400068081923</v>
      </c>
      <c r="AX120">
        <v>282.77724852215903</v>
      </c>
      <c r="AZ120">
        <v>307.98771467516798</v>
      </c>
      <c r="BB120">
        <v>337.29082703675402</v>
      </c>
      <c r="BD120">
        <v>293.27676025962302</v>
      </c>
      <c r="BF120">
        <v>269.42157901138</v>
      </c>
      <c r="BH120">
        <v>267.22166769489399</v>
      </c>
      <c r="BJ120">
        <v>295.308681822636</v>
      </c>
      <c r="BL120">
        <v>266.28475592815198</v>
      </c>
      <c r="BN120">
        <v>322.15275445016499</v>
      </c>
      <c r="BP120">
        <v>174.22338039594499</v>
      </c>
      <c r="BR120">
        <v>253.42956450097</v>
      </c>
      <c r="BT120">
        <v>174.64002950610401</v>
      </c>
      <c r="BV120">
        <v>243.14765292211101</v>
      </c>
      <c r="BX120">
        <v>280.31729119846</v>
      </c>
      <c r="BZ120">
        <v>243.42836166957801</v>
      </c>
      <c r="CB120">
        <v>270.245271052877</v>
      </c>
      <c r="CD120">
        <v>216.068610381648</v>
      </c>
      <c r="CF120">
        <v>306.907713094472</v>
      </c>
      <c r="CH120">
        <v>213.952910503646</v>
      </c>
      <c r="CJ120">
        <v>338.80678729332402</v>
      </c>
      <c r="CL120">
        <v>200.40876517204899</v>
      </c>
      <c r="CN120">
        <v>266.92801590422198</v>
      </c>
      <c r="CP120">
        <v>216.471626883753</v>
      </c>
      <c r="CR120">
        <v>215.26879350672701</v>
      </c>
      <c r="CT120">
        <v>201.61891954889001</v>
      </c>
      <c r="CV120">
        <v>174.123032372132</v>
      </c>
      <c r="CX120">
        <v>252.279973005274</v>
      </c>
      <c r="CZ120">
        <v>241.17953937310901</v>
      </c>
      <c r="DB120">
        <v>267.29447086485101</v>
      </c>
      <c r="DD120">
        <v>254.278952132961</v>
      </c>
      <c r="DF120">
        <v>324.34027864547602</v>
      </c>
      <c r="DH120">
        <v>308.37021941916601</v>
      </c>
      <c r="DJ120">
        <v>254.18457632539599</v>
      </c>
      <c r="DL120">
        <v>214.02297483854599</v>
      </c>
      <c r="DN120">
        <v>244.01781011453301</v>
      </c>
      <c r="DP120">
        <v>283.04846972637802</v>
      </c>
      <c r="DR120">
        <v>228.03709217867501</v>
      </c>
      <c r="DT120">
        <v>270.29824470790197</v>
      </c>
      <c r="DV120">
        <v>215.501437578143</v>
      </c>
      <c r="DX120">
        <v>362.91378711123599</v>
      </c>
      <c r="DZ120">
        <v>265.28713167753199</v>
      </c>
      <c r="EB120">
        <v>216.49097723421499</v>
      </c>
      <c r="ED120">
        <v>296.53573332886998</v>
      </c>
      <c r="EF120">
        <v>282.581686763427</v>
      </c>
      <c r="EH120">
        <v>255.44075790348501</v>
      </c>
      <c r="EJ120">
        <v>257.00283432376398</v>
      </c>
      <c r="EL120">
        <v>292.02243405211601</v>
      </c>
      <c r="EN120">
        <v>240.77245810949199</v>
      </c>
      <c r="EP120">
        <v>281.36423930456999</v>
      </c>
      <c r="ER120">
        <v>280.57276174815502</v>
      </c>
      <c r="ET120">
        <v>214.439100469294</v>
      </c>
      <c r="EV120">
        <v>214.81218698107199</v>
      </c>
      <c r="EX120">
        <v>213.877433780594</v>
      </c>
      <c r="EZ120">
        <v>312.94525482666398</v>
      </c>
      <c r="FB120">
        <v>255.466307157762</v>
      </c>
      <c r="FD120">
        <v>308.08139806078799</v>
      </c>
      <c r="FF120">
        <v>198.80008460713401</v>
      </c>
      <c r="FH120">
        <v>174.638351353969</v>
      </c>
      <c r="FJ120">
        <v>283.53108529125501</v>
      </c>
      <c r="FL120">
        <v>189.02062361663599</v>
      </c>
      <c r="FN120">
        <v>265.296975667195</v>
      </c>
      <c r="FP120">
        <v>240.60802522325099</v>
      </c>
      <c r="FR120">
        <v>256.68538705557</v>
      </c>
      <c r="FT120">
        <v>283.78507091756802</v>
      </c>
      <c r="FV120">
        <v>230.393762356254</v>
      </c>
      <c r="FX120">
        <v>186.514817349922</v>
      </c>
      <c r="FZ120">
        <v>200.88829535666301</v>
      </c>
      <c r="GB120">
        <v>120.388153124065</v>
      </c>
      <c r="GD120">
        <v>294.25385839741102</v>
      </c>
      <c r="GE120">
        <v>229.39406942735599</v>
      </c>
      <c r="GH120">
        <v>215.23598505120401</v>
      </c>
      <c r="GI120">
        <v>308.37823464211999</v>
      </c>
      <c r="GL120">
        <v>202.532150198126</v>
      </c>
      <c r="GM120">
        <v>268.62705025246402</v>
      </c>
      <c r="GP120">
        <v>241.99792176605399</v>
      </c>
      <c r="GQ120">
        <v>309.65372965403702</v>
      </c>
      <c r="GT120">
        <v>253.01359181133699</v>
      </c>
      <c r="GU120">
        <v>269.57513847983603</v>
      </c>
      <c r="GX120">
        <v>176.70026657530599</v>
      </c>
      <c r="GY120">
        <v>243.02349545801201</v>
      </c>
      <c r="HB120">
        <v>294.82460351724302</v>
      </c>
      <c r="HC120">
        <v>295.60209322915898</v>
      </c>
      <c r="HF120">
        <v>307.96263381495299</v>
      </c>
      <c r="HG120">
        <v>339.40240270833903</v>
      </c>
      <c r="HJ120">
        <v>320.38429023581398</v>
      </c>
      <c r="HK120">
        <v>255.079978506846</v>
      </c>
      <c r="HN120">
        <v>201.64208828591899</v>
      </c>
      <c r="HO120">
        <v>255.26720984433001</v>
      </c>
      <c r="HR120">
        <v>282.01811873259697</v>
      </c>
      <c r="HS120">
        <v>255.27378804263799</v>
      </c>
      <c r="HV120">
        <v>215.764899463539</v>
      </c>
      <c r="HW120">
        <v>213.79382059604899</v>
      </c>
      <c r="HZ120">
        <v>255.93897037300201</v>
      </c>
      <c r="IA120">
        <v>241.57268127911499</v>
      </c>
      <c r="ID120">
        <v>267.75801620879798</v>
      </c>
      <c r="IE120">
        <v>296.17996050011402</v>
      </c>
    </row>
    <row r="121" spans="1:239" x14ac:dyDescent="0.25">
      <c r="A121" s="40">
        <v>41609</v>
      </c>
      <c r="B121">
        <v>210.24468908532</v>
      </c>
      <c r="D121">
        <v>237.24482856346299</v>
      </c>
      <c r="F121">
        <v>197.02991771798401</v>
      </c>
      <c r="H121">
        <v>112.653927925622</v>
      </c>
      <c r="J121">
        <v>308.69696674244</v>
      </c>
      <c r="L121">
        <v>167.04708940483701</v>
      </c>
      <c r="N121">
        <v>182.71309862801101</v>
      </c>
      <c r="P121">
        <v>153.24035480845299</v>
      </c>
      <c r="R121">
        <v>153.85254578467101</v>
      </c>
      <c r="T121">
        <v>194.23474401278</v>
      </c>
      <c r="V121">
        <v>152.23916689783599</v>
      </c>
      <c r="X121">
        <v>223.65883545237401</v>
      </c>
      <c r="Z121">
        <v>210.01534875610199</v>
      </c>
      <c r="AB121">
        <v>125.411091195373</v>
      </c>
      <c r="AD121">
        <v>194.483719651115</v>
      </c>
      <c r="AF121">
        <v>207.54413614910101</v>
      </c>
      <c r="AH121">
        <v>223.75473029028399</v>
      </c>
      <c r="AJ121">
        <v>167.92778892956599</v>
      </c>
      <c r="AL121">
        <v>111.311668049275</v>
      </c>
      <c r="AN121">
        <v>166.615245781667</v>
      </c>
      <c r="AP121">
        <v>192.583908060026</v>
      </c>
      <c r="AR121">
        <v>194.17300760046899</v>
      </c>
      <c r="AT121">
        <v>152.43461090188001</v>
      </c>
      <c r="AV121">
        <v>167.40938507237499</v>
      </c>
      <c r="AX121">
        <v>154.09676159246601</v>
      </c>
      <c r="AZ121">
        <v>183.031566676247</v>
      </c>
      <c r="BB121">
        <v>211.92979052329699</v>
      </c>
      <c r="BD121">
        <v>197.10668373030799</v>
      </c>
      <c r="BF121">
        <v>195.661268445026</v>
      </c>
      <c r="BH121">
        <v>140.07556413825699</v>
      </c>
      <c r="BJ121">
        <v>211.19897019954001</v>
      </c>
      <c r="BL121">
        <v>124.83031205317801</v>
      </c>
      <c r="BN121">
        <v>198.43942901913999</v>
      </c>
      <c r="BP121">
        <v>153.71198790790899</v>
      </c>
      <c r="BR121">
        <v>208.41472910765299</v>
      </c>
      <c r="BT121">
        <v>97.839130647083707</v>
      </c>
      <c r="BV121">
        <v>240.12141141411499</v>
      </c>
      <c r="BX121">
        <v>153.12718318736799</v>
      </c>
      <c r="BZ121">
        <v>208.91658572807901</v>
      </c>
      <c r="CB121">
        <v>167.18098258408901</v>
      </c>
      <c r="CD121">
        <v>209.67811519822001</v>
      </c>
      <c r="CF121">
        <v>111.455214197161</v>
      </c>
      <c r="CH121">
        <v>180.34260002632899</v>
      </c>
      <c r="CJ121">
        <v>253.99619436326699</v>
      </c>
      <c r="CL121">
        <v>251.59941815695899</v>
      </c>
      <c r="CN121">
        <v>138.89056346884601</v>
      </c>
      <c r="CP121">
        <v>167.599120817928</v>
      </c>
      <c r="CR121">
        <v>166.480649917086</v>
      </c>
      <c r="CT121">
        <v>168.62510600473999</v>
      </c>
      <c r="CV121">
        <v>224.86951876066601</v>
      </c>
      <c r="CX121">
        <v>180.36896344387</v>
      </c>
      <c r="CZ121">
        <v>125.934961934044</v>
      </c>
      <c r="DB121">
        <v>182.06627346476199</v>
      </c>
      <c r="DD121">
        <v>224.292129998099</v>
      </c>
      <c r="DF121">
        <v>154.100995679638</v>
      </c>
      <c r="DH121">
        <v>110.68257921471699</v>
      </c>
      <c r="DJ121">
        <v>196.655146762611</v>
      </c>
      <c r="DL121">
        <v>209.911491878465</v>
      </c>
      <c r="DN121">
        <v>195.852810972903</v>
      </c>
      <c r="DP121">
        <v>110.287131028037</v>
      </c>
      <c r="DR121">
        <v>210.06664938567801</v>
      </c>
      <c r="DT121">
        <v>193.88357383027801</v>
      </c>
      <c r="DV121">
        <v>181.365412880668</v>
      </c>
      <c r="DX121">
        <v>166.90842991402499</v>
      </c>
      <c r="DZ121">
        <v>140.00447851225999</v>
      </c>
      <c r="EB121">
        <v>183.458357322404</v>
      </c>
      <c r="ED121">
        <v>182.67516825590801</v>
      </c>
      <c r="EF121">
        <v>196.15378952883299</v>
      </c>
      <c r="EH121">
        <v>238.431851563105</v>
      </c>
      <c r="EJ121">
        <v>195.98965484550601</v>
      </c>
      <c r="EL121">
        <v>154.91049440268301</v>
      </c>
      <c r="EN121">
        <v>236.819656476033</v>
      </c>
      <c r="EP121">
        <v>208.83003820790901</v>
      </c>
      <c r="ER121">
        <v>193.76805022518101</v>
      </c>
      <c r="ET121">
        <v>140.60064202073201</v>
      </c>
      <c r="EV121">
        <v>97.430602668003601</v>
      </c>
      <c r="EX121">
        <v>209.10984436199101</v>
      </c>
      <c r="EZ121">
        <v>224.64426597525301</v>
      </c>
      <c r="FB121">
        <v>140.41399568732501</v>
      </c>
      <c r="FD121">
        <v>181.273484242059</v>
      </c>
      <c r="FF121">
        <v>140.28431221635</v>
      </c>
      <c r="FH121">
        <v>154.45870799544301</v>
      </c>
      <c r="FJ121">
        <v>194.93490985662601</v>
      </c>
      <c r="FL121">
        <v>152.85742606110699</v>
      </c>
      <c r="FN121">
        <v>151.675175623282</v>
      </c>
      <c r="FP121">
        <v>182.03346293759901</v>
      </c>
      <c r="FR121">
        <v>168.28566903786799</v>
      </c>
      <c r="FT121">
        <v>237.08374836218201</v>
      </c>
      <c r="FV121">
        <v>179.930544221871</v>
      </c>
      <c r="FX121">
        <v>168.97792656690899</v>
      </c>
      <c r="FZ121">
        <v>166.39741051838101</v>
      </c>
      <c r="GB121">
        <v>139.47519175859301</v>
      </c>
      <c r="GD121">
        <v>153.428487143659</v>
      </c>
      <c r="GF121">
        <v>166.14676495382</v>
      </c>
      <c r="GH121">
        <v>239.25709835279901</v>
      </c>
      <c r="GI121">
        <v>125.64070608120799</v>
      </c>
      <c r="GL121">
        <v>112.083517416562</v>
      </c>
      <c r="GM121">
        <v>237.43732325553901</v>
      </c>
      <c r="GP121">
        <v>280.03645131177001</v>
      </c>
      <c r="GQ121">
        <v>195.16807152594899</v>
      </c>
      <c r="GT121">
        <v>167.78562300327999</v>
      </c>
      <c r="GU121">
        <v>112.448101587221</v>
      </c>
      <c r="GX121">
        <v>183.62945696073101</v>
      </c>
      <c r="GY121">
        <v>182.20647207292001</v>
      </c>
      <c r="HB121">
        <v>182.525467032367</v>
      </c>
      <c r="HC121">
        <v>207.83036553483299</v>
      </c>
      <c r="HF121">
        <v>180.71459686816101</v>
      </c>
      <c r="HG121">
        <v>126.293883690499</v>
      </c>
      <c r="HJ121">
        <v>112.47533741065899</v>
      </c>
      <c r="HK121">
        <v>111.89678851261399</v>
      </c>
      <c r="HN121">
        <v>183.10153788836601</v>
      </c>
      <c r="HO121">
        <v>112.09119214287701</v>
      </c>
      <c r="HR121">
        <v>194.54616367780099</v>
      </c>
      <c r="HS121">
        <v>180.931284543239</v>
      </c>
      <c r="HV121">
        <v>212.199388720972</v>
      </c>
      <c r="HW121">
        <v>167.53958272003501</v>
      </c>
      <c r="HZ121">
        <v>153.441360343957</v>
      </c>
      <c r="IA121">
        <v>181.81915629097199</v>
      </c>
      <c r="ID121">
        <v>237.85247840116401</v>
      </c>
      <c r="IE121">
        <v>153.471827498696</v>
      </c>
    </row>
    <row r="122" spans="1:239" x14ac:dyDescent="0.25">
      <c r="A122" s="40">
        <v>41640</v>
      </c>
      <c r="B122">
        <v>298.58134322325498</v>
      </c>
      <c r="D122">
        <v>248.095397679581</v>
      </c>
      <c r="F122">
        <v>297.49782392239501</v>
      </c>
      <c r="H122">
        <v>222.99783798023199</v>
      </c>
      <c r="J122">
        <v>311.23791608491001</v>
      </c>
      <c r="L122">
        <v>221.24935227615001</v>
      </c>
      <c r="N122">
        <v>321.285577486622</v>
      </c>
      <c r="P122">
        <v>311.28599084421199</v>
      </c>
      <c r="R122">
        <v>295.51673937280299</v>
      </c>
      <c r="T122">
        <v>371.74656549721698</v>
      </c>
      <c r="V122">
        <v>245.41822204199701</v>
      </c>
      <c r="X122">
        <v>238.17839906085399</v>
      </c>
      <c r="Z122">
        <v>263.69107561641101</v>
      </c>
      <c r="AB122">
        <v>321.384334763401</v>
      </c>
      <c r="AD122">
        <v>271.59874547278503</v>
      </c>
      <c r="AF122">
        <v>199.092385453508</v>
      </c>
      <c r="AH122">
        <v>357.51690708667701</v>
      </c>
      <c r="AJ122">
        <v>373.46781017653899</v>
      </c>
      <c r="AL122">
        <v>347.06681883973403</v>
      </c>
      <c r="AN122">
        <v>322.24649282234702</v>
      </c>
      <c r="AP122">
        <v>222.92556569854</v>
      </c>
      <c r="AR122">
        <v>173.637176609422</v>
      </c>
      <c r="AT122">
        <v>397.14178412744798</v>
      </c>
      <c r="AV122">
        <v>312.99102279331402</v>
      </c>
      <c r="AX122">
        <v>273.05558509382598</v>
      </c>
      <c r="AZ122">
        <v>247.608630607582</v>
      </c>
      <c r="BB122">
        <v>298.150917279027</v>
      </c>
      <c r="BD122">
        <v>272.73184332684298</v>
      </c>
      <c r="BF122">
        <v>248.15313418508899</v>
      </c>
      <c r="BH122">
        <v>309.07025028726798</v>
      </c>
      <c r="BJ122">
        <v>285.29849527882698</v>
      </c>
      <c r="BL122">
        <v>274.447488635534</v>
      </c>
      <c r="BN122">
        <v>314.10780807345498</v>
      </c>
      <c r="BP122">
        <v>284.94644592679703</v>
      </c>
      <c r="BR122">
        <v>259.95593926064601</v>
      </c>
      <c r="BT122">
        <v>331.84854657641301</v>
      </c>
      <c r="BV122">
        <v>309.37485562819302</v>
      </c>
      <c r="BX122">
        <v>297.16641842005299</v>
      </c>
      <c r="BZ122">
        <v>285.33767485205499</v>
      </c>
      <c r="CB122">
        <v>185.28639917265201</v>
      </c>
      <c r="CD122">
        <v>324.93238519982998</v>
      </c>
      <c r="CF122">
        <v>310.36169256549402</v>
      </c>
      <c r="CH122">
        <v>223.93869947850101</v>
      </c>
      <c r="CJ122">
        <v>261.49078564705098</v>
      </c>
      <c r="CL122">
        <v>309.11221998326698</v>
      </c>
      <c r="CN122">
        <v>285.88044839468603</v>
      </c>
      <c r="CP122">
        <v>258.74062004941499</v>
      </c>
      <c r="CR122">
        <v>212.42606014182999</v>
      </c>
      <c r="CT122">
        <v>382.92309938866299</v>
      </c>
      <c r="CV122">
        <v>309.09566195927499</v>
      </c>
      <c r="CX122">
        <v>292.62264858091902</v>
      </c>
      <c r="CZ122">
        <v>322.358651279865</v>
      </c>
      <c r="DB122">
        <v>305.71963690305301</v>
      </c>
      <c r="DD122">
        <v>307.89601011897003</v>
      </c>
      <c r="DF122">
        <v>273.28012634151798</v>
      </c>
      <c r="DH122">
        <v>296.91583092265398</v>
      </c>
      <c r="DJ122">
        <v>336.62929428131599</v>
      </c>
      <c r="DL122">
        <v>271.43497122548098</v>
      </c>
      <c r="DN122">
        <v>347.74007398083103</v>
      </c>
      <c r="DP122">
        <v>321.62939279743102</v>
      </c>
      <c r="DR122">
        <v>273.60394948414699</v>
      </c>
      <c r="DT122">
        <v>287.354953697535</v>
      </c>
      <c r="DV122">
        <v>366.077817798887</v>
      </c>
      <c r="DX122">
        <v>308.03468054855603</v>
      </c>
      <c r="DZ122">
        <v>318.676815793662</v>
      </c>
      <c r="EB122">
        <v>233.91388160079501</v>
      </c>
      <c r="ED122">
        <v>293.49151996122498</v>
      </c>
      <c r="EF122">
        <v>271.787841030783</v>
      </c>
      <c r="EH122">
        <v>248.78935198057701</v>
      </c>
      <c r="EJ122">
        <v>223.20906988591</v>
      </c>
      <c r="EL122">
        <v>235.604358673581</v>
      </c>
      <c r="EN122">
        <v>259.11571910950499</v>
      </c>
      <c r="EP122">
        <v>272.70570224634298</v>
      </c>
      <c r="ER122">
        <v>309.83983786672201</v>
      </c>
      <c r="ET122">
        <v>321.70518545960698</v>
      </c>
      <c r="EV122">
        <v>272.88748749793899</v>
      </c>
      <c r="EX122">
        <v>410.30990758687801</v>
      </c>
      <c r="EZ122">
        <v>336.33557443874798</v>
      </c>
      <c r="FB122">
        <v>299.85348501820903</v>
      </c>
      <c r="FD122">
        <v>272.33186171382499</v>
      </c>
      <c r="FF122">
        <v>309.98605348695997</v>
      </c>
      <c r="FH122">
        <v>223.52983687800199</v>
      </c>
      <c r="FJ122">
        <v>270.837034281093</v>
      </c>
      <c r="FL122">
        <v>260.70927851954298</v>
      </c>
      <c r="FN122">
        <v>281.66669879468799</v>
      </c>
      <c r="FP122">
        <v>361.31847583767399</v>
      </c>
      <c r="FR122">
        <v>221.789351730405</v>
      </c>
      <c r="FT122">
        <v>323.81563791992397</v>
      </c>
      <c r="FV122">
        <v>323.85292117059203</v>
      </c>
      <c r="FX122">
        <v>259.08500066015802</v>
      </c>
      <c r="FZ122">
        <v>208.86313556934999</v>
      </c>
      <c r="GB122">
        <v>249.21353505856499</v>
      </c>
      <c r="GD122">
        <v>162.880003834983</v>
      </c>
      <c r="GF122">
        <v>237.92647660664099</v>
      </c>
      <c r="GH122">
        <v>262.04003222734099</v>
      </c>
      <c r="GJ122">
        <v>248.30318114518801</v>
      </c>
      <c r="GL122">
        <v>247.218379783046</v>
      </c>
      <c r="GM122">
        <v>322.745557414367</v>
      </c>
      <c r="GP122">
        <v>259.05494002699101</v>
      </c>
      <c r="GQ122">
        <v>309.72418661992401</v>
      </c>
      <c r="GT122">
        <v>332.96513255022899</v>
      </c>
      <c r="GU122">
        <v>286.40645575077502</v>
      </c>
      <c r="GX122">
        <v>262.678181023121</v>
      </c>
      <c r="GY122">
        <v>333.325681482351</v>
      </c>
      <c r="HB122">
        <v>360.65009384345302</v>
      </c>
      <c r="HC122">
        <v>334.58800431480802</v>
      </c>
      <c r="HF122">
        <v>371.77065758824</v>
      </c>
      <c r="HG122">
        <v>300.24216655504603</v>
      </c>
      <c r="HJ122">
        <v>261.39685667135399</v>
      </c>
      <c r="HK122">
        <v>310.51633722224898</v>
      </c>
      <c r="HN122">
        <v>287.69188541181398</v>
      </c>
      <c r="HO122">
        <v>246.13477631762299</v>
      </c>
      <c r="HR122">
        <v>335.12186980192399</v>
      </c>
      <c r="HS122">
        <v>232.67317900706701</v>
      </c>
      <c r="HV122">
        <v>261.54654648374498</v>
      </c>
      <c r="HW122">
        <v>297.29558689033098</v>
      </c>
      <c r="HZ122">
        <v>304.93396139702901</v>
      </c>
      <c r="IA122">
        <v>161.24867041760899</v>
      </c>
      <c r="ID122">
        <v>281.98690388315902</v>
      </c>
      <c r="IE122">
        <v>235.12985522659801</v>
      </c>
    </row>
    <row r="123" spans="1:239" x14ac:dyDescent="0.25">
      <c r="A123" s="40">
        <v>41671</v>
      </c>
      <c r="B123">
        <v>111.17168409659701</v>
      </c>
      <c r="D123">
        <v>97.525248435610393</v>
      </c>
      <c r="F123">
        <v>70.372511441057796</v>
      </c>
      <c r="H123">
        <v>194.98443248367099</v>
      </c>
      <c r="J123">
        <v>165.11631767724199</v>
      </c>
      <c r="L123">
        <v>69.372075894060202</v>
      </c>
      <c r="N123">
        <v>234.69093311584399</v>
      </c>
      <c r="P123">
        <v>97.206215613579602</v>
      </c>
      <c r="R123">
        <v>124.94563726371</v>
      </c>
      <c r="T123">
        <v>55.338121259987098</v>
      </c>
      <c r="V123">
        <v>139.242123522453</v>
      </c>
      <c r="X123">
        <v>138.839177474488</v>
      </c>
      <c r="Z123">
        <v>138.46925301707799</v>
      </c>
      <c r="AB123">
        <v>123.016181074004</v>
      </c>
      <c r="AD123">
        <v>124.548970882936</v>
      </c>
      <c r="AF123">
        <v>96.712401576860302</v>
      </c>
      <c r="AH123">
        <v>97.767466704896094</v>
      </c>
      <c r="AJ123">
        <v>111.615653135202</v>
      </c>
      <c r="AL123">
        <v>111.403308213995</v>
      </c>
      <c r="AN123">
        <v>151.27949020576</v>
      </c>
      <c r="AP123">
        <v>82.628769092224303</v>
      </c>
      <c r="AR123">
        <v>181.14949092154899</v>
      </c>
      <c r="AT123">
        <v>82.957758622629896</v>
      </c>
      <c r="AV123">
        <v>82.910767061229805</v>
      </c>
      <c r="AX123">
        <v>164.85092634648501</v>
      </c>
      <c r="AZ123">
        <v>153.238506803506</v>
      </c>
      <c r="BB123">
        <v>123.387025128461</v>
      </c>
      <c r="BD123">
        <v>165.55920254577001</v>
      </c>
      <c r="BF123">
        <v>165.741783427629</v>
      </c>
      <c r="BH123">
        <v>194.04767381357601</v>
      </c>
      <c r="BJ123">
        <v>152.25181199243599</v>
      </c>
      <c r="BL123">
        <v>178.93078695644601</v>
      </c>
      <c r="BN123">
        <v>125.324826541034</v>
      </c>
      <c r="BP123">
        <v>154.00052992621499</v>
      </c>
      <c r="BR123">
        <v>150.517212037246</v>
      </c>
      <c r="BT123">
        <v>110.062503717225</v>
      </c>
      <c r="BV123">
        <v>111.363064788836</v>
      </c>
      <c r="BX123">
        <v>139.48824348881499</v>
      </c>
      <c r="BZ123">
        <v>123.913637756234</v>
      </c>
      <c r="CB123">
        <v>110.148388429064</v>
      </c>
      <c r="CD123">
        <v>137.68876132271001</v>
      </c>
      <c r="CF123">
        <v>97.623287637922104</v>
      </c>
      <c r="CH123">
        <v>178.22696136459101</v>
      </c>
      <c r="CJ123">
        <v>138.25758539390199</v>
      </c>
      <c r="CL123">
        <v>55.183879971378701</v>
      </c>
      <c r="CN123">
        <v>138.03163287028701</v>
      </c>
      <c r="CP123">
        <v>137.15625201304999</v>
      </c>
      <c r="CR123">
        <v>123.88925853869701</v>
      </c>
      <c r="CT123">
        <v>111.244528188117</v>
      </c>
      <c r="CV123">
        <v>96.632490339889998</v>
      </c>
      <c r="CX123">
        <v>137.397555802689</v>
      </c>
      <c r="CZ123">
        <v>207.910729101779</v>
      </c>
      <c r="DB123">
        <v>110.13178009577</v>
      </c>
      <c r="DD123">
        <v>138.509195585801</v>
      </c>
      <c r="DF123">
        <v>139.14695198829199</v>
      </c>
      <c r="DH123">
        <v>110.62776663864101</v>
      </c>
      <c r="DJ123">
        <v>164.81014636031</v>
      </c>
      <c r="DL123">
        <v>139.73693241386101</v>
      </c>
      <c r="DN123">
        <v>55.039649038464503</v>
      </c>
      <c r="DP123">
        <v>152.079701071729</v>
      </c>
      <c r="DR123">
        <v>69.563692970305098</v>
      </c>
      <c r="DT123">
        <v>41.763726249857903</v>
      </c>
      <c r="DV123">
        <v>166.77662249972499</v>
      </c>
      <c r="DX123">
        <v>138.27562433515101</v>
      </c>
      <c r="DZ123">
        <v>152.52975122132801</v>
      </c>
      <c r="EB123">
        <v>111.21068079702501</v>
      </c>
      <c r="ED123">
        <v>109.34666430226901</v>
      </c>
      <c r="EF123">
        <v>95.916367461350205</v>
      </c>
      <c r="EH123">
        <v>152.529804634877</v>
      </c>
      <c r="EJ123">
        <v>83.386244380369007</v>
      </c>
      <c r="EL123">
        <v>124.05505530082399</v>
      </c>
      <c r="EN123">
        <v>153.79261951225399</v>
      </c>
      <c r="EP123">
        <v>151.958236274737</v>
      </c>
      <c r="ER123">
        <v>122.23431830392801</v>
      </c>
      <c r="ET123">
        <v>138.43522606010299</v>
      </c>
      <c r="EV123">
        <v>82.325440668877903</v>
      </c>
      <c r="EX123">
        <v>122.731097853701</v>
      </c>
      <c r="EZ123">
        <v>110.512085843235</v>
      </c>
      <c r="FB123">
        <v>137.62461499399001</v>
      </c>
      <c r="FD123">
        <v>138.73207480331601</v>
      </c>
      <c r="FF123">
        <v>55.261538255014401</v>
      </c>
      <c r="FH123">
        <v>110.345203612969</v>
      </c>
      <c r="FJ123">
        <v>166.33247286419001</v>
      </c>
      <c r="FL123">
        <v>109.60646595345899</v>
      </c>
      <c r="FN123">
        <v>207.11784517693101</v>
      </c>
      <c r="FP123">
        <v>195.14473206309901</v>
      </c>
      <c r="FR123">
        <v>97.892276605017997</v>
      </c>
      <c r="FT123">
        <v>138.51076537916501</v>
      </c>
      <c r="FV123">
        <v>138.58801312808799</v>
      </c>
      <c r="FX123">
        <v>96.384121525081198</v>
      </c>
      <c r="FZ123">
        <v>123.67357890055</v>
      </c>
      <c r="GB123">
        <v>123.488884532076</v>
      </c>
      <c r="GD123">
        <v>110.203742785678</v>
      </c>
      <c r="GF123">
        <v>138.085807583405</v>
      </c>
      <c r="GH123">
        <v>179.62094317010499</v>
      </c>
      <c r="GJ123">
        <v>167.31994851603</v>
      </c>
      <c r="GL123">
        <v>125.278201798829</v>
      </c>
      <c r="GN123">
        <v>138.003182098694</v>
      </c>
      <c r="GP123">
        <v>124.65862108431899</v>
      </c>
      <c r="GQ123">
        <v>151.64998239933999</v>
      </c>
      <c r="GT123">
        <v>163.960024338544</v>
      </c>
      <c r="GU123">
        <v>138.498969491921</v>
      </c>
      <c r="GX123">
        <v>139.20772201575201</v>
      </c>
      <c r="GY123">
        <v>179.36857802045199</v>
      </c>
      <c r="HB123">
        <v>123.935131116565</v>
      </c>
      <c r="HC123">
        <v>68.826483759524606</v>
      </c>
      <c r="HF123">
        <v>124.308697394039</v>
      </c>
      <c r="HG123">
        <v>151.60155756757399</v>
      </c>
      <c r="HJ123">
        <v>110.737428297569</v>
      </c>
      <c r="HK123">
        <v>136.94315967046401</v>
      </c>
      <c r="HN123">
        <v>137.89273006527901</v>
      </c>
      <c r="HO123">
        <v>152.36267151315101</v>
      </c>
      <c r="HR123">
        <v>110.66867366451601</v>
      </c>
      <c r="HS123">
        <v>138.080187015029</v>
      </c>
      <c r="HV123">
        <v>139.37117928112499</v>
      </c>
      <c r="HW123">
        <v>138.857862076293</v>
      </c>
      <c r="HZ123">
        <v>125.39438487977699</v>
      </c>
      <c r="IA123">
        <v>139.70852440818399</v>
      </c>
      <c r="ID123">
        <v>137.57328033347801</v>
      </c>
      <c r="IE123">
        <v>110.541018371791</v>
      </c>
    </row>
    <row r="124" spans="1:239" x14ac:dyDescent="0.25">
      <c r="A124" s="40">
        <v>41699</v>
      </c>
      <c r="B124">
        <v>327.69072817487199</v>
      </c>
      <c r="D124">
        <v>292.88807332928002</v>
      </c>
      <c r="F124">
        <v>226.71405130272001</v>
      </c>
      <c r="H124">
        <v>239.07672146583701</v>
      </c>
      <c r="J124">
        <v>215.07906629638899</v>
      </c>
      <c r="L124">
        <v>300.553611417838</v>
      </c>
      <c r="N124">
        <v>337.36788757895499</v>
      </c>
      <c r="P124">
        <v>253.41122128286599</v>
      </c>
      <c r="R124">
        <v>239.36965425188299</v>
      </c>
      <c r="T124">
        <v>287.63512079019</v>
      </c>
      <c r="V124">
        <v>265.67777285364701</v>
      </c>
      <c r="X124">
        <v>304.12749229654003</v>
      </c>
      <c r="Z124">
        <v>317.81152732312597</v>
      </c>
      <c r="AB124">
        <v>275.28561357906301</v>
      </c>
      <c r="AD124">
        <v>314.54897911048403</v>
      </c>
      <c r="AF124">
        <v>340.589202664835</v>
      </c>
      <c r="AH124">
        <v>390.40491716556397</v>
      </c>
      <c r="AJ124">
        <v>188.43522786833</v>
      </c>
      <c r="AL124">
        <v>264.93836777953601</v>
      </c>
      <c r="AN124">
        <v>263.79848522069898</v>
      </c>
      <c r="AP124">
        <v>264.853179357253</v>
      </c>
      <c r="AR124">
        <v>326.31462547879198</v>
      </c>
      <c r="AT124">
        <v>273.86081620505001</v>
      </c>
      <c r="AV124">
        <v>326.69634938891301</v>
      </c>
      <c r="AX124">
        <v>228.23583546775399</v>
      </c>
      <c r="AZ124">
        <v>351.43160385559003</v>
      </c>
      <c r="BB124">
        <v>303.84318733404501</v>
      </c>
      <c r="BD124">
        <v>329.98450522444801</v>
      </c>
      <c r="BF124">
        <v>263.246970965012</v>
      </c>
      <c r="BH124">
        <v>288.07924576794397</v>
      </c>
      <c r="BJ124">
        <v>317.98649001133498</v>
      </c>
      <c r="BL124">
        <v>190.396654539005</v>
      </c>
      <c r="BN124">
        <v>279.31532442402602</v>
      </c>
      <c r="BP124">
        <v>214.49164816355099</v>
      </c>
      <c r="BR124">
        <v>350.575971748347</v>
      </c>
      <c r="BT124">
        <v>303.89223904959402</v>
      </c>
      <c r="BV124">
        <v>315.48223348937501</v>
      </c>
      <c r="BX124">
        <v>290.22657119179399</v>
      </c>
      <c r="BZ124">
        <v>315.28721869165099</v>
      </c>
      <c r="CB124">
        <v>264.96944680959501</v>
      </c>
      <c r="CD124">
        <v>252.15783525245899</v>
      </c>
      <c r="CF124">
        <v>300.52126439288401</v>
      </c>
      <c r="CH124">
        <v>328.62551827126703</v>
      </c>
      <c r="CJ124">
        <v>330.87601855391</v>
      </c>
      <c r="CL124">
        <v>214.19869196694299</v>
      </c>
      <c r="CN124">
        <v>239.21602592584199</v>
      </c>
      <c r="CP124">
        <v>289.63657651748099</v>
      </c>
      <c r="CR124">
        <v>214.905713377143</v>
      </c>
      <c r="CT124">
        <v>250.548913326649</v>
      </c>
      <c r="CV124">
        <v>239.24360474913601</v>
      </c>
      <c r="CX124">
        <v>337.11270991349699</v>
      </c>
      <c r="CZ124">
        <v>214.993647247539</v>
      </c>
      <c r="DB124">
        <v>287.98742580557098</v>
      </c>
      <c r="DD124">
        <v>278.69442676122401</v>
      </c>
      <c r="DF124">
        <v>266.37469176730599</v>
      </c>
      <c r="DH124">
        <v>203.87666079649199</v>
      </c>
      <c r="DJ124">
        <v>262.09991269813798</v>
      </c>
      <c r="DL124">
        <v>290.57646974119001</v>
      </c>
      <c r="DN124">
        <v>316.54063164030498</v>
      </c>
      <c r="DP124">
        <v>213.11999645016201</v>
      </c>
      <c r="DR124">
        <v>237.51907786514101</v>
      </c>
      <c r="DT124">
        <v>254.20197198824499</v>
      </c>
      <c r="DV124">
        <v>267.77132838015098</v>
      </c>
      <c r="DX124">
        <v>268.16681507636503</v>
      </c>
      <c r="DZ124">
        <v>288.08411643586402</v>
      </c>
      <c r="EB124">
        <v>302.22912782387903</v>
      </c>
      <c r="ED124">
        <v>200.42768959377099</v>
      </c>
      <c r="EF124">
        <v>277.81391650460898</v>
      </c>
      <c r="EH124">
        <v>299.88548845616498</v>
      </c>
      <c r="EJ124">
        <v>301.24559135758602</v>
      </c>
      <c r="EL124">
        <v>315.51037089064403</v>
      </c>
      <c r="EN124">
        <v>274.38250259350099</v>
      </c>
      <c r="EP124">
        <v>338.21188804299197</v>
      </c>
      <c r="ER124">
        <v>350.46874522884002</v>
      </c>
      <c r="ET124">
        <v>364.88658570912003</v>
      </c>
      <c r="EV124">
        <v>303.58318137070302</v>
      </c>
      <c r="EX124">
        <v>227.178678490702</v>
      </c>
      <c r="EZ124">
        <v>265.49365509774998</v>
      </c>
      <c r="FB124">
        <v>265.73741006221201</v>
      </c>
      <c r="FD124">
        <v>288.83190319580598</v>
      </c>
      <c r="FF124">
        <v>275.333205372946</v>
      </c>
      <c r="FH124">
        <v>251.24313115415401</v>
      </c>
      <c r="FJ124">
        <v>213.41044672977301</v>
      </c>
      <c r="FL124">
        <v>276.45066047836298</v>
      </c>
      <c r="FN124">
        <v>276.20870938029401</v>
      </c>
      <c r="FP124">
        <v>275.68788967087602</v>
      </c>
      <c r="FR124">
        <v>265.15921286517499</v>
      </c>
      <c r="FT124">
        <v>303.27469392711998</v>
      </c>
      <c r="FV124">
        <v>250.78536855080901</v>
      </c>
      <c r="FX124">
        <v>364.91679433057197</v>
      </c>
      <c r="FZ124">
        <v>237.801501359291</v>
      </c>
      <c r="GB124">
        <v>266.65219880493402</v>
      </c>
      <c r="GD124">
        <v>237.24850145843601</v>
      </c>
      <c r="GF124">
        <v>312.60816130809201</v>
      </c>
      <c r="GH124">
        <v>277.736912745052</v>
      </c>
      <c r="GJ124">
        <v>251.51316725465099</v>
      </c>
      <c r="GL124">
        <v>301.942478757711</v>
      </c>
      <c r="GN124">
        <v>326.66790637860902</v>
      </c>
      <c r="GP124">
        <v>251.71860445243399</v>
      </c>
      <c r="GR124">
        <v>226.01430571754901</v>
      </c>
      <c r="GT124">
        <v>326.586679452873</v>
      </c>
      <c r="GU124">
        <v>226.81485543585899</v>
      </c>
      <c r="GX124">
        <v>291.62268857424999</v>
      </c>
      <c r="GY124">
        <v>303.76457877090098</v>
      </c>
      <c r="HB124">
        <v>200.994950508752</v>
      </c>
      <c r="HC124">
        <v>275.64840715704298</v>
      </c>
      <c r="HF124">
        <v>249.152100427541</v>
      </c>
      <c r="HG124">
        <v>331.63158051366997</v>
      </c>
      <c r="HJ124">
        <v>338.41847547301802</v>
      </c>
      <c r="HK124">
        <v>251.831161365578</v>
      </c>
      <c r="HN124">
        <v>293.75992569222302</v>
      </c>
      <c r="HO124">
        <v>214.35762241051901</v>
      </c>
      <c r="HR124">
        <v>328.73768588700699</v>
      </c>
      <c r="HS124">
        <v>238.66423092654901</v>
      </c>
      <c r="HV124">
        <v>254.11270305994799</v>
      </c>
      <c r="HW124">
        <v>315.09598051527303</v>
      </c>
      <c r="HZ124">
        <v>300.89675062526197</v>
      </c>
      <c r="IA124">
        <v>226.26245901845999</v>
      </c>
      <c r="ID124">
        <v>263.02907734961701</v>
      </c>
      <c r="IE124">
        <v>278.15283769561199</v>
      </c>
    </row>
    <row r="125" spans="1:239" x14ac:dyDescent="0.25">
      <c r="A125" s="40">
        <v>41730</v>
      </c>
      <c r="B125">
        <v>145.620656217625</v>
      </c>
      <c r="D125">
        <v>350.02260410278302</v>
      </c>
      <c r="F125">
        <v>146.68022673167999</v>
      </c>
      <c r="H125">
        <v>174.31478707548899</v>
      </c>
      <c r="J125">
        <v>158.78205386750301</v>
      </c>
      <c r="L125">
        <v>120.94198258649</v>
      </c>
      <c r="N125">
        <v>146.76956815705501</v>
      </c>
      <c r="P125">
        <v>146.60928784636801</v>
      </c>
      <c r="R125">
        <v>133.55403456646101</v>
      </c>
      <c r="T125">
        <v>132.78799415030801</v>
      </c>
      <c r="V125">
        <v>200.464011260939</v>
      </c>
      <c r="X125">
        <v>171.817254625396</v>
      </c>
      <c r="Z125">
        <v>199.38020786971899</v>
      </c>
      <c r="AB125">
        <v>198.22844984735599</v>
      </c>
      <c r="AD125">
        <v>171.22982690714099</v>
      </c>
      <c r="AF125">
        <v>199.90974136185901</v>
      </c>
      <c r="AH125">
        <v>200.16938270417899</v>
      </c>
      <c r="AJ125">
        <v>200.909045545879</v>
      </c>
      <c r="AL125">
        <v>174.04367610382801</v>
      </c>
      <c r="AN125">
        <v>212.358227843945</v>
      </c>
      <c r="AP125">
        <v>173.48670444831299</v>
      </c>
      <c r="AR125">
        <v>226.31461147809401</v>
      </c>
      <c r="AT125">
        <v>197.725088906233</v>
      </c>
      <c r="AV125">
        <v>145.52786163190899</v>
      </c>
      <c r="AX125">
        <v>186.404709512224</v>
      </c>
      <c r="AZ125">
        <v>189.39646491782901</v>
      </c>
      <c r="BB125">
        <v>240.37032223609</v>
      </c>
      <c r="BD125">
        <v>226.861970300981</v>
      </c>
      <c r="BF125">
        <v>211.80893213081001</v>
      </c>
      <c r="BH125">
        <v>174.244689112652</v>
      </c>
      <c r="BJ125">
        <v>243.00764803823901</v>
      </c>
      <c r="BL125">
        <v>213.42560873855399</v>
      </c>
      <c r="BN125">
        <v>228.21722457205999</v>
      </c>
      <c r="BP125">
        <v>133.319049119911</v>
      </c>
      <c r="BR125">
        <v>143.79889685605801</v>
      </c>
      <c r="BT125">
        <v>185.43748637156199</v>
      </c>
      <c r="BV125">
        <v>227.70007661721399</v>
      </c>
      <c r="BX125">
        <v>186.771296716893</v>
      </c>
      <c r="BZ125">
        <v>254.36675935135699</v>
      </c>
      <c r="CB125">
        <v>199.84310720646999</v>
      </c>
      <c r="CD125">
        <v>188.73862540113601</v>
      </c>
      <c r="CF125">
        <v>186.93701388862701</v>
      </c>
      <c r="CH125">
        <v>303.55452508170799</v>
      </c>
      <c r="CJ125">
        <v>200.563228332297</v>
      </c>
      <c r="CL125">
        <v>199.287778703046</v>
      </c>
      <c r="CN125">
        <v>254.07251990203901</v>
      </c>
      <c r="CP125">
        <v>145.897906440041</v>
      </c>
      <c r="CR125">
        <v>238.85141396930001</v>
      </c>
      <c r="CT125">
        <v>214.17593197788099</v>
      </c>
      <c r="CV125">
        <v>240.98083175290799</v>
      </c>
      <c r="CX125">
        <v>265.71618408341197</v>
      </c>
      <c r="CZ125">
        <v>201.47446242509801</v>
      </c>
      <c r="DB125">
        <v>146.437951683573</v>
      </c>
      <c r="DD125">
        <v>133.95817525600299</v>
      </c>
      <c r="DF125">
        <v>187.21420260404301</v>
      </c>
      <c r="DH125">
        <v>132.69886995501699</v>
      </c>
      <c r="DJ125">
        <v>226.95033579513299</v>
      </c>
      <c r="DL125">
        <v>158.97995437882</v>
      </c>
      <c r="DN125">
        <v>187.521553178532</v>
      </c>
      <c r="DP125">
        <v>173.77209051199699</v>
      </c>
      <c r="DR125">
        <v>227.947621027038</v>
      </c>
      <c r="DT125">
        <v>187.16608035271599</v>
      </c>
      <c r="DV125">
        <v>172.68637009353</v>
      </c>
      <c r="DX125">
        <v>267.24193605509998</v>
      </c>
      <c r="DZ125">
        <v>199.137808082345</v>
      </c>
      <c r="EB125">
        <v>187.25384978525301</v>
      </c>
      <c r="ED125">
        <v>241.55966569691199</v>
      </c>
      <c r="EF125">
        <v>187.95688728203399</v>
      </c>
      <c r="EH125">
        <v>253.91411808139799</v>
      </c>
      <c r="EJ125">
        <v>226.09785030597399</v>
      </c>
      <c r="EL125">
        <v>237.792757705318</v>
      </c>
      <c r="EN125">
        <v>185.673168763587</v>
      </c>
      <c r="EP125">
        <v>145.98818966161599</v>
      </c>
      <c r="ER125">
        <v>277.14055458066099</v>
      </c>
      <c r="ET125">
        <v>256.36821416235301</v>
      </c>
      <c r="EV125">
        <v>186.25370973016501</v>
      </c>
      <c r="EX125">
        <v>201.05484224011701</v>
      </c>
      <c r="EZ125">
        <v>146.85598147584099</v>
      </c>
      <c r="FB125">
        <v>159.33476596888801</v>
      </c>
      <c r="FD125">
        <v>176.15894940426099</v>
      </c>
      <c r="FF125">
        <v>199.54030647650299</v>
      </c>
      <c r="FH125">
        <v>147.274011958068</v>
      </c>
      <c r="FJ125">
        <v>254.255054469599</v>
      </c>
      <c r="FL125">
        <v>214.61258160498301</v>
      </c>
      <c r="FN125">
        <v>173.27036471187799</v>
      </c>
      <c r="FP125">
        <v>306.04198576927899</v>
      </c>
      <c r="FR125">
        <v>186.893229212417</v>
      </c>
      <c r="FT125">
        <v>238.494222427495</v>
      </c>
      <c r="FV125">
        <v>215.11419515326199</v>
      </c>
      <c r="FX125">
        <v>176.11008418823201</v>
      </c>
      <c r="FZ125">
        <v>187.03261922402999</v>
      </c>
      <c r="GB125">
        <v>199.369133058774</v>
      </c>
      <c r="GD125">
        <v>184.48062334881499</v>
      </c>
      <c r="GF125">
        <v>172.35489777028999</v>
      </c>
      <c r="GH125">
        <v>268.79322571304698</v>
      </c>
      <c r="GJ125">
        <v>252.57212027708101</v>
      </c>
      <c r="GL125">
        <v>174.42329886732099</v>
      </c>
      <c r="GN125">
        <v>175.17100601436999</v>
      </c>
      <c r="GP125">
        <v>212.662468776483</v>
      </c>
      <c r="GR125">
        <v>238.57996139580101</v>
      </c>
      <c r="GT125">
        <v>226.79863273015201</v>
      </c>
      <c r="GV125">
        <v>202.689381246198</v>
      </c>
      <c r="GX125">
        <v>174.31310603211799</v>
      </c>
      <c r="GY125">
        <v>133.947371907948</v>
      </c>
      <c r="HB125">
        <v>212.94838774879599</v>
      </c>
      <c r="HC125">
        <v>226.17054210234099</v>
      </c>
      <c r="HF125">
        <v>186.343422927825</v>
      </c>
      <c r="HG125">
        <v>199.50672327429101</v>
      </c>
      <c r="HJ125">
        <v>255.49740275381299</v>
      </c>
      <c r="HK125">
        <v>156.64194483162899</v>
      </c>
      <c r="HN125">
        <v>148.62030255024899</v>
      </c>
      <c r="HO125">
        <v>239.61143579890299</v>
      </c>
      <c r="HR125">
        <v>215.48308602564299</v>
      </c>
      <c r="HS125">
        <v>200.41192229426099</v>
      </c>
      <c r="HV125">
        <v>241.85505712322001</v>
      </c>
      <c r="HW125">
        <v>160.670394895865</v>
      </c>
      <c r="HZ125">
        <v>254.57937877333799</v>
      </c>
      <c r="IA125">
        <v>226.79773992712501</v>
      </c>
      <c r="ID125">
        <v>185.421203939435</v>
      </c>
      <c r="IE125">
        <v>120.224053790599</v>
      </c>
    </row>
    <row r="126" spans="1:239" x14ac:dyDescent="0.25">
      <c r="A126" s="40">
        <v>41760</v>
      </c>
      <c r="B126">
        <v>302.24351803273902</v>
      </c>
      <c r="D126">
        <v>301.86942187516399</v>
      </c>
      <c r="F126">
        <v>250.75703446256199</v>
      </c>
      <c r="H126">
        <v>222.60615467129401</v>
      </c>
      <c r="J126">
        <v>343.68436577876298</v>
      </c>
      <c r="L126">
        <v>299.99450371715699</v>
      </c>
      <c r="N126">
        <v>275.103627113328</v>
      </c>
      <c r="P126">
        <v>222.02389803368999</v>
      </c>
      <c r="R126">
        <v>211.87511194272</v>
      </c>
      <c r="T126">
        <v>250.687080670781</v>
      </c>
      <c r="V126">
        <v>263.08790999097198</v>
      </c>
      <c r="X126">
        <v>264.28539302585801</v>
      </c>
      <c r="Z126">
        <v>305.08772564871799</v>
      </c>
      <c r="AB126">
        <v>208.405467686473</v>
      </c>
      <c r="AD126">
        <v>249.467290976649</v>
      </c>
      <c r="AF126">
        <v>236.39853973591099</v>
      </c>
      <c r="AH126">
        <v>249.233037915446</v>
      </c>
      <c r="AJ126">
        <v>223.74205642103999</v>
      </c>
      <c r="AL126">
        <v>170.36171024243299</v>
      </c>
      <c r="AN126">
        <v>209.80969432045899</v>
      </c>
      <c r="AP126">
        <v>286.965109587938</v>
      </c>
      <c r="AR126">
        <v>302.93082918636799</v>
      </c>
      <c r="AT126">
        <v>328.592593806276</v>
      </c>
      <c r="AV126">
        <v>130.766986197546</v>
      </c>
      <c r="AX126">
        <v>198.913516484723</v>
      </c>
      <c r="AZ126">
        <v>264.91112083250698</v>
      </c>
      <c r="BB126">
        <v>238.55960679586599</v>
      </c>
      <c r="BD126">
        <v>250.04083843710899</v>
      </c>
      <c r="BF126">
        <v>275.85861977588598</v>
      </c>
      <c r="BH126">
        <v>277.05117857758398</v>
      </c>
      <c r="BJ126">
        <v>183.61802265425601</v>
      </c>
      <c r="BL126">
        <v>303.669277472045</v>
      </c>
      <c r="BN126">
        <v>223.00345307039601</v>
      </c>
      <c r="BP126">
        <v>265.18490461949102</v>
      </c>
      <c r="BR126">
        <v>169.97722600566101</v>
      </c>
      <c r="BT126">
        <v>118.17257332214</v>
      </c>
      <c r="BV126">
        <v>184.05756356991</v>
      </c>
      <c r="BX126">
        <v>238.561955965827</v>
      </c>
      <c r="BZ126">
        <v>264.37685862842699</v>
      </c>
      <c r="CB126">
        <v>249.132414644074</v>
      </c>
      <c r="CD126">
        <v>264.028813068273</v>
      </c>
      <c r="CF126">
        <v>184.90160425542001</v>
      </c>
      <c r="CH126">
        <v>313.43169604667997</v>
      </c>
      <c r="CJ126">
        <v>221.345965006943</v>
      </c>
      <c r="CL126">
        <v>208.331487689482</v>
      </c>
      <c r="CN126">
        <v>197.633065399484</v>
      </c>
      <c r="CP126">
        <v>287.39451583506099</v>
      </c>
      <c r="CR126">
        <v>208.71819795322699</v>
      </c>
      <c r="CT126">
        <v>171.905377186067</v>
      </c>
      <c r="CV126">
        <v>251.410562163012</v>
      </c>
      <c r="CX126">
        <v>222.29954607737301</v>
      </c>
      <c r="CZ126">
        <v>182.041697042707</v>
      </c>
      <c r="DB126">
        <v>223.76278094746701</v>
      </c>
      <c r="DD126">
        <v>302.317902113287</v>
      </c>
      <c r="DF126">
        <v>249.234348869923</v>
      </c>
      <c r="DH126">
        <v>274.53415036317102</v>
      </c>
      <c r="DJ126">
        <v>277.13084341595999</v>
      </c>
      <c r="DL126">
        <v>250.56741225379</v>
      </c>
      <c r="DN126">
        <v>144.052243574041</v>
      </c>
      <c r="DP126">
        <v>290.48045774975799</v>
      </c>
      <c r="DR126">
        <v>263.48438196275202</v>
      </c>
      <c r="DT126">
        <v>209.364895932553</v>
      </c>
      <c r="DV126">
        <v>224.97481503833001</v>
      </c>
      <c r="DX126">
        <v>249.689750502755</v>
      </c>
      <c r="DZ126">
        <v>221.81037882165299</v>
      </c>
      <c r="EB126">
        <v>224.72429056386599</v>
      </c>
      <c r="ED126">
        <v>289.71974393609798</v>
      </c>
      <c r="EF126">
        <v>235.43400599398399</v>
      </c>
      <c r="EH126">
        <v>131.865806734377</v>
      </c>
      <c r="EJ126">
        <v>235.55480405249301</v>
      </c>
      <c r="EL126">
        <v>317.33256452137499</v>
      </c>
      <c r="EN126">
        <v>225.57688570904301</v>
      </c>
      <c r="EP126">
        <v>236.28813971335001</v>
      </c>
      <c r="ER126">
        <v>286.19527228259199</v>
      </c>
      <c r="ET126">
        <v>210.59593586933201</v>
      </c>
      <c r="EV126">
        <v>221.35788979797101</v>
      </c>
      <c r="EX126">
        <v>209.18465733232199</v>
      </c>
      <c r="EZ126">
        <v>249.461294139025</v>
      </c>
      <c r="FB126">
        <v>288.39746125191198</v>
      </c>
      <c r="FD126">
        <v>289.80129812736197</v>
      </c>
      <c r="FF126">
        <v>298.698225844474</v>
      </c>
      <c r="FH126">
        <v>236.44900538839499</v>
      </c>
      <c r="FJ126">
        <v>237.15757070281001</v>
      </c>
      <c r="FL126">
        <v>183.81497235628601</v>
      </c>
      <c r="FN126">
        <v>171.118606380969</v>
      </c>
      <c r="FP126">
        <v>196.767017209578</v>
      </c>
      <c r="FR126">
        <v>237.24136082852601</v>
      </c>
      <c r="FT126">
        <v>224.61447068718201</v>
      </c>
      <c r="FV126">
        <v>249.454291771589</v>
      </c>
      <c r="FX126">
        <v>303.096157767904</v>
      </c>
      <c r="FZ126">
        <v>327.41225358511599</v>
      </c>
      <c r="GB126">
        <v>248.918319724442</v>
      </c>
      <c r="GD126">
        <v>304.92478858261802</v>
      </c>
      <c r="GF126">
        <v>234.95297006064999</v>
      </c>
      <c r="GH126">
        <v>278.02613987790397</v>
      </c>
      <c r="GJ126">
        <v>287.76569498033899</v>
      </c>
      <c r="GL126">
        <v>262.55092551960098</v>
      </c>
      <c r="GN126">
        <v>223.656778213172</v>
      </c>
      <c r="GP126">
        <v>275.42066839935302</v>
      </c>
      <c r="GR126">
        <v>272.64465316771702</v>
      </c>
      <c r="GT126">
        <v>289.18643882354502</v>
      </c>
      <c r="GV126">
        <v>314.28628545109001</v>
      </c>
      <c r="GX126">
        <v>238.36941755276101</v>
      </c>
      <c r="GZ126">
        <v>170.90113404948599</v>
      </c>
      <c r="HB126">
        <v>235.16076332954401</v>
      </c>
      <c r="HC126">
        <v>248.270919613225</v>
      </c>
      <c r="HF126">
        <v>197.48565391571</v>
      </c>
      <c r="HG126">
        <v>247.96417284253999</v>
      </c>
      <c r="HJ126">
        <v>251.39533970142</v>
      </c>
      <c r="HK126">
        <v>354.88958089188401</v>
      </c>
      <c r="HN126">
        <v>236.31035304878199</v>
      </c>
      <c r="HO126">
        <v>170.981961341253</v>
      </c>
      <c r="HR126">
        <v>212.07344928734099</v>
      </c>
      <c r="HS126">
        <v>235.59286339284401</v>
      </c>
      <c r="HV126">
        <v>239.92491806777201</v>
      </c>
      <c r="HW126">
        <v>273.90046699236098</v>
      </c>
      <c r="HZ126">
        <v>197.54955524949099</v>
      </c>
      <c r="IA126">
        <v>208.80069013932899</v>
      </c>
      <c r="ID126">
        <v>263.53081067889701</v>
      </c>
      <c r="IE126">
        <v>298.95715473991697</v>
      </c>
    </row>
    <row r="127" spans="1:239" x14ac:dyDescent="0.25">
      <c r="A127" s="40">
        <v>41791</v>
      </c>
      <c r="B127">
        <v>176.85207165156299</v>
      </c>
      <c r="D127">
        <v>149.431396273518</v>
      </c>
      <c r="F127">
        <v>237.76415758994699</v>
      </c>
      <c r="H127">
        <v>178.98899964850901</v>
      </c>
      <c r="J127">
        <v>162.547482560558</v>
      </c>
      <c r="L127">
        <v>220.587352703883</v>
      </c>
      <c r="N127">
        <v>207.34087083293301</v>
      </c>
      <c r="P127">
        <v>236.43938823387899</v>
      </c>
      <c r="R127">
        <v>165.123703985665</v>
      </c>
      <c r="T127">
        <v>117.444336860522</v>
      </c>
      <c r="V127">
        <v>88.865850544563102</v>
      </c>
      <c r="X127">
        <v>208.83561366430499</v>
      </c>
      <c r="Z127">
        <v>135.92779671896301</v>
      </c>
      <c r="AB127">
        <v>206.910983662896</v>
      </c>
      <c r="AD127">
        <v>134.218147695217</v>
      </c>
      <c r="AF127">
        <v>164.64859474782401</v>
      </c>
      <c r="AH127">
        <v>219.80271859348201</v>
      </c>
      <c r="AJ127">
        <v>221.41988455600301</v>
      </c>
      <c r="AL127">
        <v>105.16908173836801</v>
      </c>
      <c r="AN127">
        <v>266.68578937917198</v>
      </c>
      <c r="AP127">
        <v>177.59355987096001</v>
      </c>
      <c r="AR127">
        <v>206.28671291167501</v>
      </c>
      <c r="AT127">
        <v>162.99216391339101</v>
      </c>
      <c r="AV127">
        <v>238.874745613399</v>
      </c>
      <c r="AX127">
        <v>179.76381604941801</v>
      </c>
      <c r="AZ127">
        <v>163.691756300245</v>
      </c>
      <c r="BB127">
        <v>193.43520902864199</v>
      </c>
      <c r="BD127">
        <v>208.887229536489</v>
      </c>
      <c r="BF127">
        <v>162.53574084171899</v>
      </c>
      <c r="BH127">
        <v>117.847792754501</v>
      </c>
      <c r="BJ127">
        <v>149.09833560601299</v>
      </c>
      <c r="BL127">
        <v>193.211369557355</v>
      </c>
      <c r="BN127">
        <v>194.52423688560199</v>
      </c>
      <c r="BP127">
        <v>162.467722267542</v>
      </c>
      <c r="BR127">
        <v>205.32047459341501</v>
      </c>
      <c r="BT127">
        <v>206.89480815760899</v>
      </c>
      <c r="BV127">
        <v>146.934031266445</v>
      </c>
      <c r="BX127">
        <v>192.168438488558</v>
      </c>
      <c r="BZ127">
        <v>133.30827322247401</v>
      </c>
      <c r="CB127">
        <v>162.838564548546</v>
      </c>
      <c r="CD127">
        <v>178.892629243524</v>
      </c>
      <c r="CF127">
        <v>133.421155693494</v>
      </c>
      <c r="CH127">
        <v>133.97220351465</v>
      </c>
      <c r="CJ127">
        <v>162.16914415204101</v>
      </c>
      <c r="CL127">
        <v>118.457187829104</v>
      </c>
      <c r="CN127">
        <v>193.441543059423</v>
      </c>
      <c r="CP127">
        <v>192.58909435815701</v>
      </c>
      <c r="CR127">
        <v>117.377056661008</v>
      </c>
      <c r="CT127">
        <v>149.22541407683801</v>
      </c>
      <c r="CV127">
        <v>163.884165211495</v>
      </c>
      <c r="CX127">
        <v>222.54917611674401</v>
      </c>
      <c r="CZ127">
        <v>193.295676569829</v>
      </c>
      <c r="DB127">
        <v>103.416786274915</v>
      </c>
      <c r="DD127">
        <v>237.793998980553</v>
      </c>
      <c r="DF127">
        <v>237.309661267189</v>
      </c>
      <c r="DH127">
        <v>177.129813224949</v>
      </c>
      <c r="DJ127">
        <v>237.156170861139</v>
      </c>
      <c r="DL127">
        <v>118.500844365993</v>
      </c>
      <c r="DN127">
        <v>222.13257836575701</v>
      </c>
      <c r="DP127">
        <v>222.26937662549099</v>
      </c>
      <c r="DR127">
        <v>208.676188322521</v>
      </c>
      <c r="DT127">
        <v>177.213263291131</v>
      </c>
      <c r="DV127">
        <v>237.00279104743501</v>
      </c>
      <c r="DX127">
        <v>134.255561241452</v>
      </c>
      <c r="DZ127">
        <v>162.20654022895499</v>
      </c>
      <c r="EB127">
        <v>178.36980807726201</v>
      </c>
      <c r="ED127">
        <v>221.79836148378101</v>
      </c>
      <c r="EF127">
        <v>177.34686316467301</v>
      </c>
      <c r="EH127">
        <v>192.319769749888</v>
      </c>
      <c r="EJ127">
        <v>207.93849877622901</v>
      </c>
      <c r="EL127">
        <v>103.485930918958</v>
      </c>
      <c r="EN127">
        <v>147.89566491569499</v>
      </c>
      <c r="EP127">
        <v>207.69298607982299</v>
      </c>
      <c r="ER127">
        <v>237.36704083105801</v>
      </c>
      <c r="ET127">
        <v>162.22173162796901</v>
      </c>
      <c r="EV127">
        <v>178.24387134416</v>
      </c>
      <c r="EX127">
        <v>149.024473710054</v>
      </c>
      <c r="EZ127">
        <v>193.19798020199701</v>
      </c>
      <c r="FB127">
        <v>147.600590428358</v>
      </c>
      <c r="FD127">
        <v>178.59158768260801</v>
      </c>
      <c r="FF127">
        <v>191.485268495311</v>
      </c>
      <c r="FH127">
        <v>148.63018484748099</v>
      </c>
      <c r="FJ127">
        <v>148.32473475185</v>
      </c>
      <c r="FL127">
        <v>162.92269983770899</v>
      </c>
      <c r="FN127">
        <v>162.314463063815</v>
      </c>
      <c r="FP127">
        <v>133.63971657254601</v>
      </c>
      <c r="FR127">
        <v>163.93426755988901</v>
      </c>
      <c r="FT127">
        <v>163.27462658674699</v>
      </c>
      <c r="FV127">
        <v>164.50427484920399</v>
      </c>
      <c r="FX127">
        <v>179.460779582649</v>
      </c>
      <c r="FZ127">
        <v>179.389016083695</v>
      </c>
      <c r="GB127">
        <v>133.752522295955</v>
      </c>
      <c r="GD127">
        <v>238.77538076491501</v>
      </c>
      <c r="GF127">
        <v>177.159547031946</v>
      </c>
      <c r="GH127">
        <v>208.53968146627599</v>
      </c>
      <c r="GJ127">
        <v>221.43450699436099</v>
      </c>
      <c r="GL127">
        <v>133.314567079856</v>
      </c>
      <c r="GN127">
        <v>237.15258644193199</v>
      </c>
      <c r="GP127">
        <v>148.096009023693</v>
      </c>
      <c r="GR127">
        <v>176.305135665796</v>
      </c>
      <c r="GT127">
        <v>162.71878902124499</v>
      </c>
      <c r="GV127">
        <v>222.28181730060999</v>
      </c>
      <c r="GX127">
        <v>209.197218907332</v>
      </c>
      <c r="GZ127">
        <v>146.82238509072101</v>
      </c>
      <c r="HB127">
        <v>117.99319349414</v>
      </c>
      <c r="HD127">
        <v>235.97250245443499</v>
      </c>
      <c r="HF127">
        <v>192.76345168879499</v>
      </c>
      <c r="HG127">
        <v>149.38898069303701</v>
      </c>
      <c r="HJ127">
        <v>221.75162436478001</v>
      </c>
      <c r="HK127">
        <v>89.329912614376894</v>
      </c>
      <c r="HN127">
        <v>223.78319384291501</v>
      </c>
      <c r="HO127">
        <v>163.610683115554</v>
      </c>
      <c r="HR127">
        <v>193.43973834584801</v>
      </c>
      <c r="HS127">
        <v>147.547551461902</v>
      </c>
      <c r="HV127">
        <v>147.90942361668399</v>
      </c>
      <c r="HW127">
        <v>118.347634315848</v>
      </c>
      <c r="HZ127">
        <v>224.45542773678099</v>
      </c>
      <c r="IA127">
        <v>193.48343811749601</v>
      </c>
      <c r="ID127">
        <v>192.18181232359001</v>
      </c>
      <c r="IE127">
        <v>192.84327052306099</v>
      </c>
    </row>
    <row r="128" spans="1:239" x14ac:dyDescent="0.25">
      <c r="A128" s="40">
        <v>41821</v>
      </c>
      <c r="B128">
        <v>253.47751992833699</v>
      </c>
      <c r="D128">
        <v>208.131815974332</v>
      </c>
      <c r="F128">
        <v>253.254724901331</v>
      </c>
      <c r="H128">
        <v>264.253662111425</v>
      </c>
      <c r="J128">
        <v>220.52760615061601</v>
      </c>
      <c r="L128">
        <v>237.066595671774</v>
      </c>
      <c r="N128">
        <v>178.925630532474</v>
      </c>
      <c r="P128">
        <v>265.65782161821102</v>
      </c>
      <c r="R128">
        <v>208.10880417137801</v>
      </c>
      <c r="T128">
        <v>191.99627112291</v>
      </c>
      <c r="V128">
        <v>194.94431952989899</v>
      </c>
      <c r="X128">
        <v>195.54876700204699</v>
      </c>
      <c r="Z128">
        <v>267.85737830956498</v>
      </c>
      <c r="AB128">
        <v>192.171223451842</v>
      </c>
      <c r="AD128">
        <v>250.86782967973599</v>
      </c>
      <c r="AF128">
        <v>268.857294225678</v>
      </c>
      <c r="AH128">
        <v>223.56804889134301</v>
      </c>
      <c r="AJ128">
        <v>179.484945897562</v>
      </c>
      <c r="AL128">
        <v>179.34940547054401</v>
      </c>
      <c r="AN128">
        <v>236.903263548133</v>
      </c>
      <c r="AP128">
        <v>250.94132324917501</v>
      </c>
      <c r="AR128">
        <v>280.87504598390899</v>
      </c>
      <c r="AT128">
        <v>221.75138161722299</v>
      </c>
      <c r="AV128">
        <v>282.603719585661</v>
      </c>
      <c r="AX128">
        <v>194.016683523258</v>
      </c>
      <c r="AZ128">
        <v>252.35504152077601</v>
      </c>
      <c r="BB128">
        <v>194.12849941920501</v>
      </c>
      <c r="BD128">
        <v>238.50978600025999</v>
      </c>
      <c r="BF128">
        <v>236.82363319708901</v>
      </c>
      <c r="BH128">
        <v>263.997395792112</v>
      </c>
      <c r="BJ128">
        <v>162.53453750475501</v>
      </c>
      <c r="BL128">
        <v>311.30324532355797</v>
      </c>
      <c r="BN128">
        <v>268.253212380592</v>
      </c>
      <c r="BP128">
        <v>133.07928786930401</v>
      </c>
      <c r="BR128">
        <v>223.13413997870899</v>
      </c>
      <c r="BT128">
        <v>296.38890894436503</v>
      </c>
      <c r="BV128">
        <v>238.63455548661801</v>
      </c>
      <c r="BX128">
        <v>268.07356406322401</v>
      </c>
      <c r="BZ128">
        <v>149.207186481147</v>
      </c>
      <c r="CB128">
        <v>311.742266238441</v>
      </c>
      <c r="CD128">
        <v>223.622474576966</v>
      </c>
      <c r="CF128">
        <v>207.02519737081201</v>
      </c>
      <c r="CH128">
        <v>134.316270838891</v>
      </c>
      <c r="CJ128">
        <v>252.19703306630299</v>
      </c>
      <c r="CL128">
        <v>268.95521125703601</v>
      </c>
      <c r="CN128">
        <v>254.28518820541501</v>
      </c>
      <c r="CP128">
        <v>205.88234186775699</v>
      </c>
      <c r="CR128">
        <v>208.22147715055999</v>
      </c>
      <c r="CT128">
        <v>252.902669714762</v>
      </c>
      <c r="CV128">
        <v>254.54162750495499</v>
      </c>
      <c r="CX128">
        <v>281.38672179081601</v>
      </c>
      <c r="CZ128">
        <v>222.260624042453</v>
      </c>
      <c r="DB128">
        <v>253.57292577697501</v>
      </c>
      <c r="DD128">
        <v>221.53983655765001</v>
      </c>
      <c r="DF128">
        <v>207.935100725079</v>
      </c>
      <c r="DH128">
        <v>208.32915497463799</v>
      </c>
      <c r="DJ128">
        <v>282.50380053025401</v>
      </c>
      <c r="DL128">
        <v>266.92862995247901</v>
      </c>
      <c r="DN128">
        <v>206.84725266418101</v>
      </c>
      <c r="DP128">
        <v>178.265373632657</v>
      </c>
      <c r="DR128">
        <v>223.569000549332</v>
      </c>
      <c r="DT128">
        <v>237.48319354811201</v>
      </c>
      <c r="DV128">
        <v>238.61589327769499</v>
      </c>
      <c r="DX128">
        <v>295.24468081029499</v>
      </c>
      <c r="DZ128">
        <v>238.72730296761301</v>
      </c>
      <c r="EB128">
        <v>195.54281225557801</v>
      </c>
      <c r="ED128">
        <v>237.63118645546101</v>
      </c>
      <c r="EF128">
        <v>251.32403003816799</v>
      </c>
      <c r="EH128">
        <v>209.54753235968499</v>
      </c>
      <c r="EJ128">
        <v>298.30817648830902</v>
      </c>
      <c r="EL128">
        <v>223.68935752158399</v>
      </c>
      <c r="EN128">
        <v>283.49761526668402</v>
      </c>
      <c r="EP128">
        <v>206.410728586712</v>
      </c>
      <c r="ER128">
        <v>179.90455355301</v>
      </c>
      <c r="ET128">
        <v>224.19424728431699</v>
      </c>
      <c r="EV128">
        <v>239.82721959646099</v>
      </c>
      <c r="EX128">
        <v>251.83587580828799</v>
      </c>
      <c r="EZ128">
        <v>179.08356942742299</v>
      </c>
      <c r="FB128">
        <v>223.37193953771501</v>
      </c>
      <c r="FD128">
        <v>268.92755262896799</v>
      </c>
      <c r="FF128">
        <v>268.888521055919</v>
      </c>
      <c r="FH128">
        <v>238.84437865809701</v>
      </c>
      <c r="FJ128">
        <v>148.364465172526</v>
      </c>
      <c r="FL128">
        <v>222.87217186845999</v>
      </c>
      <c r="FN128">
        <v>207.31511303068299</v>
      </c>
      <c r="FP128">
        <v>284.89271148880101</v>
      </c>
      <c r="FR128">
        <v>298.12690085211199</v>
      </c>
      <c r="FT128">
        <v>208.557205018145</v>
      </c>
      <c r="FV128">
        <v>208.85315972427</v>
      </c>
      <c r="FX128">
        <v>193.42187525290501</v>
      </c>
      <c r="FZ128">
        <v>267.49732751818999</v>
      </c>
      <c r="GB128">
        <v>194.18207535591699</v>
      </c>
      <c r="GD128">
        <v>165.14694189915201</v>
      </c>
      <c r="GF128">
        <v>164.52957321556801</v>
      </c>
      <c r="GH128">
        <v>208.01227355884501</v>
      </c>
      <c r="GJ128">
        <v>237.68875258794199</v>
      </c>
      <c r="GL128">
        <v>239.62906121319</v>
      </c>
      <c r="GN128">
        <v>133.775542918388</v>
      </c>
      <c r="GP128">
        <v>266.35877158773201</v>
      </c>
      <c r="GR128">
        <v>295.65613262820301</v>
      </c>
      <c r="GT128">
        <v>178.56373792100899</v>
      </c>
      <c r="GV128">
        <v>294.85500421035999</v>
      </c>
      <c r="GX128">
        <v>328.30506145449903</v>
      </c>
      <c r="GZ128">
        <v>206.161166150003</v>
      </c>
      <c r="HB128">
        <v>253.332263699214</v>
      </c>
      <c r="HD128">
        <v>250.61040097646301</v>
      </c>
      <c r="HF128">
        <v>180.43782063550901</v>
      </c>
      <c r="HH128">
        <v>220.149485520973</v>
      </c>
      <c r="HJ128">
        <v>268.662977588986</v>
      </c>
      <c r="HK128">
        <v>237.99129484963399</v>
      </c>
      <c r="HN128">
        <v>163.90262627512101</v>
      </c>
      <c r="HO128">
        <v>250.405338159249</v>
      </c>
      <c r="HR128">
        <v>251.855066177834</v>
      </c>
      <c r="HS128">
        <v>222.568796962638</v>
      </c>
      <c r="HV128">
        <v>210.40746243266099</v>
      </c>
      <c r="HW128">
        <v>192.88658184473701</v>
      </c>
      <c r="HZ128">
        <v>221.468515954704</v>
      </c>
      <c r="IA128">
        <v>223.96515822032899</v>
      </c>
      <c r="ID128">
        <v>266.51559087870999</v>
      </c>
      <c r="IE128">
        <v>222.13665136201101</v>
      </c>
    </row>
    <row r="129" spans="1:240" x14ac:dyDescent="0.25">
      <c r="A129" s="40">
        <v>41852</v>
      </c>
      <c r="B129">
        <v>203.54309567495699</v>
      </c>
      <c r="D129">
        <v>222.70359873284701</v>
      </c>
      <c r="F129">
        <v>219.59465994407901</v>
      </c>
      <c r="H129">
        <v>176.48508161839899</v>
      </c>
      <c r="J129">
        <v>249.12867778527499</v>
      </c>
      <c r="L129">
        <v>234.94776763580899</v>
      </c>
      <c r="N129">
        <v>217.48456492652599</v>
      </c>
      <c r="P129">
        <v>204.29574782166301</v>
      </c>
      <c r="R129">
        <v>235.34108688418701</v>
      </c>
      <c r="T129">
        <v>247.6275573954</v>
      </c>
      <c r="V129">
        <v>146.4636505613</v>
      </c>
      <c r="X129">
        <v>190.31482866737201</v>
      </c>
      <c r="Z129">
        <v>207.21274765903999</v>
      </c>
      <c r="AB129">
        <v>265.732872685752</v>
      </c>
      <c r="AD129">
        <v>235.716902516446</v>
      </c>
      <c r="AF129">
        <v>296.477587885064</v>
      </c>
      <c r="AH129">
        <v>205.40116501048499</v>
      </c>
      <c r="AJ129">
        <v>294.66909066880498</v>
      </c>
      <c r="AL129">
        <v>323.852828488189</v>
      </c>
      <c r="AN129">
        <v>133.36328846435001</v>
      </c>
      <c r="AP129">
        <v>275.76710275225298</v>
      </c>
      <c r="AR129">
        <v>305.67914014736601</v>
      </c>
      <c r="AT129">
        <v>159.551200767334</v>
      </c>
      <c r="AV129">
        <v>190.445840010751</v>
      </c>
      <c r="AX129">
        <v>264.91187884326899</v>
      </c>
      <c r="AZ129">
        <v>236.93481729391999</v>
      </c>
      <c r="BB129">
        <v>221.91175259194401</v>
      </c>
      <c r="BD129">
        <v>249.254994536775</v>
      </c>
      <c r="BF129">
        <v>220.551210401411</v>
      </c>
      <c r="BH129">
        <v>249.48896706503101</v>
      </c>
      <c r="BJ129">
        <v>235.42911078784201</v>
      </c>
      <c r="BL129">
        <v>189.440345058178</v>
      </c>
      <c r="BN129">
        <v>220.30445044104201</v>
      </c>
      <c r="BP129">
        <v>339.00241893916802</v>
      </c>
      <c r="BR129">
        <v>203.86304225502599</v>
      </c>
      <c r="BT129">
        <v>235.64374340117601</v>
      </c>
      <c r="BV129">
        <v>206.95817180397501</v>
      </c>
      <c r="BX129">
        <v>188.84214491178199</v>
      </c>
      <c r="BZ129">
        <v>132.12655605214701</v>
      </c>
      <c r="CB129">
        <v>175.11821207524599</v>
      </c>
      <c r="CD129">
        <v>234.76939741017901</v>
      </c>
      <c r="CF129">
        <v>203.98229937140701</v>
      </c>
      <c r="CH129">
        <v>190.76702338549001</v>
      </c>
      <c r="CJ129">
        <v>161.012722813783</v>
      </c>
      <c r="CL129">
        <v>253.222173216518</v>
      </c>
      <c r="CN129">
        <v>249.949686980683</v>
      </c>
      <c r="CP129">
        <v>206.005802427536</v>
      </c>
      <c r="CR129">
        <v>132.434039270157</v>
      </c>
      <c r="CT129">
        <v>221.10488670225999</v>
      </c>
      <c r="CV129">
        <v>162.106925630771</v>
      </c>
      <c r="CX129">
        <v>263.68873452298499</v>
      </c>
      <c r="CZ129">
        <v>189.402909665175</v>
      </c>
      <c r="DB129">
        <v>190.65457769366299</v>
      </c>
      <c r="DD129">
        <v>234.849894486843</v>
      </c>
      <c r="DF129">
        <v>116.147603677546</v>
      </c>
      <c r="DH129">
        <v>248.955897597746</v>
      </c>
      <c r="DJ129">
        <v>278.41538031449699</v>
      </c>
      <c r="DL129">
        <v>175.56477875827099</v>
      </c>
      <c r="DN129">
        <v>177.58507776008599</v>
      </c>
      <c r="DP129">
        <v>176.08308015269299</v>
      </c>
      <c r="DR129">
        <v>220.81455206442399</v>
      </c>
      <c r="DT129">
        <v>249.00335767625401</v>
      </c>
      <c r="DV129">
        <v>264.107198813992</v>
      </c>
      <c r="DX129">
        <v>162.016147845745</v>
      </c>
      <c r="DZ129">
        <v>190.41245478344899</v>
      </c>
      <c r="EB129">
        <v>292.71694922402799</v>
      </c>
      <c r="ED129">
        <v>206.55092181898601</v>
      </c>
      <c r="EF129">
        <v>176.43052901912699</v>
      </c>
      <c r="EH129">
        <v>250.71131460084899</v>
      </c>
      <c r="EJ129">
        <v>264.52115357834998</v>
      </c>
      <c r="EL129">
        <v>205.89241945373001</v>
      </c>
      <c r="EN129">
        <v>161.453935864844</v>
      </c>
      <c r="EP129">
        <v>146.05681704013301</v>
      </c>
      <c r="ER129">
        <v>190.69234133108</v>
      </c>
      <c r="ET129">
        <v>221.608539558865</v>
      </c>
      <c r="EV129">
        <v>207.56478110828701</v>
      </c>
      <c r="EX129">
        <v>176.44209976072301</v>
      </c>
      <c r="EZ129">
        <v>236.40992702823601</v>
      </c>
      <c r="FB129">
        <v>188.78956937699601</v>
      </c>
      <c r="FD129">
        <v>234.59331386303299</v>
      </c>
      <c r="FF129">
        <v>234.362825110426</v>
      </c>
      <c r="FH129">
        <v>192.45037684547799</v>
      </c>
      <c r="FJ129">
        <v>176.681285992922</v>
      </c>
      <c r="FL129">
        <v>219.45733348153399</v>
      </c>
      <c r="FN129">
        <v>191.091013550002</v>
      </c>
      <c r="FP129">
        <v>159.417485073645</v>
      </c>
      <c r="FR129">
        <v>221.634911713322</v>
      </c>
      <c r="FT129">
        <v>296.09946563758598</v>
      </c>
      <c r="FV129">
        <v>190.69611584984901</v>
      </c>
      <c r="FX129">
        <v>145.76190036092299</v>
      </c>
      <c r="FZ129">
        <v>205.03013757934599</v>
      </c>
      <c r="GB129">
        <v>145.88661976733499</v>
      </c>
      <c r="GD129">
        <v>235.41350740210501</v>
      </c>
      <c r="GF129">
        <v>205.08165592116001</v>
      </c>
      <c r="GH129">
        <v>176.95306224647399</v>
      </c>
      <c r="GJ129">
        <v>189.66002191950599</v>
      </c>
      <c r="GL129">
        <v>131.87690237504501</v>
      </c>
      <c r="GN129">
        <v>277.630315126754</v>
      </c>
      <c r="GP129">
        <v>191.73981393284001</v>
      </c>
      <c r="GR129">
        <v>235.39835256552001</v>
      </c>
      <c r="GT129">
        <v>175.20273840954499</v>
      </c>
      <c r="GV129">
        <v>159.47909219401299</v>
      </c>
      <c r="GX129">
        <v>176.26507568144601</v>
      </c>
      <c r="GZ129">
        <v>247.896761054292</v>
      </c>
      <c r="HB129">
        <v>218.476461039405</v>
      </c>
      <c r="HD129">
        <v>176.27231526923001</v>
      </c>
      <c r="HF129">
        <v>221.141126125841</v>
      </c>
      <c r="HH129">
        <v>205.69406408658</v>
      </c>
      <c r="HJ129">
        <v>219.704050005455</v>
      </c>
      <c r="HL129">
        <v>249.26661576089299</v>
      </c>
      <c r="HN129">
        <v>190.885955725419</v>
      </c>
      <c r="HO129">
        <v>117.348599170085</v>
      </c>
      <c r="HR129">
        <v>233.36910583940801</v>
      </c>
      <c r="HS129">
        <v>250.28911238844901</v>
      </c>
      <c r="HV129">
        <v>118.451272484426</v>
      </c>
      <c r="HW129">
        <v>145.87813155455001</v>
      </c>
      <c r="HZ129">
        <v>236.583194605785</v>
      </c>
      <c r="IA129">
        <v>221.98525458961299</v>
      </c>
      <c r="ID129">
        <v>190.062941617962</v>
      </c>
      <c r="IE129">
        <v>222.38333373801399</v>
      </c>
    </row>
    <row r="130" spans="1:240" x14ac:dyDescent="0.25">
      <c r="A130" s="40">
        <v>41883</v>
      </c>
      <c r="B130">
        <v>195.52590923604501</v>
      </c>
      <c r="D130">
        <v>224.933886677087</v>
      </c>
      <c r="F130">
        <v>238.47975005486799</v>
      </c>
      <c r="H130">
        <v>197.367516844069</v>
      </c>
      <c r="J130">
        <v>225.05845870716399</v>
      </c>
      <c r="L130">
        <v>154.139828812817</v>
      </c>
      <c r="N130">
        <v>194.93155065527699</v>
      </c>
      <c r="P130">
        <v>222.24964623555999</v>
      </c>
      <c r="R130">
        <v>182.248470563908</v>
      </c>
      <c r="T130">
        <v>151.37682850150301</v>
      </c>
      <c r="V130">
        <v>153.220419201944</v>
      </c>
      <c r="X130">
        <v>181.028045393621</v>
      </c>
      <c r="Z130">
        <v>223.70500496741499</v>
      </c>
      <c r="AB130">
        <v>209.908943741755</v>
      </c>
      <c r="AD130">
        <v>278.37378005209598</v>
      </c>
      <c r="AF130">
        <v>139.34083973397199</v>
      </c>
      <c r="AH130">
        <v>168.50539148104201</v>
      </c>
      <c r="AJ130">
        <v>181.349854809166</v>
      </c>
      <c r="AL130">
        <v>140.36204239028001</v>
      </c>
      <c r="AN130">
        <v>168.27096303811601</v>
      </c>
      <c r="AP130">
        <v>234.423835083662</v>
      </c>
      <c r="AR130">
        <v>207.78392617945801</v>
      </c>
      <c r="AT130">
        <v>139.95409284761999</v>
      </c>
      <c r="AV130">
        <v>166.163795725211</v>
      </c>
      <c r="AX130">
        <v>224.00812227805801</v>
      </c>
      <c r="AZ130">
        <v>139.696012849601</v>
      </c>
      <c r="BB130">
        <v>167.87134043281901</v>
      </c>
      <c r="BD130">
        <v>237.19769494549701</v>
      </c>
      <c r="BF130">
        <v>111.994531352466</v>
      </c>
      <c r="BH130">
        <v>83.8898624863387</v>
      </c>
      <c r="BJ130">
        <v>208.65734863105101</v>
      </c>
      <c r="BL130">
        <v>195.259687064471</v>
      </c>
      <c r="BN130">
        <v>223.57555733564001</v>
      </c>
      <c r="BP130">
        <v>266.46785864282901</v>
      </c>
      <c r="BR130">
        <v>166.467725715673</v>
      </c>
      <c r="BT130">
        <v>180.28486327487201</v>
      </c>
      <c r="BV130">
        <v>195.42033671345601</v>
      </c>
      <c r="BX130">
        <v>139.65807408576299</v>
      </c>
      <c r="BZ130">
        <v>196.71265273643101</v>
      </c>
      <c r="CB130">
        <v>152.194048841361</v>
      </c>
      <c r="CD130">
        <v>210.25583564361099</v>
      </c>
      <c r="CF130">
        <v>140.13764292974099</v>
      </c>
      <c r="CH130">
        <v>153.50600694132001</v>
      </c>
      <c r="CJ130">
        <v>208.88334902102</v>
      </c>
      <c r="CL130">
        <v>124.810446191728</v>
      </c>
      <c r="CN130">
        <v>223.717292293295</v>
      </c>
      <c r="CP130">
        <v>166.94740129274001</v>
      </c>
      <c r="CR130">
        <v>251.323193406196</v>
      </c>
      <c r="CT130">
        <v>97.664090386884197</v>
      </c>
      <c r="CV130">
        <v>166.67460879454799</v>
      </c>
      <c r="CX130">
        <v>182.021186806336</v>
      </c>
      <c r="CZ130">
        <v>181.73102852520501</v>
      </c>
      <c r="DB130">
        <v>140.075362980726</v>
      </c>
      <c r="DD130">
        <v>181.218975565639</v>
      </c>
      <c r="DF130">
        <v>182.214104761577</v>
      </c>
      <c r="DH130">
        <v>153.43705266792</v>
      </c>
      <c r="DJ130">
        <v>223.949410003693</v>
      </c>
      <c r="DL130">
        <v>180.50264370649199</v>
      </c>
      <c r="DN130">
        <v>194.38838464864</v>
      </c>
      <c r="DP130">
        <v>196.75089585163599</v>
      </c>
      <c r="DR130">
        <v>181.666677318739</v>
      </c>
      <c r="DT130">
        <v>209.95577823346099</v>
      </c>
      <c r="DV130">
        <v>266.38072450666999</v>
      </c>
      <c r="DX130">
        <v>166.824428618719</v>
      </c>
      <c r="DZ130">
        <v>180.65011382706001</v>
      </c>
      <c r="EB130">
        <v>196.63627561950599</v>
      </c>
      <c r="ED130">
        <v>183.39669439006201</v>
      </c>
      <c r="EF130">
        <v>206.939028704414</v>
      </c>
      <c r="EH130">
        <v>182.24488159275799</v>
      </c>
      <c r="EJ130">
        <v>236.982543784521</v>
      </c>
      <c r="EL130">
        <v>208.82314558095601</v>
      </c>
      <c r="EN130">
        <v>124.14623533722499</v>
      </c>
      <c r="EP130">
        <v>168.817943096362</v>
      </c>
      <c r="ER130">
        <v>209.80364763829101</v>
      </c>
      <c r="ET130">
        <v>166.99827088502599</v>
      </c>
      <c r="EV130">
        <v>236.74753654525799</v>
      </c>
      <c r="EX130">
        <v>152.68381970760001</v>
      </c>
      <c r="EZ130">
        <v>222.589493065987</v>
      </c>
      <c r="FB130">
        <v>236.01199338924999</v>
      </c>
      <c r="FD130">
        <v>254.279751691597</v>
      </c>
      <c r="FF130">
        <v>224.096600242644</v>
      </c>
      <c r="FH130">
        <v>166.51480750959001</v>
      </c>
      <c r="FJ130">
        <v>180.77194921182999</v>
      </c>
      <c r="FL130">
        <v>208.050984812819</v>
      </c>
      <c r="FN130">
        <v>238.75420950278601</v>
      </c>
      <c r="FP130">
        <v>125.672386753987</v>
      </c>
      <c r="FR130">
        <v>168.54554541198601</v>
      </c>
      <c r="FT130">
        <v>125.89501198686899</v>
      </c>
      <c r="FV130">
        <v>195.14440076078199</v>
      </c>
      <c r="FX130">
        <v>182.977691451168</v>
      </c>
      <c r="FZ130">
        <v>240.20889117076101</v>
      </c>
      <c r="GB130">
        <v>222.81085800731</v>
      </c>
      <c r="GD130">
        <v>264.48741338296298</v>
      </c>
      <c r="GF130">
        <v>112.106623323421</v>
      </c>
      <c r="GH130">
        <v>194.862244924181</v>
      </c>
      <c r="GJ130">
        <v>210.393975983394</v>
      </c>
      <c r="GL130">
        <v>210.06949489748001</v>
      </c>
      <c r="GN130">
        <v>210.55319702676101</v>
      </c>
      <c r="GP130">
        <v>153.41555050042399</v>
      </c>
      <c r="GR130">
        <v>139.409818546802</v>
      </c>
      <c r="GT130">
        <v>223.4269085645</v>
      </c>
      <c r="GV130">
        <v>168.783686378075</v>
      </c>
      <c r="GX130">
        <v>153.647783529744</v>
      </c>
      <c r="GZ130">
        <v>180.62263195828601</v>
      </c>
      <c r="HB130">
        <v>168.00653461941999</v>
      </c>
      <c r="HD130">
        <v>267.99691400610999</v>
      </c>
      <c r="HF130">
        <v>208.40324048144399</v>
      </c>
      <c r="HH130">
        <v>167.37091809875</v>
      </c>
      <c r="HJ130">
        <v>250.33027444641201</v>
      </c>
      <c r="HL130">
        <v>112.301374273589</v>
      </c>
      <c r="HN130">
        <v>139.90082417661401</v>
      </c>
      <c r="HP130">
        <v>252.39218090209599</v>
      </c>
      <c r="HR130">
        <v>167.62532225157301</v>
      </c>
      <c r="HS130">
        <v>264.08946679547</v>
      </c>
      <c r="HV130">
        <v>182.31807345629301</v>
      </c>
      <c r="HW130">
        <v>264.13851590902601</v>
      </c>
      <c r="HZ130">
        <v>209.70273718445301</v>
      </c>
      <c r="IA130">
        <v>168.07773297479801</v>
      </c>
      <c r="ID130">
        <v>209.55382392684399</v>
      </c>
      <c r="IE130">
        <v>223.30762448384701</v>
      </c>
    </row>
    <row r="131" spans="1:240" x14ac:dyDescent="0.25">
      <c r="A131" s="40">
        <v>41913</v>
      </c>
      <c r="B131">
        <v>170.98869138811301</v>
      </c>
      <c r="D131">
        <v>171.41428364427099</v>
      </c>
      <c r="F131">
        <v>225.39204851166701</v>
      </c>
      <c r="H131">
        <v>146.131748128532</v>
      </c>
      <c r="J131">
        <v>145.628853104661</v>
      </c>
      <c r="L131">
        <v>249.407299172488</v>
      </c>
      <c r="N131">
        <v>118.045754907507</v>
      </c>
      <c r="P131">
        <v>209.53702275507999</v>
      </c>
      <c r="R131">
        <v>185.271511957049</v>
      </c>
      <c r="T131">
        <v>197.61609334146499</v>
      </c>
      <c r="V131">
        <v>211.84204783131401</v>
      </c>
      <c r="X131">
        <v>157.99759123383001</v>
      </c>
      <c r="Z131">
        <v>186.08827183978599</v>
      </c>
      <c r="AB131">
        <v>156.62931724005199</v>
      </c>
      <c r="AD131">
        <v>52.373935950955001</v>
      </c>
      <c r="AF131">
        <v>184.187497094599</v>
      </c>
      <c r="AH131">
        <v>144.72741336200701</v>
      </c>
      <c r="AJ131">
        <v>199.59106605320099</v>
      </c>
      <c r="AL131">
        <v>170.76105901703701</v>
      </c>
      <c r="AN131">
        <v>196.19392818574599</v>
      </c>
      <c r="AP131">
        <v>185.053741055449</v>
      </c>
      <c r="AR131">
        <v>118.445342966881</v>
      </c>
      <c r="AT131">
        <v>183.99629100411801</v>
      </c>
      <c r="AV131">
        <v>158.46530949996901</v>
      </c>
      <c r="AX131">
        <v>172.01356015290401</v>
      </c>
      <c r="AZ131">
        <v>172.2489689386</v>
      </c>
      <c r="BB131">
        <v>92.270183564883794</v>
      </c>
      <c r="BD131">
        <v>171.62511474425301</v>
      </c>
      <c r="BF131">
        <v>238.061131351798</v>
      </c>
      <c r="BH131">
        <v>185.46049782225501</v>
      </c>
      <c r="BJ131">
        <v>143.90534705510001</v>
      </c>
      <c r="BL131">
        <v>171.399987145783</v>
      </c>
      <c r="BN131">
        <v>146.465118603619</v>
      </c>
      <c r="BP131">
        <v>171.09198551366001</v>
      </c>
      <c r="BR131">
        <v>144.67312403966801</v>
      </c>
      <c r="BT131">
        <v>157.06693487416501</v>
      </c>
      <c r="BV131">
        <v>146.64147497824499</v>
      </c>
      <c r="BX131">
        <v>184.526102826656</v>
      </c>
      <c r="BZ131">
        <v>132.325472915609</v>
      </c>
      <c r="CB131">
        <v>172.94113538363601</v>
      </c>
      <c r="CD131">
        <v>225.975835198889</v>
      </c>
      <c r="CF131">
        <v>279.66293352663001</v>
      </c>
      <c r="CH131">
        <v>170.34766652130699</v>
      </c>
      <c r="CJ131">
        <v>119.527684485268</v>
      </c>
      <c r="CL131">
        <v>248.81924400590901</v>
      </c>
      <c r="CN131">
        <v>209.43605543964</v>
      </c>
      <c r="CP131">
        <v>276.172003753289</v>
      </c>
      <c r="CR131">
        <v>157.20072646257501</v>
      </c>
      <c r="CT131">
        <v>186.00509029156299</v>
      </c>
      <c r="CV131">
        <v>144.02742356853599</v>
      </c>
      <c r="CX131">
        <v>208.97933585069899</v>
      </c>
      <c r="CZ131">
        <v>186.10464809114401</v>
      </c>
      <c r="DB131">
        <v>172.172160621232</v>
      </c>
      <c r="DD131">
        <v>198.366948718798</v>
      </c>
      <c r="DF131">
        <v>172.306104285392</v>
      </c>
      <c r="DH131">
        <v>223.65381385194399</v>
      </c>
      <c r="DJ131">
        <v>118.87466358895099</v>
      </c>
      <c r="DL131">
        <v>183.99060680861899</v>
      </c>
      <c r="DN131">
        <v>196.39215443954001</v>
      </c>
      <c r="DP131">
        <v>171.81427265881399</v>
      </c>
      <c r="DR131">
        <v>144.93396076304401</v>
      </c>
      <c r="DT131">
        <v>236.88050269132199</v>
      </c>
      <c r="DV131">
        <v>196.49090997036001</v>
      </c>
      <c r="DX131">
        <v>158.67671591763801</v>
      </c>
      <c r="DZ131">
        <v>144.914484903491</v>
      </c>
      <c r="EB131">
        <v>196.608737388252</v>
      </c>
      <c r="ED131">
        <v>197.79142744073499</v>
      </c>
      <c r="EF131">
        <v>158.23065726697101</v>
      </c>
      <c r="EH131">
        <v>131.30886003382599</v>
      </c>
      <c r="EJ131">
        <v>211.23915637477501</v>
      </c>
      <c r="EL131">
        <v>171.467885584615</v>
      </c>
      <c r="EN131">
        <v>185.35741462573401</v>
      </c>
      <c r="EP131">
        <v>105.79119180676901</v>
      </c>
      <c r="ER131">
        <v>183.48163790711399</v>
      </c>
      <c r="ET131">
        <v>263.81403956015203</v>
      </c>
      <c r="EV131">
        <v>223.77040260294399</v>
      </c>
      <c r="EX131">
        <v>158.57406802905501</v>
      </c>
      <c r="EZ131">
        <v>187.294964290823</v>
      </c>
      <c r="FB131">
        <v>159.18686191466401</v>
      </c>
      <c r="FD131">
        <v>158.799092161499</v>
      </c>
      <c r="FF131">
        <v>208.06546190418899</v>
      </c>
      <c r="FH131">
        <v>211.004214435634</v>
      </c>
      <c r="FJ131">
        <v>237.04091979802101</v>
      </c>
      <c r="FL131">
        <v>209.81510600218601</v>
      </c>
      <c r="FN131">
        <v>222.85225589742899</v>
      </c>
      <c r="FP131">
        <v>199.337247047099</v>
      </c>
      <c r="FR131">
        <v>212.61450517432399</v>
      </c>
      <c r="FT131">
        <v>159.096621505391</v>
      </c>
      <c r="FV131">
        <v>172.31547595815999</v>
      </c>
      <c r="FX131">
        <v>209.43267426858</v>
      </c>
      <c r="FZ131">
        <v>158.13006322122499</v>
      </c>
      <c r="GB131">
        <v>198.35169659683999</v>
      </c>
      <c r="GD131">
        <v>251.40798219457699</v>
      </c>
      <c r="GF131">
        <v>209.619304068096</v>
      </c>
      <c r="GH131">
        <v>146.47270570003701</v>
      </c>
      <c r="GJ131">
        <v>171.620382203677</v>
      </c>
      <c r="GL131">
        <v>184.308055862065</v>
      </c>
      <c r="GN131">
        <v>171.44293218542401</v>
      </c>
      <c r="GP131">
        <v>223.16230213755301</v>
      </c>
      <c r="GR131">
        <v>194.87263539025099</v>
      </c>
      <c r="GT131">
        <v>197.63388476993299</v>
      </c>
      <c r="GV131">
        <v>158.278010441931</v>
      </c>
      <c r="GX131">
        <v>279.68902160299001</v>
      </c>
      <c r="GZ131">
        <v>186.24214501597899</v>
      </c>
      <c r="HB131">
        <v>276.01906885566098</v>
      </c>
      <c r="HD131">
        <v>211.16914683745</v>
      </c>
      <c r="HF131">
        <v>144.73076114486301</v>
      </c>
      <c r="HH131">
        <v>171.96105519237099</v>
      </c>
      <c r="HJ131">
        <v>303.11807176344001</v>
      </c>
      <c r="HL131">
        <v>210.24431607499599</v>
      </c>
      <c r="HN131">
        <v>145.708443666416</v>
      </c>
      <c r="HP131">
        <v>172.89835656775699</v>
      </c>
      <c r="HR131">
        <v>159.59672979234901</v>
      </c>
      <c r="HT131">
        <v>184.34821926479</v>
      </c>
      <c r="HV131">
        <v>159.537126957027</v>
      </c>
      <c r="HW131">
        <v>198.86621461907899</v>
      </c>
      <c r="HZ131">
        <v>170.44828048798001</v>
      </c>
      <c r="IA131">
        <v>131.15624253788701</v>
      </c>
      <c r="ID131">
        <v>158.00138777646299</v>
      </c>
      <c r="IE131">
        <v>225.15076571610001</v>
      </c>
    </row>
    <row r="132" spans="1:240" x14ac:dyDescent="0.25">
      <c r="A132" s="40">
        <v>41944</v>
      </c>
      <c r="B132">
        <v>186.82491172603201</v>
      </c>
      <c r="D132">
        <v>189.13471145218199</v>
      </c>
      <c r="F132">
        <v>190.17543984099601</v>
      </c>
      <c r="H132">
        <v>201.27576281758999</v>
      </c>
      <c r="J132">
        <v>200.65737261742501</v>
      </c>
      <c r="L132">
        <v>173.81245069202799</v>
      </c>
      <c r="N132">
        <v>134.47432842927901</v>
      </c>
      <c r="P132">
        <v>188.519681175009</v>
      </c>
      <c r="R132">
        <v>229.09269736174099</v>
      </c>
      <c r="T132">
        <v>321.10173693355398</v>
      </c>
      <c r="V132">
        <v>134.90154748875099</v>
      </c>
      <c r="X132">
        <v>214.39673420351701</v>
      </c>
      <c r="Z132">
        <v>269.49950942699297</v>
      </c>
      <c r="AB132">
        <v>215.69111010151701</v>
      </c>
      <c r="AD132">
        <v>240.05525338632901</v>
      </c>
      <c r="AF132">
        <v>228.743670211184</v>
      </c>
      <c r="AH132">
        <v>228.82242168040901</v>
      </c>
      <c r="AJ132">
        <v>243.24154202899101</v>
      </c>
      <c r="AL132">
        <v>189.03865482787899</v>
      </c>
      <c r="AN132">
        <v>188.41103087647099</v>
      </c>
      <c r="AP132">
        <v>214.85805676886301</v>
      </c>
      <c r="AR132">
        <v>253.92145121169401</v>
      </c>
      <c r="AT132">
        <v>174.77432716062799</v>
      </c>
      <c r="AV132">
        <v>240.79567669746299</v>
      </c>
      <c r="AX132">
        <v>229.138530565639</v>
      </c>
      <c r="AZ132">
        <v>256.06263959135498</v>
      </c>
      <c r="BB132">
        <v>215.75783265433901</v>
      </c>
      <c r="BD132">
        <v>188.22867515879301</v>
      </c>
      <c r="BF132">
        <v>255.831911553498</v>
      </c>
      <c r="BH132">
        <v>242.11047298781901</v>
      </c>
      <c r="BJ132">
        <v>188.93110767462699</v>
      </c>
      <c r="BL132">
        <v>225.88601815432699</v>
      </c>
      <c r="BN132">
        <v>270.83090107426602</v>
      </c>
      <c r="BP132">
        <v>135.40917741236601</v>
      </c>
      <c r="BR132">
        <v>228.94592187826601</v>
      </c>
      <c r="BT132">
        <v>213.74849760035701</v>
      </c>
      <c r="BV132">
        <v>215.40540054694401</v>
      </c>
      <c r="BX132">
        <v>174.519979456665</v>
      </c>
      <c r="BZ132">
        <v>280.13148427463699</v>
      </c>
      <c r="CB132">
        <v>174.66033543779901</v>
      </c>
      <c r="CD132">
        <v>215.52373632335301</v>
      </c>
      <c r="CF132">
        <v>203.03213525498001</v>
      </c>
      <c r="CH132">
        <v>306.61074495922901</v>
      </c>
      <c r="CJ132">
        <v>227.74076534342601</v>
      </c>
      <c r="CL132">
        <v>161.30052199814</v>
      </c>
      <c r="CN132">
        <v>283.02020164235103</v>
      </c>
      <c r="CP132">
        <v>200.15179943729001</v>
      </c>
      <c r="CR132">
        <v>133.22755494380101</v>
      </c>
      <c r="CT132">
        <v>229.901466668686</v>
      </c>
      <c r="CV132">
        <v>334.40680282189197</v>
      </c>
      <c r="CX132">
        <v>254.90036855090099</v>
      </c>
      <c r="CZ132">
        <v>187.07020563777601</v>
      </c>
      <c r="DB132">
        <v>173.319807531311</v>
      </c>
      <c r="DD132">
        <v>146.87201651257399</v>
      </c>
      <c r="DF132">
        <v>200.74630696459801</v>
      </c>
      <c r="DH132">
        <v>243.181975587392</v>
      </c>
      <c r="DJ132">
        <v>201.30185396939299</v>
      </c>
      <c r="DL132">
        <v>226.60559660807701</v>
      </c>
      <c r="DN132">
        <v>161.15128356171101</v>
      </c>
      <c r="DP132">
        <v>214.50331077185501</v>
      </c>
      <c r="DR132">
        <v>227.224059590851</v>
      </c>
      <c r="DT132">
        <v>201.92587032285499</v>
      </c>
      <c r="DV132">
        <v>201.22171701818399</v>
      </c>
      <c r="DX132">
        <v>269.252263918967</v>
      </c>
      <c r="DZ132">
        <v>174.540350907705</v>
      </c>
      <c r="EB132">
        <v>267.97062738650197</v>
      </c>
      <c r="ED132">
        <v>305.87962801221499</v>
      </c>
      <c r="EF132">
        <v>200.78867172674899</v>
      </c>
      <c r="EH132">
        <v>228.14363317183</v>
      </c>
      <c r="EJ132">
        <v>255.73670013549901</v>
      </c>
      <c r="EL132">
        <v>188.62009541964801</v>
      </c>
      <c r="EN132">
        <v>173.933448461534</v>
      </c>
      <c r="EP132">
        <v>203.718436739759</v>
      </c>
      <c r="ER132">
        <v>269.58995846885102</v>
      </c>
      <c r="ET132">
        <v>200.34690505526601</v>
      </c>
      <c r="EV132">
        <v>254.362662930537</v>
      </c>
      <c r="EX132">
        <v>200.28828022294999</v>
      </c>
      <c r="EZ132">
        <v>257.20042375025099</v>
      </c>
      <c r="FB132">
        <v>161.75527581058799</v>
      </c>
      <c r="FD132">
        <v>187.47027946063301</v>
      </c>
      <c r="FF132">
        <v>173.69784029667801</v>
      </c>
      <c r="FH132">
        <v>174.88649419810699</v>
      </c>
      <c r="FJ132">
        <v>256.47389611908801</v>
      </c>
      <c r="FL132">
        <v>147.89991083769101</v>
      </c>
      <c r="FN132">
        <v>174.10833839758101</v>
      </c>
      <c r="FP132">
        <v>148.65584264164499</v>
      </c>
      <c r="FR132">
        <v>281.34743050947202</v>
      </c>
      <c r="FT132">
        <v>214.55794123128601</v>
      </c>
      <c r="FV132">
        <v>217.28907398711701</v>
      </c>
      <c r="FX132">
        <v>201.32460065198001</v>
      </c>
      <c r="FZ132">
        <v>213.84797557545301</v>
      </c>
      <c r="GB132">
        <v>172.73655235985299</v>
      </c>
      <c r="GD132">
        <v>254.55154925117799</v>
      </c>
      <c r="GF132">
        <v>160.69001566997099</v>
      </c>
      <c r="GH132">
        <v>174.417667801785</v>
      </c>
      <c r="GJ132">
        <v>322.348944406366</v>
      </c>
      <c r="GL132">
        <v>200.53963295408201</v>
      </c>
      <c r="GN132">
        <v>187.16708589937599</v>
      </c>
      <c r="GP132">
        <v>200.59062971127901</v>
      </c>
      <c r="GR132">
        <v>172.718951485454</v>
      </c>
      <c r="GT132">
        <v>214.97433420501301</v>
      </c>
      <c r="GV132">
        <v>225.61230256469801</v>
      </c>
      <c r="GX132">
        <v>186.858024314218</v>
      </c>
      <c r="GZ132">
        <v>200.82732361488101</v>
      </c>
      <c r="HB132">
        <v>229.90428388151099</v>
      </c>
      <c r="HD132">
        <v>227.00058018385101</v>
      </c>
      <c r="HF132">
        <v>202.762285859043</v>
      </c>
      <c r="HH132">
        <v>255.58178763730501</v>
      </c>
      <c r="HJ132">
        <v>242.58554411489001</v>
      </c>
      <c r="HL132">
        <v>266.541661027494</v>
      </c>
      <c r="HN132">
        <v>134.92394631648699</v>
      </c>
      <c r="HP132">
        <v>230.159328163857</v>
      </c>
      <c r="HR132">
        <v>279.539082419919</v>
      </c>
      <c r="HT132">
        <v>227.07850531184599</v>
      </c>
      <c r="HV132">
        <v>190.518034065894</v>
      </c>
      <c r="HX132">
        <v>231.383286194687</v>
      </c>
      <c r="HZ132">
        <v>241.21802515133399</v>
      </c>
      <c r="IA132">
        <v>298.11756105579502</v>
      </c>
      <c r="ID132">
        <v>253.394535901247</v>
      </c>
      <c r="IE132">
        <v>230.09949164716099</v>
      </c>
    </row>
    <row r="133" spans="1:240" x14ac:dyDescent="0.25">
      <c r="A133" s="40">
        <v>41974</v>
      </c>
      <c r="B133">
        <v>162.54059726421701</v>
      </c>
      <c r="D133">
        <v>219.29304888103999</v>
      </c>
      <c r="F133">
        <v>218.41559237586699</v>
      </c>
      <c r="H133">
        <v>150.515564906836</v>
      </c>
      <c r="J133">
        <v>108.614827482897</v>
      </c>
      <c r="L133">
        <v>150.67930891283601</v>
      </c>
      <c r="N133">
        <v>175.84780089833799</v>
      </c>
      <c r="P133">
        <v>163.36243229942201</v>
      </c>
      <c r="R133">
        <v>149.813977788741</v>
      </c>
      <c r="T133">
        <v>244.95503567644499</v>
      </c>
      <c r="V133">
        <v>135.31650069821299</v>
      </c>
      <c r="X133">
        <v>123.06461480551199</v>
      </c>
      <c r="Z133">
        <v>150.344144227226</v>
      </c>
      <c r="AB133">
        <v>177.88066004159501</v>
      </c>
      <c r="AD133">
        <v>204.80924711540499</v>
      </c>
      <c r="AF133">
        <v>110.051834244589</v>
      </c>
      <c r="AH133">
        <v>190.50749341219</v>
      </c>
      <c r="AJ133">
        <v>261.59809235685901</v>
      </c>
      <c r="AL133">
        <v>206.13436563667699</v>
      </c>
      <c r="AN133">
        <v>176.11634430606301</v>
      </c>
      <c r="AP133">
        <v>176.366335827092</v>
      </c>
      <c r="AR133">
        <v>149.64400624460399</v>
      </c>
      <c r="AT133">
        <v>190.62826205926399</v>
      </c>
      <c r="AV133">
        <v>189.08251221956399</v>
      </c>
      <c r="AX133">
        <v>191.69848312681901</v>
      </c>
      <c r="AZ133">
        <v>164.14475597097999</v>
      </c>
      <c r="BB133">
        <v>203.425697657271</v>
      </c>
      <c r="BD133">
        <v>190.42110751202699</v>
      </c>
      <c r="BF133">
        <v>136.66766026868399</v>
      </c>
      <c r="BH133">
        <v>108.83988503086501</v>
      </c>
      <c r="BJ133">
        <v>163.344812048005</v>
      </c>
      <c r="BL133">
        <v>190.41867671077401</v>
      </c>
      <c r="BN133">
        <v>192.09956292104101</v>
      </c>
      <c r="BP133">
        <v>165.25411359827001</v>
      </c>
      <c r="BR133">
        <v>149.609348009451</v>
      </c>
      <c r="BT133">
        <v>149.02550642091401</v>
      </c>
      <c r="BV133">
        <v>178.07532408488899</v>
      </c>
      <c r="BX133">
        <v>163.60534913983901</v>
      </c>
      <c r="BZ133">
        <v>216.686079724801</v>
      </c>
      <c r="CB133">
        <v>150.18112829274801</v>
      </c>
      <c r="CD133">
        <v>152.68556503732299</v>
      </c>
      <c r="CF133">
        <v>135.498695776022</v>
      </c>
      <c r="CH133">
        <v>176.50969809124999</v>
      </c>
      <c r="CJ133">
        <v>135.72049576253099</v>
      </c>
      <c r="CL133">
        <v>148.46392694280701</v>
      </c>
      <c r="CN133">
        <v>219.14051333224799</v>
      </c>
      <c r="CP133">
        <v>94.489264048404195</v>
      </c>
      <c r="CR133">
        <v>189.81319026347299</v>
      </c>
      <c r="CT133">
        <v>216.49388193952501</v>
      </c>
      <c r="CV133">
        <v>216.687895737004</v>
      </c>
      <c r="CX133">
        <v>217.14971934353201</v>
      </c>
      <c r="CZ133">
        <v>136.14505657952799</v>
      </c>
      <c r="DB133">
        <v>164.00644914151101</v>
      </c>
      <c r="DD133">
        <v>176.423890303881</v>
      </c>
      <c r="DF133">
        <v>136.34752840543399</v>
      </c>
      <c r="DH133">
        <v>190.243346863965</v>
      </c>
      <c r="DJ133">
        <v>206.44437164676799</v>
      </c>
      <c r="DL133">
        <v>161.305189270867</v>
      </c>
      <c r="DN133">
        <v>189.84388846310301</v>
      </c>
      <c r="DP133">
        <v>177.68907646113701</v>
      </c>
      <c r="DR133">
        <v>258.96176390536903</v>
      </c>
      <c r="DT133">
        <v>150.51673478542401</v>
      </c>
      <c r="DV133">
        <v>150.10063047723</v>
      </c>
      <c r="DX133">
        <v>189.60961277577101</v>
      </c>
      <c r="DZ133">
        <v>148.60784803391101</v>
      </c>
      <c r="EB133">
        <v>82.316764289102593</v>
      </c>
      <c r="ED133">
        <v>219.19239716526101</v>
      </c>
      <c r="EF133">
        <v>122.409649671998</v>
      </c>
      <c r="EH133">
        <v>137.99625483627199</v>
      </c>
      <c r="EJ133">
        <v>204.576390698078</v>
      </c>
      <c r="EL133">
        <v>203.42927348556</v>
      </c>
      <c r="EN133">
        <v>203.36285811698701</v>
      </c>
      <c r="EP133">
        <v>216.55674203249799</v>
      </c>
      <c r="ER133">
        <v>204.99026027143699</v>
      </c>
      <c r="ET133">
        <v>163.700895333392</v>
      </c>
      <c r="EV133">
        <v>150.97314020363399</v>
      </c>
      <c r="EX133">
        <v>163.74377755302299</v>
      </c>
      <c r="EZ133">
        <v>177.25466114496601</v>
      </c>
      <c r="FB133">
        <v>217.80479556395099</v>
      </c>
      <c r="FD133">
        <v>122.75706067141699</v>
      </c>
      <c r="FF133">
        <v>188.282931445451</v>
      </c>
      <c r="FH133">
        <v>148.56512100132201</v>
      </c>
      <c r="FJ133">
        <v>136.63726794374799</v>
      </c>
      <c r="FL133">
        <v>164.00173738302101</v>
      </c>
      <c r="FN133">
        <v>148.78304600344001</v>
      </c>
      <c r="FP133">
        <v>234.337898581041</v>
      </c>
      <c r="FR133">
        <v>122.87966799140401</v>
      </c>
      <c r="FT133">
        <v>191.64512778664201</v>
      </c>
      <c r="FV133">
        <v>163.70576115044</v>
      </c>
      <c r="FX133">
        <v>177.804964105062</v>
      </c>
      <c r="FZ133">
        <v>163.76633619752701</v>
      </c>
      <c r="GB133">
        <v>135.78832686064001</v>
      </c>
      <c r="GD133">
        <v>176.964775511743</v>
      </c>
      <c r="GF133">
        <v>189.798607278502</v>
      </c>
      <c r="GH133">
        <v>176.603958111542</v>
      </c>
      <c r="GJ133">
        <v>122.012996338799</v>
      </c>
      <c r="GL133">
        <v>164.45639748581399</v>
      </c>
      <c r="GN133">
        <v>229.21507853001799</v>
      </c>
      <c r="GP133">
        <v>190.81145896522301</v>
      </c>
      <c r="GR133">
        <v>231.59767523262499</v>
      </c>
      <c r="GT133">
        <v>245.64686062741299</v>
      </c>
      <c r="GV133">
        <v>203.38291755891299</v>
      </c>
      <c r="GX133">
        <v>164.48750060825401</v>
      </c>
      <c r="GZ133">
        <v>217.74560495830099</v>
      </c>
      <c r="HB133">
        <v>206.69132964684201</v>
      </c>
      <c r="HD133">
        <v>177.79681561825799</v>
      </c>
      <c r="HF133">
        <v>176.80664382579101</v>
      </c>
      <c r="HH133">
        <v>191.71530928273</v>
      </c>
      <c r="HJ133">
        <v>163.594948973317</v>
      </c>
      <c r="HL133">
        <v>122.169730718449</v>
      </c>
      <c r="HN133">
        <v>177.84847480260501</v>
      </c>
      <c r="HP133">
        <v>178.15725081652701</v>
      </c>
      <c r="HR133">
        <v>177.07708152902899</v>
      </c>
      <c r="HT133">
        <v>136.214839115763</v>
      </c>
      <c r="HV133">
        <v>95.675826576542704</v>
      </c>
      <c r="HX133">
        <v>205.15972708586099</v>
      </c>
      <c r="HZ133">
        <v>164.90703421599099</v>
      </c>
      <c r="IB133">
        <v>138.078554896405</v>
      </c>
      <c r="ID133">
        <v>163.437191545178</v>
      </c>
      <c r="IE133">
        <v>217.45340621704301</v>
      </c>
    </row>
    <row r="134" spans="1:240" x14ac:dyDescent="0.25">
      <c r="A134" s="40">
        <v>42005</v>
      </c>
      <c r="B134">
        <v>333.157463292773</v>
      </c>
      <c r="D134">
        <v>277.267467653739</v>
      </c>
      <c r="F134">
        <v>262.91020445512498</v>
      </c>
      <c r="H134">
        <v>285.07624816961601</v>
      </c>
      <c r="J134">
        <v>239.503524493768</v>
      </c>
      <c r="L134">
        <v>272.53691481280799</v>
      </c>
      <c r="N134">
        <v>286.94325915141297</v>
      </c>
      <c r="P134">
        <v>290.92444559242801</v>
      </c>
      <c r="R134">
        <v>351.33861891734801</v>
      </c>
      <c r="T134">
        <v>313.68573292961202</v>
      </c>
      <c r="V134">
        <v>288.97612463487297</v>
      </c>
      <c r="X134">
        <v>277.25744246194</v>
      </c>
      <c r="Z134">
        <v>219.75997165252099</v>
      </c>
      <c r="AB134">
        <v>286.17526270681299</v>
      </c>
      <c r="AD134">
        <v>203.80169472301199</v>
      </c>
      <c r="AF134">
        <v>287.76390209477898</v>
      </c>
      <c r="AH134">
        <v>267.262332817176</v>
      </c>
      <c r="AJ134">
        <v>206.591818818506</v>
      </c>
      <c r="AL134">
        <v>360.95194972937099</v>
      </c>
      <c r="AN134">
        <v>227.31053764301501</v>
      </c>
      <c r="AP134">
        <v>333.73096294903399</v>
      </c>
      <c r="AR134">
        <v>263.02083785175</v>
      </c>
      <c r="AT134">
        <v>275.55271762536</v>
      </c>
      <c r="AV134">
        <v>324.52142807226801</v>
      </c>
      <c r="AX134">
        <v>289.45753602397599</v>
      </c>
      <c r="AZ134">
        <v>254.92602539346601</v>
      </c>
      <c r="BB134">
        <v>290.70850187076002</v>
      </c>
      <c r="BD134">
        <v>326.41979662037801</v>
      </c>
      <c r="BF134">
        <v>264.90623969190898</v>
      </c>
      <c r="BH134">
        <v>287.79589131058498</v>
      </c>
      <c r="BJ134">
        <v>325.531482368875</v>
      </c>
      <c r="BL134">
        <v>287.26094752121202</v>
      </c>
      <c r="BN134">
        <v>267.12342491676799</v>
      </c>
      <c r="BP134">
        <v>266.761432427057</v>
      </c>
      <c r="BR134">
        <v>313.276654007231</v>
      </c>
      <c r="BT134">
        <v>277.25844641737899</v>
      </c>
      <c r="BV134">
        <v>229.66714373709499</v>
      </c>
      <c r="BX134">
        <v>347.44394993161097</v>
      </c>
      <c r="BZ134">
        <v>299.68084036394202</v>
      </c>
      <c r="CB134">
        <v>253.240782940304</v>
      </c>
      <c r="CD134">
        <v>301.821046915333</v>
      </c>
      <c r="CF134">
        <v>300.49994537384299</v>
      </c>
      <c r="CH134">
        <v>311.45118584138902</v>
      </c>
      <c r="CJ134">
        <v>250.32079729831099</v>
      </c>
      <c r="CL134">
        <v>180.192399806015</v>
      </c>
      <c r="CN134">
        <v>288.35986982373902</v>
      </c>
      <c r="CP134">
        <v>335.42245321420103</v>
      </c>
      <c r="CR134">
        <v>265.26194940520799</v>
      </c>
      <c r="CT134">
        <v>264.86084398885902</v>
      </c>
      <c r="CV134">
        <v>321.68767424701701</v>
      </c>
      <c r="CX134">
        <v>355.52300358146601</v>
      </c>
      <c r="CZ134">
        <v>283.52240249524101</v>
      </c>
      <c r="DB134">
        <v>225.93144078463899</v>
      </c>
      <c r="DD134">
        <v>239.67569022849901</v>
      </c>
      <c r="DF134">
        <v>276.08140966615099</v>
      </c>
      <c r="DH134">
        <v>361.84788591512302</v>
      </c>
      <c r="DJ134">
        <v>228.12782595060099</v>
      </c>
      <c r="DL134">
        <v>325.245551847711</v>
      </c>
      <c r="DN134">
        <v>347.63170131805202</v>
      </c>
      <c r="DP134">
        <v>227.515900789668</v>
      </c>
      <c r="DR134">
        <v>312.557307410286</v>
      </c>
      <c r="DT134">
        <v>288.60445363365801</v>
      </c>
      <c r="DV134">
        <v>324.43462893104697</v>
      </c>
      <c r="DX134">
        <v>266.84970620369103</v>
      </c>
      <c r="DZ134">
        <v>230.02021640043401</v>
      </c>
      <c r="EB134">
        <v>216.030045032</v>
      </c>
      <c r="ED134">
        <v>357.95214001238901</v>
      </c>
      <c r="EF134">
        <v>299.04952627289299</v>
      </c>
      <c r="EH134">
        <v>349.21580730232199</v>
      </c>
      <c r="EJ134">
        <v>228.858069054732</v>
      </c>
      <c r="EL134">
        <v>215.935030311855</v>
      </c>
      <c r="EN134">
        <v>322.00165548631003</v>
      </c>
      <c r="EP134">
        <v>262.03281003547698</v>
      </c>
      <c r="ER134">
        <v>322.63242149875998</v>
      </c>
      <c r="ET134">
        <v>203.37771366430701</v>
      </c>
      <c r="EV134">
        <v>393.64690227403401</v>
      </c>
      <c r="EX134">
        <v>264.04237268442802</v>
      </c>
      <c r="EZ134">
        <v>340.77638099796297</v>
      </c>
      <c r="FB134">
        <v>265.27247256160399</v>
      </c>
      <c r="FD134">
        <v>180.931566124385</v>
      </c>
      <c r="FF134">
        <v>335.67540910960298</v>
      </c>
      <c r="FH134">
        <v>290.32078878337097</v>
      </c>
      <c r="FJ134">
        <v>240.62822528924499</v>
      </c>
      <c r="FL134">
        <v>345.22734652866501</v>
      </c>
      <c r="FN134">
        <v>345.96548485742602</v>
      </c>
      <c r="FP134">
        <v>275.975195984685</v>
      </c>
      <c r="FR134">
        <v>240.82523521610901</v>
      </c>
      <c r="FT134">
        <v>303.38869523872</v>
      </c>
      <c r="FV134">
        <v>217.17568750840999</v>
      </c>
      <c r="FX134">
        <v>326.53305357926303</v>
      </c>
      <c r="FZ134">
        <v>263.76151000455599</v>
      </c>
      <c r="GB134">
        <v>313.578118308711</v>
      </c>
      <c r="GD134">
        <v>336.49229511369202</v>
      </c>
      <c r="GF134">
        <v>203.53049674855001</v>
      </c>
      <c r="GH134">
        <v>241.61181441876201</v>
      </c>
      <c r="GJ134">
        <v>227.30112037302001</v>
      </c>
      <c r="GL134">
        <v>371.470701328774</v>
      </c>
      <c r="GN134">
        <v>252.42101510305801</v>
      </c>
      <c r="GP134">
        <v>249.99449096424499</v>
      </c>
      <c r="GR134">
        <v>288.105999411602</v>
      </c>
      <c r="GT134">
        <v>298.14378774420197</v>
      </c>
      <c r="GV134">
        <v>397.80246085364098</v>
      </c>
      <c r="GX134">
        <v>276.77512288820299</v>
      </c>
      <c r="GZ134">
        <v>384.54867903055401</v>
      </c>
      <c r="HB134">
        <v>262.25788531922001</v>
      </c>
      <c r="HD134">
        <v>240.566902227431</v>
      </c>
      <c r="HF134">
        <v>216.02592858245001</v>
      </c>
      <c r="HH134">
        <v>264.162540997919</v>
      </c>
      <c r="HJ134">
        <v>301.41897243616597</v>
      </c>
      <c r="HL134">
        <v>325.772228205879</v>
      </c>
      <c r="HN134">
        <v>263.927453516833</v>
      </c>
      <c r="HP134">
        <v>315.98306414932398</v>
      </c>
      <c r="HR134">
        <v>337.59551175534699</v>
      </c>
      <c r="HT134">
        <v>284.79081713374899</v>
      </c>
      <c r="HV134">
        <v>254.24513846650399</v>
      </c>
      <c r="HX134">
        <v>315.90215189519</v>
      </c>
      <c r="HZ134">
        <v>325.61327870120198</v>
      </c>
      <c r="IB134">
        <v>264.07310805581102</v>
      </c>
      <c r="ID134">
        <v>265.02385570983199</v>
      </c>
      <c r="IF134">
        <v>288.72463084332401</v>
      </c>
    </row>
    <row r="135" spans="1:240" x14ac:dyDescent="0.25">
      <c r="A135" s="40">
        <v>42036</v>
      </c>
      <c r="B135">
        <v>212.196289487548</v>
      </c>
      <c r="D135">
        <v>210.23292486179801</v>
      </c>
      <c r="F135">
        <v>185.50322198798199</v>
      </c>
      <c r="H135">
        <v>238.95425485993101</v>
      </c>
      <c r="J135">
        <v>145.011477972699</v>
      </c>
      <c r="L135">
        <v>260.765429052429</v>
      </c>
      <c r="N135">
        <v>248.79716253395901</v>
      </c>
      <c r="P135">
        <v>155.89241562647899</v>
      </c>
      <c r="R135">
        <v>143.140026603298</v>
      </c>
      <c r="T135">
        <v>208.06311143213301</v>
      </c>
      <c r="V135">
        <v>105.654113654065</v>
      </c>
      <c r="X135">
        <v>197.68542412047</v>
      </c>
      <c r="Z135">
        <v>224.53615324063</v>
      </c>
      <c r="AB135">
        <v>170.92200999995799</v>
      </c>
      <c r="AD135">
        <v>249.678975280256</v>
      </c>
      <c r="AF135">
        <v>209.502217110131</v>
      </c>
      <c r="AH135">
        <v>247.728859803131</v>
      </c>
      <c r="AJ135">
        <v>249.70412852000999</v>
      </c>
      <c r="AL135">
        <v>290.40830295474501</v>
      </c>
      <c r="AN135">
        <v>184.02429594338801</v>
      </c>
      <c r="AP135">
        <v>182.88169351325601</v>
      </c>
      <c r="AR135">
        <v>224.37971083884301</v>
      </c>
      <c r="AT135">
        <v>221.648746507818</v>
      </c>
      <c r="AV135">
        <v>171.321127443606</v>
      </c>
      <c r="AX135">
        <v>223.51472513385801</v>
      </c>
      <c r="AZ135">
        <v>158.224650428659</v>
      </c>
      <c r="BB135">
        <v>171.74741492128399</v>
      </c>
      <c r="BD135">
        <v>209.204464669213</v>
      </c>
      <c r="BF135">
        <v>184.70333025427701</v>
      </c>
      <c r="BH135">
        <v>145.15332445102499</v>
      </c>
      <c r="BJ135">
        <v>224.76327194792799</v>
      </c>
      <c r="BL135">
        <v>171.519512385833</v>
      </c>
      <c r="BN135">
        <v>224.91642088210401</v>
      </c>
      <c r="BP135">
        <v>146.03058916882901</v>
      </c>
      <c r="BR135">
        <v>156.172241295986</v>
      </c>
      <c r="BT135">
        <v>275.14022936137201</v>
      </c>
      <c r="BV135">
        <v>184.96440105132299</v>
      </c>
      <c r="BX135">
        <v>184.82333045969401</v>
      </c>
      <c r="BZ135">
        <v>183.25015218948599</v>
      </c>
      <c r="CB135">
        <v>182.56770001821201</v>
      </c>
      <c r="CD135">
        <v>198.29013590373199</v>
      </c>
      <c r="CF135">
        <v>196.21883970914399</v>
      </c>
      <c r="CH135">
        <v>182.12101299132999</v>
      </c>
      <c r="CJ135">
        <v>195.65118593006699</v>
      </c>
      <c r="CL135">
        <v>156.57193673862699</v>
      </c>
      <c r="CN135">
        <v>183.410499629691</v>
      </c>
      <c r="CP135">
        <v>208.96927721507001</v>
      </c>
      <c r="CR135">
        <v>222.52947706923001</v>
      </c>
      <c r="CT135">
        <v>287.07336141985598</v>
      </c>
      <c r="CV135">
        <v>184.76681312734499</v>
      </c>
      <c r="CX135">
        <v>221.64921089468001</v>
      </c>
      <c r="CZ135">
        <v>224.14970524261901</v>
      </c>
      <c r="DB135">
        <v>208.54871506897899</v>
      </c>
      <c r="DD135">
        <v>91.425253909555295</v>
      </c>
      <c r="DF135">
        <v>212.28770211528001</v>
      </c>
      <c r="DH135">
        <v>170.320570115127</v>
      </c>
      <c r="DJ135">
        <v>183.919640500919</v>
      </c>
      <c r="DL135">
        <v>209.85677922085799</v>
      </c>
      <c r="DN135">
        <v>131.679564367658</v>
      </c>
      <c r="DP135">
        <v>158.49821725256601</v>
      </c>
      <c r="DR135">
        <v>172.457944048352</v>
      </c>
      <c r="DT135">
        <v>158.11690447999499</v>
      </c>
      <c r="DV135">
        <v>222.58318212165</v>
      </c>
      <c r="DX135">
        <v>157.76259105712001</v>
      </c>
      <c r="DZ135">
        <v>169.60302265153001</v>
      </c>
      <c r="EB135">
        <v>248.51007586806699</v>
      </c>
      <c r="ED135">
        <v>171.772434578846</v>
      </c>
      <c r="EF135">
        <v>196.58730769784299</v>
      </c>
      <c r="EH135">
        <v>276.16840843445698</v>
      </c>
      <c r="EJ135">
        <v>250.42330440972</v>
      </c>
      <c r="EL135">
        <v>197.558684216795</v>
      </c>
      <c r="EN135">
        <v>249.168984766043</v>
      </c>
      <c r="EP135">
        <v>183.38022494262</v>
      </c>
      <c r="ER135">
        <v>221.807672990074</v>
      </c>
      <c r="ET135">
        <v>199.23023767410999</v>
      </c>
      <c r="EV135">
        <v>183.52727037216599</v>
      </c>
      <c r="EX135">
        <v>288.00187246126097</v>
      </c>
      <c r="EZ135">
        <v>247.99128308262701</v>
      </c>
      <c r="FB135">
        <v>170.42282962082999</v>
      </c>
      <c r="FD135">
        <v>210.63871081999301</v>
      </c>
      <c r="FF135">
        <v>183.22124374181101</v>
      </c>
      <c r="FH135">
        <v>196.64331237313201</v>
      </c>
      <c r="FJ135">
        <v>235.93053680549801</v>
      </c>
      <c r="FL135">
        <v>170.54704009813901</v>
      </c>
      <c r="FN135">
        <v>132.63205714009101</v>
      </c>
      <c r="FP135">
        <v>301.03184738748502</v>
      </c>
      <c r="FR135">
        <v>262.233972401465</v>
      </c>
      <c r="FT135">
        <v>171.52761220264699</v>
      </c>
      <c r="FV135">
        <v>210.85109405273599</v>
      </c>
      <c r="FX135">
        <v>211.88603089143001</v>
      </c>
      <c r="FZ135">
        <v>260.84524360647799</v>
      </c>
      <c r="GB135">
        <v>130.779513318781</v>
      </c>
      <c r="GD135">
        <v>169.10263747720299</v>
      </c>
      <c r="GF135">
        <v>183.782398087161</v>
      </c>
      <c r="GH135">
        <v>223.628070485801</v>
      </c>
      <c r="GJ135">
        <v>118.117983984856</v>
      </c>
      <c r="GL135">
        <v>210.38295341298399</v>
      </c>
      <c r="GN135">
        <v>197.97679816496401</v>
      </c>
      <c r="GP135">
        <v>223.391274926287</v>
      </c>
      <c r="GR135">
        <v>169.47165839286799</v>
      </c>
      <c r="GT135">
        <v>131.36667109930801</v>
      </c>
      <c r="GV135">
        <v>159.14957443535599</v>
      </c>
      <c r="GX135">
        <v>197.383067339479</v>
      </c>
      <c r="GZ135">
        <v>235.61761852629101</v>
      </c>
      <c r="HB135">
        <v>182.53337338651201</v>
      </c>
      <c r="HD135">
        <v>172.16120789914899</v>
      </c>
      <c r="HF135">
        <v>235.059369025568</v>
      </c>
      <c r="HH135">
        <v>249.240631241865</v>
      </c>
      <c r="HJ135">
        <v>249.57013118857299</v>
      </c>
      <c r="HL135">
        <v>223.50597782710801</v>
      </c>
      <c r="HN135">
        <v>172.92071784128899</v>
      </c>
      <c r="HP135">
        <v>211.70298294553001</v>
      </c>
      <c r="HR135">
        <v>224.27391496079201</v>
      </c>
      <c r="HT135">
        <v>262.64747237991003</v>
      </c>
      <c r="HV135">
        <v>184.29453840654801</v>
      </c>
      <c r="HX135">
        <v>224.53293619514</v>
      </c>
      <c r="HZ135">
        <v>197.98365780796701</v>
      </c>
      <c r="IB135">
        <v>131.09576653229399</v>
      </c>
      <c r="ID135">
        <v>259.20214699184299</v>
      </c>
      <c r="IF135">
        <v>130.55123169928399</v>
      </c>
    </row>
    <row r="136" spans="1:240" x14ac:dyDescent="0.25">
      <c r="A136" s="40">
        <v>42064</v>
      </c>
      <c r="B136">
        <v>164.535244898152</v>
      </c>
      <c r="D136">
        <v>199.60299245837999</v>
      </c>
      <c r="F136">
        <v>225.219432058324</v>
      </c>
      <c r="H136">
        <v>225.13120002737901</v>
      </c>
      <c r="J136">
        <v>177.37385845191201</v>
      </c>
      <c r="L136">
        <v>177.91238609236399</v>
      </c>
      <c r="N136">
        <v>200.03024391231199</v>
      </c>
      <c r="P136">
        <v>259.13031538879801</v>
      </c>
      <c r="R136">
        <v>167.231433194429</v>
      </c>
      <c r="T136">
        <v>187.28961346558799</v>
      </c>
      <c r="V136">
        <v>154.72236598379899</v>
      </c>
      <c r="X136">
        <v>154.68913924288199</v>
      </c>
      <c r="Z136">
        <v>188.720332457789</v>
      </c>
      <c r="AB136">
        <v>248.7967550443</v>
      </c>
      <c r="AD136">
        <v>211.92362056023401</v>
      </c>
      <c r="AF136">
        <v>225.00362127367001</v>
      </c>
      <c r="AH136">
        <v>188.10486804181099</v>
      </c>
      <c r="AJ136">
        <v>200.26674644238801</v>
      </c>
      <c r="AL136">
        <v>130.390193261343</v>
      </c>
      <c r="AN136">
        <v>224.89158701413001</v>
      </c>
      <c r="AP136">
        <v>165.35976989744699</v>
      </c>
      <c r="AR136">
        <v>178.81007467184401</v>
      </c>
      <c r="AT136">
        <v>212.683366466867</v>
      </c>
      <c r="AV136">
        <v>260.67203446115099</v>
      </c>
      <c r="AX136">
        <v>155.38793283734</v>
      </c>
      <c r="AZ136">
        <v>177.14534778970901</v>
      </c>
      <c r="BB136">
        <v>177.77579750241301</v>
      </c>
      <c r="BD136">
        <v>142.425615877247</v>
      </c>
      <c r="BF136">
        <v>202.61447862743501</v>
      </c>
      <c r="BH136">
        <v>166.715283758498</v>
      </c>
      <c r="BJ136">
        <v>237.84071694078699</v>
      </c>
      <c r="BL136">
        <v>249.22573508120999</v>
      </c>
      <c r="BN136">
        <v>177.611729794664</v>
      </c>
      <c r="BP136">
        <v>201.762776975902</v>
      </c>
      <c r="BR136">
        <v>164.674669458409</v>
      </c>
      <c r="BT136">
        <v>225.06195892718</v>
      </c>
      <c r="BV136">
        <v>164.71882011715999</v>
      </c>
      <c r="BX136">
        <v>202.68097915468499</v>
      </c>
      <c r="BZ136">
        <v>153.11892076277601</v>
      </c>
      <c r="CB136">
        <v>237.18753201161701</v>
      </c>
      <c r="CD136">
        <v>167.003257940221</v>
      </c>
      <c r="CF136">
        <v>153.58499416983699</v>
      </c>
      <c r="CH136">
        <v>129.963268454169</v>
      </c>
      <c r="CJ136">
        <v>176.291879854424</v>
      </c>
      <c r="CL136">
        <v>248.586725411652</v>
      </c>
      <c r="CN136">
        <v>235.78521255289701</v>
      </c>
      <c r="CP136">
        <v>224.57099346227699</v>
      </c>
      <c r="CR136">
        <v>189.65598624161899</v>
      </c>
      <c r="CT136">
        <v>235.95171578413499</v>
      </c>
      <c r="CV136">
        <v>189.928488075823</v>
      </c>
      <c r="CX136">
        <v>235.84831029264299</v>
      </c>
      <c r="CZ136">
        <v>273.75197382958601</v>
      </c>
      <c r="DB136">
        <v>236.90741169773099</v>
      </c>
      <c r="DD136">
        <v>203.32066002175301</v>
      </c>
      <c r="DF136">
        <v>129.89701476802301</v>
      </c>
      <c r="DH136">
        <v>107.048993595963</v>
      </c>
      <c r="DJ136">
        <v>176.96679510658001</v>
      </c>
      <c r="DL136">
        <v>209.62954303552101</v>
      </c>
      <c r="DN136">
        <v>131.32274707124401</v>
      </c>
      <c r="DP136">
        <v>190.188028934654</v>
      </c>
      <c r="DR136">
        <v>189.16963616989901</v>
      </c>
      <c r="DT136">
        <v>177.3930796137</v>
      </c>
      <c r="DV136">
        <v>202.61561930513</v>
      </c>
      <c r="DX136">
        <v>201.08007898075999</v>
      </c>
      <c r="DZ136">
        <v>189.33974931631201</v>
      </c>
      <c r="EB136">
        <v>202.44796732342701</v>
      </c>
      <c r="ED136">
        <v>154.98999726206199</v>
      </c>
      <c r="EF136">
        <v>130.45689054947999</v>
      </c>
      <c r="EH136">
        <v>142.189585514344</v>
      </c>
      <c r="EJ136">
        <v>189.77853113765201</v>
      </c>
      <c r="EL136">
        <v>259.508618325866</v>
      </c>
      <c r="EN136">
        <v>213.670784842947</v>
      </c>
      <c r="EP136">
        <v>224.29521857796999</v>
      </c>
      <c r="ER136">
        <v>199.66944183538001</v>
      </c>
      <c r="ET136">
        <v>142.87493391316201</v>
      </c>
      <c r="EV136">
        <v>212.01292479652599</v>
      </c>
      <c r="EX136">
        <v>130.50142649756901</v>
      </c>
      <c r="EZ136">
        <v>153.64440472369901</v>
      </c>
      <c r="FB136">
        <v>142.43729649100399</v>
      </c>
      <c r="FD136">
        <v>189.62755879896599</v>
      </c>
      <c r="FF136">
        <v>201.68664018136599</v>
      </c>
      <c r="FH136">
        <v>259.63292170847302</v>
      </c>
      <c r="FJ136">
        <v>200.49649599405399</v>
      </c>
      <c r="FL136">
        <v>202.64617070120099</v>
      </c>
      <c r="FN136">
        <v>212.67633225408599</v>
      </c>
      <c r="FP136">
        <v>141.76598185162899</v>
      </c>
      <c r="FR136">
        <v>118.26365630880299</v>
      </c>
      <c r="FT136">
        <v>238.35071396631199</v>
      </c>
      <c r="FV136">
        <v>142.64980661455701</v>
      </c>
      <c r="FX136">
        <v>226.70859897490499</v>
      </c>
      <c r="FZ136">
        <v>191.407969611059</v>
      </c>
      <c r="GB136">
        <v>259.14164029810098</v>
      </c>
      <c r="GD136">
        <v>189.83656545368899</v>
      </c>
      <c r="GF136">
        <v>177.47432564370399</v>
      </c>
      <c r="GH136">
        <v>225.25971036419699</v>
      </c>
      <c r="GJ136">
        <v>106.606097705989</v>
      </c>
      <c r="GL136">
        <v>202.44732849228899</v>
      </c>
      <c r="GN136">
        <v>260.16770018054001</v>
      </c>
      <c r="GP136">
        <v>117.98413971174</v>
      </c>
      <c r="GR136">
        <v>223.66988486539299</v>
      </c>
      <c r="GT136">
        <v>201.15040515762999</v>
      </c>
      <c r="GV136">
        <v>165.99497774831599</v>
      </c>
      <c r="GX136">
        <v>190.832448976341</v>
      </c>
      <c r="GZ136">
        <v>176.531855349398</v>
      </c>
      <c r="HB136">
        <v>199.941820403511</v>
      </c>
      <c r="HD136">
        <v>200.57720752077299</v>
      </c>
      <c r="HF136">
        <v>225.16241170744101</v>
      </c>
      <c r="HH136">
        <v>141.61599217213501</v>
      </c>
      <c r="HJ136">
        <v>225.818904477996</v>
      </c>
      <c r="HL136">
        <v>188.46459136069399</v>
      </c>
      <c r="HN136">
        <v>274.38464699346702</v>
      </c>
      <c r="HP136">
        <v>189.02202806091501</v>
      </c>
      <c r="HR136">
        <v>166.18454938370999</v>
      </c>
      <c r="HT136">
        <v>178.713755518813</v>
      </c>
      <c r="HV136">
        <v>190.35677888593</v>
      </c>
      <c r="HX136">
        <v>249.40867021059501</v>
      </c>
      <c r="HZ136">
        <v>189.48946521448801</v>
      </c>
      <c r="IB136">
        <v>238.097728839171</v>
      </c>
      <c r="ID136">
        <v>213.34164230946899</v>
      </c>
      <c r="IF136">
        <v>106.78244579303799</v>
      </c>
    </row>
    <row r="137" spans="1:240" x14ac:dyDescent="0.25">
      <c r="A137" s="40">
        <v>42095</v>
      </c>
      <c r="B137">
        <v>202.25185956634101</v>
      </c>
      <c r="D137">
        <v>152.16922594058801</v>
      </c>
      <c r="F137">
        <v>163.91585730041101</v>
      </c>
      <c r="H137">
        <v>262.20835796649902</v>
      </c>
      <c r="J137">
        <v>264.92540244158101</v>
      </c>
      <c r="L137">
        <v>249.39928658561001</v>
      </c>
      <c r="N137">
        <v>175.31931488743501</v>
      </c>
      <c r="P137">
        <v>151.16598808075199</v>
      </c>
      <c r="R137">
        <v>177.904377615534</v>
      </c>
      <c r="T137">
        <v>252.89252188372001</v>
      </c>
      <c r="V137">
        <v>175.963399436419</v>
      </c>
      <c r="X137">
        <v>139.44815464512601</v>
      </c>
      <c r="Z137">
        <v>152.12897940333499</v>
      </c>
      <c r="AB137">
        <v>202.21357481184299</v>
      </c>
      <c r="AD137">
        <v>188.001248496605</v>
      </c>
      <c r="AF137">
        <v>263.40520117887502</v>
      </c>
      <c r="AH137">
        <v>139.61985556657399</v>
      </c>
      <c r="AJ137">
        <v>253.721206373033</v>
      </c>
      <c r="AL137">
        <v>251.27905474642799</v>
      </c>
      <c r="AN137">
        <v>226.26017669549699</v>
      </c>
      <c r="AP137">
        <v>199.72916750232201</v>
      </c>
      <c r="AR137">
        <v>188.90440305026399</v>
      </c>
      <c r="AT137">
        <v>212.65966028496601</v>
      </c>
      <c r="AV137">
        <v>201.254770068288</v>
      </c>
      <c r="AX137">
        <v>163.91319144128499</v>
      </c>
      <c r="AZ137">
        <v>164.58802918924599</v>
      </c>
      <c r="BB137">
        <v>176.64768382013901</v>
      </c>
      <c r="BD137">
        <v>187.99212558679201</v>
      </c>
      <c r="BF137">
        <v>164.61342339490699</v>
      </c>
      <c r="BH137">
        <v>226.41031458142299</v>
      </c>
      <c r="BJ137">
        <v>238.251921171823</v>
      </c>
      <c r="BL137">
        <v>226.807023143137</v>
      </c>
      <c r="BN137">
        <v>175.17075443104599</v>
      </c>
      <c r="BP137">
        <v>164.004053083917</v>
      </c>
      <c r="BR137">
        <v>239.65273914473201</v>
      </c>
      <c r="BT137">
        <v>125.635798549537</v>
      </c>
      <c r="BV137">
        <v>137.92116470034901</v>
      </c>
      <c r="BX137">
        <v>263.90814644227402</v>
      </c>
      <c r="BZ137">
        <v>126.505263025201</v>
      </c>
      <c r="CB137">
        <v>174.445963406326</v>
      </c>
      <c r="CD137">
        <v>152.18200168255501</v>
      </c>
      <c r="CF137">
        <v>213.40879027057599</v>
      </c>
      <c r="CH137">
        <v>214.15610261146099</v>
      </c>
      <c r="CJ137">
        <v>163.129608893572</v>
      </c>
      <c r="CL137">
        <v>177.33564580605099</v>
      </c>
      <c r="CN137">
        <v>114.49719486091</v>
      </c>
      <c r="CP137">
        <v>240.78190599490901</v>
      </c>
      <c r="CR137">
        <v>189.912366391104</v>
      </c>
      <c r="CT137">
        <v>239.82364358714901</v>
      </c>
      <c r="CV137">
        <v>163.770499427158</v>
      </c>
      <c r="CX137">
        <v>238.452079680727</v>
      </c>
      <c r="CZ137">
        <v>175.33627626251899</v>
      </c>
      <c r="DB137">
        <v>173.98296808410601</v>
      </c>
      <c r="DD137">
        <v>163.205211051931</v>
      </c>
      <c r="DF137">
        <v>263.51836631886403</v>
      </c>
      <c r="DH137">
        <v>240.590306974501</v>
      </c>
      <c r="DJ137">
        <v>289.73868020563799</v>
      </c>
      <c r="DL137">
        <v>187.87407295718199</v>
      </c>
      <c r="DN137">
        <v>189.14313734547699</v>
      </c>
      <c r="DP137">
        <v>175.589044682684</v>
      </c>
      <c r="DR137">
        <v>239.94911556294301</v>
      </c>
      <c r="DT137">
        <v>179.43124613920301</v>
      </c>
      <c r="DV137">
        <v>212.12061174550601</v>
      </c>
      <c r="DX137">
        <v>149.51447239512601</v>
      </c>
      <c r="DZ137">
        <v>239.96768148994599</v>
      </c>
      <c r="EB137">
        <v>139.20368192841499</v>
      </c>
      <c r="ED137">
        <v>188.42325141969101</v>
      </c>
      <c r="EF137">
        <v>186.88749198232699</v>
      </c>
      <c r="EH137">
        <v>163.714763112322</v>
      </c>
      <c r="EJ137">
        <v>163.486459091249</v>
      </c>
      <c r="EL137">
        <v>239.89158590921301</v>
      </c>
      <c r="EN137">
        <v>225.464962731556</v>
      </c>
      <c r="EP137">
        <v>162.68860078823801</v>
      </c>
      <c r="ER137">
        <v>227.65147945463301</v>
      </c>
      <c r="ET137">
        <v>138.31586006236401</v>
      </c>
      <c r="EV137">
        <v>177.43659380310001</v>
      </c>
      <c r="EX137">
        <v>188.050432705296</v>
      </c>
      <c r="EZ137">
        <v>215.72452267363499</v>
      </c>
      <c r="FB137">
        <v>226.58617391074</v>
      </c>
      <c r="FD137">
        <v>151.94538256493101</v>
      </c>
      <c r="FF137">
        <v>175.828044023681</v>
      </c>
      <c r="FH137">
        <v>187.95656093570801</v>
      </c>
      <c r="FJ137">
        <v>214.86468026334501</v>
      </c>
      <c r="FL137">
        <v>187.62992105572201</v>
      </c>
      <c r="FN137">
        <v>214.98179581824499</v>
      </c>
      <c r="FP137">
        <v>227.83532561671299</v>
      </c>
      <c r="FR137">
        <v>189.18954859952001</v>
      </c>
      <c r="FT137">
        <v>189.343489862978</v>
      </c>
      <c r="FV137">
        <v>227.20164220267</v>
      </c>
      <c r="FX137">
        <v>150.79277776532101</v>
      </c>
      <c r="FZ137">
        <v>212.35596064138099</v>
      </c>
      <c r="GB137">
        <v>138.668200518818</v>
      </c>
      <c r="GD137">
        <v>176.49873613841001</v>
      </c>
      <c r="GF137">
        <v>177.41304454669699</v>
      </c>
      <c r="GH137">
        <v>177.39218556903299</v>
      </c>
      <c r="GJ137">
        <v>190.773882231952</v>
      </c>
      <c r="GL137">
        <v>214.18447159314499</v>
      </c>
      <c r="GN137">
        <v>238.86627797599701</v>
      </c>
      <c r="GP137">
        <v>238.95114082824099</v>
      </c>
      <c r="GR137">
        <v>199.86797756178899</v>
      </c>
      <c r="GT137">
        <v>252.217101389497</v>
      </c>
      <c r="GV137">
        <v>200.655034157514</v>
      </c>
      <c r="GX137">
        <v>190.18198850597801</v>
      </c>
      <c r="GZ137">
        <v>250.23861730647801</v>
      </c>
      <c r="HB137">
        <v>137.616293519126</v>
      </c>
      <c r="HD137">
        <v>250.41226546093799</v>
      </c>
      <c r="HF137">
        <v>177.03390959964099</v>
      </c>
      <c r="HH137">
        <v>279.75223843735802</v>
      </c>
      <c r="HJ137">
        <v>201.35359723389001</v>
      </c>
      <c r="HL137">
        <v>163.227479099693</v>
      </c>
      <c r="HN137">
        <v>215.63587618300599</v>
      </c>
      <c r="HP137">
        <v>188.83220932883401</v>
      </c>
      <c r="HR137">
        <v>188.838082212687</v>
      </c>
      <c r="HT137">
        <v>188.80077891865699</v>
      </c>
      <c r="HV137">
        <v>177.39447258028099</v>
      </c>
      <c r="HX137">
        <v>214.159765020685</v>
      </c>
      <c r="HZ137">
        <v>203.47937266417799</v>
      </c>
      <c r="IB137">
        <v>189.62080576399401</v>
      </c>
      <c r="ID137">
        <v>174.754208055444</v>
      </c>
      <c r="IF137">
        <v>163.33634883389601</v>
      </c>
    </row>
    <row r="138" spans="1:240" x14ac:dyDescent="0.25">
      <c r="A138" s="40">
        <v>42125</v>
      </c>
      <c r="B138">
        <v>172.81067788635599</v>
      </c>
      <c r="D138">
        <v>172.018811938569</v>
      </c>
      <c r="F138">
        <v>161.72217669775699</v>
      </c>
      <c r="H138">
        <v>237.865077068234</v>
      </c>
      <c r="J138">
        <v>172.036774742826</v>
      </c>
      <c r="L138">
        <v>185.884673378603</v>
      </c>
      <c r="N138">
        <v>209.936027193966</v>
      </c>
      <c r="P138">
        <v>185.274979216547</v>
      </c>
      <c r="R138">
        <v>235.57923357355699</v>
      </c>
      <c r="T138">
        <v>197.24660414050001</v>
      </c>
      <c r="V138">
        <v>199.57872215262299</v>
      </c>
      <c r="X138">
        <v>199.502518787513</v>
      </c>
      <c r="Z138">
        <v>162.11024054325301</v>
      </c>
      <c r="AB138">
        <v>149.24300116704299</v>
      </c>
      <c r="AD138">
        <v>210.15053356890201</v>
      </c>
      <c r="AF138">
        <v>236.11634023190601</v>
      </c>
      <c r="AH138">
        <v>185.72484140248599</v>
      </c>
      <c r="AJ138">
        <v>176.46181204512399</v>
      </c>
      <c r="AL138">
        <v>162.981527531067</v>
      </c>
      <c r="AN138">
        <v>198.408997060166</v>
      </c>
      <c r="AP138">
        <v>209.75017556992501</v>
      </c>
      <c r="AR138">
        <v>159.57508453809299</v>
      </c>
      <c r="AT138">
        <v>185.777274076048</v>
      </c>
      <c r="AV138">
        <v>136.10416286813401</v>
      </c>
      <c r="AX138">
        <v>212.67440487120899</v>
      </c>
      <c r="AZ138">
        <v>210.54636243286299</v>
      </c>
      <c r="BB138">
        <v>188.379679457864</v>
      </c>
      <c r="BD138">
        <v>112.17857497668101</v>
      </c>
      <c r="BF138">
        <v>224.00633923985001</v>
      </c>
      <c r="BH138">
        <v>186.47668238734599</v>
      </c>
      <c r="BJ138">
        <v>151.075714561849</v>
      </c>
      <c r="BL138">
        <v>227.07833666887399</v>
      </c>
      <c r="BN138">
        <v>136.38358501257301</v>
      </c>
      <c r="BP138">
        <v>211.394391489214</v>
      </c>
      <c r="BR138">
        <v>236.13789668882001</v>
      </c>
      <c r="BT138">
        <v>198.40989169687401</v>
      </c>
      <c r="BV138">
        <v>162.53707403448499</v>
      </c>
      <c r="BX138">
        <v>246.65877821640899</v>
      </c>
      <c r="BZ138">
        <v>261.14322049568699</v>
      </c>
      <c r="CB138">
        <v>224.15085566470501</v>
      </c>
      <c r="CD138">
        <v>199.78048596861001</v>
      </c>
      <c r="CF138">
        <v>161.087381554453</v>
      </c>
      <c r="CH138">
        <v>173.457559107176</v>
      </c>
      <c r="CJ138">
        <v>234.52986836980801</v>
      </c>
      <c r="CL138">
        <v>200.41186131960001</v>
      </c>
      <c r="CN138">
        <v>186.043989237739</v>
      </c>
      <c r="CP138">
        <v>137.07655611256999</v>
      </c>
      <c r="CR138">
        <v>197.74196957304699</v>
      </c>
      <c r="CT138">
        <v>111.392011155414</v>
      </c>
      <c r="CV138">
        <v>222.95409965492999</v>
      </c>
      <c r="CX138">
        <v>172.94045054657801</v>
      </c>
      <c r="CZ138">
        <v>236.68044848460701</v>
      </c>
      <c r="DB138">
        <v>148.727521563598</v>
      </c>
      <c r="DD138">
        <v>200.71605699035899</v>
      </c>
      <c r="DF138">
        <v>125.75737816890501</v>
      </c>
      <c r="DH138">
        <v>162.10200880025701</v>
      </c>
      <c r="DJ138">
        <v>234.92936989205299</v>
      </c>
      <c r="DL138">
        <v>225.01220504337601</v>
      </c>
      <c r="DN138">
        <v>74.849733071138701</v>
      </c>
      <c r="DP138">
        <v>212.15498146194301</v>
      </c>
      <c r="DR138">
        <v>210.884877384703</v>
      </c>
      <c r="DT138">
        <v>236.59537032354299</v>
      </c>
      <c r="DV138">
        <v>252.66261477310101</v>
      </c>
      <c r="DX138">
        <v>224.75523781676199</v>
      </c>
      <c r="DZ138">
        <v>174.96601723264399</v>
      </c>
      <c r="EB138">
        <v>235.13321362317299</v>
      </c>
      <c r="ED138">
        <v>148.02237970792399</v>
      </c>
      <c r="EF138">
        <v>197.58615866771601</v>
      </c>
      <c r="EH138">
        <v>273.53299836818201</v>
      </c>
      <c r="EJ138">
        <v>197.90690675887799</v>
      </c>
      <c r="EL138">
        <v>161.56070661886699</v>
      </c>
      <c r="EN138">
        <v>161.18524947099601</v>
      </c>
      <c r="EP138">
        <v>147.871262010685</v>
      </c>
      <c r="ER138">
        <v>173.72432364808299</v>
      </c>
      <c r="ET138">
        <v>186.507016844612</v>
      </c>
      <c r="EV138">
        <v>186.469055923382</v>
      </c>
      <c r="EX138">
        <v>174.10927339351301</v>
      </c>
      <c r="EZ138">
        <v>225.296322392691</v>
      </c>
      <c r="FB138">
        <v>172.248371110329</v>
      </c>
      <c r="FD138">
        <v>174.54990481005001</v>
      </c>
      <c r="FF138">
        <v>222.98619612336901</v>
      </c>
      <c r="FH138">
        <v>174.441154244936</v>
      </c>
      <c r="FJ138">
        <v>174.42716023388201</v>
      </c>
      <c r="FL138">
        <v>211.507324966657</v>
      </c>
      <c r="FN138">
        <v>175.303346122432</v>
      </c>
      <c r="FP138">
        <v>161.205154010097</v>
      </c>
      <c r="FR138">
        <v>223.83730184196901</v>
      </c>
      <c r="FT138">
        <v>211.59477482907201</v>
      </c>
      <c r="FV138">
        <v>148.94252502926</v>
      </c>
      <c r="FX138">
        <v>211.743004383369</v>
      </c>
      <c r="FZ138">
        <v>149.024467441014</v>
      </c>
      <c r="GB138">
        <v>149.30187593363999</v>
      </c>
      <c r="GD138">
        <v>235.785472527726</v>
      </c>
      <c r="GF138">
        <v>160.87542141441301</v>
      </c>
      <c r="GH138">
        <v>237.47119757618799</v>
      </c>
      <c r="GJ138">
        <v>235.909094318733</v>
      </c>
      <c r="GL138">
        <v>211.364827925057</v>
      </c>
      <c r="GN138">
        <v>212.346265626426</v>
      </c>
      <c r="GP138">
        <v>136.40348545890501</v>
      </c>
      <c r="GR138">
        <v>210.92565973254</v>
      </c>
      <c r="GT138">
        <v>125.388409274615</v>
      </c>
      <c r="GV138">
        <v>211.54933479703601</v>
      </c>
      <c r="GX138">
        <v>197.44354372454001</v>
      </c>
      <c r="GZ138">
        <v>112.38575238212201</v>
      </c>
      <c r="HB138">
        <v>147.86844000116801</v>
      </c>
      <c r="HD138">
        <v>223.61742837537099</v>
      </c>
      <c r="HF138">
        <v>211.70820048971299</v>
      </c>
      <c r="HH138">
        <v>233.000932464942</v>
      </c>
      <c r="HJ138">
        <v>247.972737288773</v>
      </c>
      <c r="HL138">
        <v>124.50251441459601</v>
      </c>
      <c r="HN138">
        <v>161.38998382319201</v>
      </c>
      <c r="HP138">
        <v>224.85904259816201</v>
      </c>
      <c r="HR138">
        <v>235.25320616884699</v>
      </c>
      <c r="HT138">
        <v>198.90251923240001</v>
      </c>
      <c r="HV138">
        <v>188.196964036303</v>
      </c>
      <c r="HX138">
        <v>188.818489750043</v>
      </c>
      <c r="HZ138">
        <v>162.55162501241301</v>
      </c>
      <c r="IB138">
        <v>137.397960245576</v>
      </c>
      <c r="ID138">
        <v>223.13123309871301</v>
      </c>
      <c r="IF138">
        <v>212.23016550644499</v>
      </c>
    </row>
    <row r="139" spans="1:240" x14ac:dyDescent="0.25">
      <c r="A139" s="40">
        <v>42156</v>
      </c>
      <c r="B139">
        <v>161.15204319727201</v>
      </c>
      <c r="D139">
        <v>149.95463737410699</v>
      </c>
      <c r="F139">
        <v>134.41395827313301</v>
      </c>
      <c r="H139">
        <v>202.21681675157899</v>
      </c>
      <c r="J139">
        <v>135.12100572089199</v>
      </c>
      <c r="L139">
        <v>161.576308761653</v>
      </c>
      <c r="N139">
        <v>214.182947474526</v>
      </c>
      <c r="P139">
        <v>174.43743374970799</v>
      </c>
      <c r="R139">
        <v>108.37659292013601</v>
      </c>
      <c r="T139">
        <v>174.006492711345</v>
      </c>
      <c r="V139">
        <v>176.33064687951401</v>
      </c>
      <c r="X139">
        <v>161.623030729384</v>
      </c>
      <c r="Z139">
        <v>189.64308018031801</v>
      </c>
      <c r="AB139">
        <v>161.56520820913599</v>
      </c>
      <c r="AD139">
        <v>159.987312974632</v>
      </c>
      <c r="AF139">
        <v>121.860712957077</v>
      </c>
      <c r="AH139">
        <v>214.384606665115</v>
      </c>
      <c r="AJ139">
        <v>147.674845340529</v>
      </c>
      <c r="AL139">
        <v>162.44318045825</v>
      </c>
      <c r="AN139">
        <v>175.05234609648301</v>
      </c>
      <c r="AP139">
        <v>199.678770253273</v>
      </c>
      <c r="AR139">
        <v>107.187875182567</v>
      </c>
      <c r="AT139">
        <v>174.163143867804</v>
      </c>
      <c r="AV139">
        <v>161.27954132757799</v>
      </c>
      <c r="AX139">
        <v>147.95146707363801</v>
      </c>
      <c r="AZ139">
        <v>161.95012782059601</v>
      </c>
      <c r="BB139">
        <v>176.80136249746101</v>
      </c>
      <c r="BD139">
        <v>121.62447903644799</v>
      </c>
      <c r="BF139">
        <v>161.691061253366</v>
      </c>
      <c r="BH139">
        <v>134.64420104983401</v>
      </c>
      <c r="BJ139">
        <v>161.620736600881</v>
      </c>
      <c r="BL139">
        <v>199.19924919023899</v>
      </c>
      <c r="BN139">
        <v>147.44271073333601</v>
      </c>
      <c r="BP139">
        <v>107.911263965806</v>
      </c>
      <c r="BR139">
        <v>199.89696846017799</v>
      </c>
      <c r="BT139">
        <v>161.11424722967101</v>
      </c>
      <c r="BV139">
        <v>161.38914403996699</v>
      </c>
      <c r="BX139">
        <v>188.42634538076999</v>
      </c>
      <c r="BZ139">
        <v>161.212527717554</v>
      </c>
      <c r="CB139">
        <v>147.885924442342</v>
      </c>
      <c r="CD139">
        <v>161.74537912992</v>
      </c>
      <c r="CF139">
        <v>148.057553531064</v>
      </c>
      <c r="CH139">
        <v>173.72865612868901</v>
      </c>
      <c r="CJ139">
        <v>202.252044415482</v>
      </c>
      <c r="CL139">
        <v>161.14796511450299</v>
      </c>
      <c r="CN139">
        <v>121.428701458501</v>
      </c>
      <c r="CP139">
        <v>174.25388215968499</v>
      </c>
      <c r="CR139">
        <v>134.808045954308</v>
      </c>
      <c r="CT139">
        <v>161.69303623775099</v>
      </c>
      <c r="CV139">
        <v>107.558067468749</v>
      </c>
      <c r="CX139">
        <v>53.579668008181898</v>
      </c>
      <c r="CZ139">
        <v>133.323127997081</v>
      </c>
      <c r="DB139">
        <v>107.297606299563</v>
      </c>
      <c r="DD139">
        <v>135.34869550507901</v>
      </c>
      <c r="DF139">
        <v>213.998599923558</v>
      </c>
      <c r="DH139">
        <v>255.661201878844</v>
      </c>
      <c r="DJ139">
        <v>149.38719195634499</v>
      </c>
      <c r="DL139">
        <v>201.015830525213</v>
      </c>
      <c r="DN139">
        <v>188.66378608897799</v>
      </c>
      <c r="DP139">
        <v>187.94390732528601</v>
      </c>
      <c r="DR139">
        <v>160.975856635014</v>
      </c>
      <c r="DT139">
        <v>162.711546610932</v>
      </c>
      <c r="DV139">
        <v>161.77380510289299</v>
      </c>
      <c r="DX139">
        <v>107.867151109086</v>
      </c>
      <c r="DZ139">
        <v>241.00748363779701</v>
      </c>
      <c r="EB139">
        <v>148.091045578483</v>
      </c>
      <c r="ED139">
        <v>134.82109996936899</v>
      </c>
      <c r="EF139">
        <v>133.96108419049301</v>
      </c>
      <c r="EH139">
        <v>134.08585844403899</v>
      </c>
      <c r="EJ139">
        <v>134.43077063611099</v>
      </c>
      <c r="EL139">
        <v>107.49118951647699</v>
      </c>
      <c r="EN139">
        <v>202.272647035478</v>
      </c>
      <c r="EP139">
        <v>228.05339043779699</v>
      </c>
      <c r="ER139">
        <v>202.27555618180401</v>
      </c>
      <c r="ET139">
        <v>202.68198570414</v>
      </c>
      <c r="EV139">
        <v>201.37619057394201</v>
      </c>
      <c r="EX139">
        <v>199.873577261782</v>
      </c>
      <c r="EZ139">
        <v>149.00263209439601</v>
      </c>
      <c r="FB139">
        <v>81.0808577637425</v>
      </c>
      <c r="FD139">
        <v>160.95931755884101</v>
      </c>
      <c r="FF139">
        <v>173.68829336513801</v>
      </c>
      <c r="FH139">
        <v>173.377609594201</v>
      </c>
      <c r="FJ139">
        <v>201.692874586627</v>
      </c>
      <c r="FL139">
        <v>108.07902087994199</v>
      </c>
      <c r="FN139">
        <v>187.32895717225799</v>
      </c>
      <c r="FP139">
        <v>187.98380453329901</v>
      </c>
      <c r="FR139">
        <v>133.46313713162499</v>
      </c>
      <c r="FT139">
        <v>161.93255311175599</v>
      </c>
      <c r="FV139">
        <v>161.23520239571101</v>
      </c>
      <c r="FX139">
        <v>106.997025337099</v>
      </c>
      <c r="FZ139">
        <v>176.71012519664399</v>
      </c>
      <c r="GB139">
        <v>108.044611336828</v>
      </c>
      <c r="GD139">
        <v>134.28228798837301</v>
      </c>
      <c r="GF139">
        <v>148.590795043708</v>
      </c>
      <c r="GH139">
        <v>133.60818855982501</v>
      </c>
      <c r="GJ139">
        <v>174.23472615388201</v>
      </c>
      <c r="GL139">
        <v>134.33730608931501</v>
      </c>
      <c r="GN139">
        <v>174.345457817789</v>
      </c>
      <c r="GP139">
        <v>106.952104137132</v>
      </c>
      <c r="GR139">
        <v>161.309605504784</v>
      </c>
      <c r="GT139">
        <v>161.043862580541</v>
      </c>
      <c r="GV139">
        <v>160.156876404206</v>
      </c>
      <c r="GX139">
        <v>147.63356369247501</v>
      </c>
      <c r="GZ139">
        <v>134.01112697430699</v>
      </c>
      <c r="HB139">
        <v>175.658557818632</v>
      </c>
      <c r="HD139">
        <v>163.042396927216</v>
      </c>
      <c r="HF139">
        <v>121.945435325886</v>
      </c>
      <c r="HH139">
        <v>94.4889152180248</v>
      </c>
      <c r="HJ139">
        <v>176.225640896372</v>
      </c>
      <c r="HL139">
        <v>268.316573342796</v>
      </c>
      <c r="HN139">
        <v>149.17454777472199</v>
      </c>
      <c r="HP139">
        <v>189.764652463148</v>
      </c>
      <c r="HR139">
        <v>175.46501044119</v>
      </c>
      <c r="HT139">
        <v>147.48792367760601</v>
      </c>
      <c r="HV139">
        <v>107.552001223956</v>
      </c>
      <c r="HX139">
        <v>203.00508006161601</v>
      </c>
      <c r="HZ139">
        <v>120.969228270835</v>
      </c>
      <c r="IB139">
        <v>227.76541490845</v>
      </c>
      <c r="ID139">
        <v>213.32896790234301</v>
      </c>
      <c r="IF139">
        <v>120.122502717768</v>
      </c>
    </row>
    <row r="140" spans="1:240" x14ac:dyDescent="0.25">
      <c r="A140" s="40">
        <v>42186</v>
      </c>
      <c r="B140">
        <v>118.415531547726</v>
      </c>
      <c r="D140">
        <v>136.128733703666</v>
      </c>
      <c r="F140">
        <v>119.534844191405</v>
      </c>
      <c r="H140">
        <v>135.35004746536799</v>
      </c>
      <c r="J140">
        <v>119.330692056077</v>
      </c>
      <c r="L140">
        <v>132.793284274694</v>
      </c>
      <c r="N140">
        <v>177.07214371484801</v>
      </c>
      <c r="P140">
        <v>162.70791558715499</v>
      </c>
      <c r="R140">
        <v>148.776324019405</v>
      </c>
      <c r="T140">
        <v>103.88993612223599</v>
      </c>
      <c r="V140">
        <v>103.29156564565299</v>
      </c>
      <c r="X140">
        <v>133.27808007700699</v>
      </c>
      <c r="Z140">
        <v>89.710708604704095</v>
      </c>
      <c r="AB140">
        <v>119.07892280517</v>
      </c>
      <c r="AD140">
        <v>223.54120860631301</v>
      </c>
      <c r="AF140">
        <v>89.230405537205897</v>
      </c>
      <c r="AH140">
        <v>148.48614041319999</v>
      </c>
      <c r="AJ140">
        <v>177.38968177315201</v>
      </c>
      <c r="AL140">
        <v>74.552805134180005</v>
      </c>
      <c r="AN140">
        <v>162.68875848690999</v>
      </c>
      <c r="AP140">
        <v>133.36396486034201</v>
      </c>
      <c r="AR140">
        <v>164.229822844463</v>
      </c>
      <c r="AT140">
        <v>191.28139021453299</v>
      </c>
      <c r="AV140">
        <v>88.462573179740602</v>
      </c>
      <c r="AX140">
        <v>134.15296047990799</v>
      </c>
      <c r="AZ140">
        <v>89.050647338336802</v>
      </c>
      <c r="BB140">
        <v>104.54597391048701</v>
      </c>
      <c r="BD140">
        <v>133.44294583042699</v>
      </c>
      <c r="BF140">
        <v>148.09683655223901</v>
      </c>
      <c r="BH140">
        <v>149.854830312725</v>
      </c>
      <c r="BJ140">
        <v>164.22022051761601</v>
      </c>
      <c r="BL140">
        <v>179.18640825307</v>
      </c>
      <c r="BN140">
        <v>104.695329872587</v>
      </c>
      <c r="BP140">
        <v>120.269701772095</v>
      </c>
      <c r="BR140">
        <v>104.347193853454</v>
      </c>
      <c r="BT140">
        <v>103.715979865861</v>
      </c>
      <c r="BV140">
        <v>103.40551179920099</v>
      </c>
      <c r="BX140">
        <v>89.298842536180203</v>
      </c>
      <c r="BZ140">
        <v>89.429243015028902</v>
      </c>
      <c r="CB140">
        <v>104.628000922947</v>
      </c>
      <c r="CD140">
        <v>164.220377866604</v>
      </c>
      <c r="CF140">
        <v>165.177291025963</v>
      </c>
      <c r="CH140">
        <v>133.269764679319</v>
      </c>
      <c r="CJ140">
        <v>119.415903101547</v>
      </c>
      <c r="CL140">
        <v>132.98902640218199</v>
      </c>
      <c r="CN140">
        <v>133.15404479224699</v>
      </c>
      <c r="CP140">
        <v>176.89046356586999</v>
      </c>
      <c r="CR140">
        <v>135.505194034308</v>
      </c>
      <c r="CT140">
        <v>148.76091265600499</v>
      </c>
      <c r="CV140">
        <v>164.531946782738</v>
      </c>
      <c r="CX140">
        <v>118.473791824976</v>
      </c>
      <c r="CZ140">
        <v>119.18357859895799</v>
      </c>
      <c r="DB140">
        <v>179.566942366201</v>
      </c>
      <c r="DD140">
        <v>132.76050963957701</v>
      </c>
      <c r="DF140">
        <v>119.346828991777</v>
      </c>
      <c r="DH140">
        <v>89.321845328781507</v>
      </c>
      <c r="DJ140">
        <v>104.008090379892</v>
      </c>
      <c r="DL140">
        <v>133.36481901053099</v>
      </c>
      <c r="DN140">
        <v>103.975511459982</v>
      </c>
      <c r="DP140">
        <v>104.59747040803499</v>
      </c>
      <c r="DR140">
        <v>179.85470486152201</v>
      </c>
      <c r="DT140">
        <v>59.435331158728701</v>
      </c>
      <c r="DV140">
        <v>147.92408816314099</v>
      </c>
      <c r="DX140">
        <v>176.865491418506</v>
      </c>
      <c r="DZ140">
        <v>133.42538440307101</v>
      </c>
      <c r="EB140">
        <v>148.22122704743501</v>
      </c>
      <c r="ED140">
        <v>148.16843822323699</v>
      </c>
      <c r="EF140">
        <v>148.65086195482999</v>
      </c>
      <c r="EH140">
        <v>193.510331034014</v>
      </c>
      <c r="EJ140">
        <v>147.60450489585199</v>
      </c>
      <c r="EL140">
        <v>118.656031578333</v>
      </c>
      <c r="EN140">
        <v>119.108101612821</v>
      </c>
      <c r="EP140">
        <v>88.470715569838902</v>
      </c>
      <c r="ER140">
        <v>59.018314152715497</v>
      </c>
      <c r="ET140">
        <v>74.354891239909506</v>
      </c>
      <c r="EV140">
        <v>89.665738433274996</v>
      </c>
      <c r="EX140">
        <v>149.495593689082</v>
      </c>
      <c r="EZ140">
        <v>119.458654465837</v>
      </c>
      <c r="FB140">
        <v>134.289880356591</v>
      </c>
      <c r="FD140">
        <v>119.321080108347</v>
      </c>
      <c r="FF140">
        <v>119.27413328744299</v>
      </c>
      <c r="FH140">
        <v>134.40317230172701</v>
      </c>
      <c r="FJ140">
        <v>118.90227247454099</v>
      </c>
      <c r="FL140">
        <v>104.724627868745</v>
      </c>
      <c r="FN140">
        <v>177.97105679531001</v>
      </c>
      <c r="FP140">
        <v>149.521132581443</v>
      </c>
      <c r="FR140">
        <v>89.449370197004797</v>
      </c>
      <c r="FT140">
        <v>134.387804190201</v>
      </c>
      <c r="FV140">
        <v>133.16522012947701</v>
      </c>
      <c r="FX140">
        <v>149.65411061291999</v>
      </c>
      <c r="FZ140">
        <v>132.22243037377399</v>
      </c>
      <c r="GB140">
        <v>148.03406615862599</v>
      </c>
      <c r="GD140">
        <v>59.410131562338997</v>
      </c>
      <c r="GF140">
        <v>104.289808836589</v>
      </c>
      <c r="GH140">
        <v>134.59082986929801</v>
      </c>
      <c r="GJ140">
        <v>119.400752357822</v>
      </c>
      <c r="GL140">
        <v>118.093478106973</v>
      </c>
      <c r="GN140">
        <v>104.12068172916899</v>
      </c>
      <c r="GP140">
        <v>164.15956059201201</v>
      </c>
      <c r="GR140">
        <v>133.61622924664101</v>
      </c>
      <c r="GT140">
        <v>103.585875929304</v>
      </c>
      <c r="GV140">
        <v>133.054193774759</v>
      </c>
      <c r="GX140">
        <v>103.57692602905099</v>
      </c>
      <c r="GZ140">
        <v>178.468830114946</v>
      </c>
      <c r="HB140">
        <v>119.160217335746</v>
      </c>
      <c r="HD140">
        <v>89.412129879602603</v>
      </c>
      <c r="HF140">
        <v>104.067924027331</v>
      </c>
      <c r="HH140">
        <v>163.285200613874</v>
      </c>
      <c r="HJ140">
        <v>149.028143229656</v>
      </c>
      <c r="HL140">
        <v>88.591858499074903</v>
      </c>
      <c r="HN140">
        <v>147.354087443342</v>
      </c>
      <c r="HP140">
        <v>89.026636847483601</v>
      </c>
      <c r="HR140">
        <v>192.501422639243</v>
      </c>
      <c r="HT140">
        <v>118.55927046625</v>
      </c>
      <c r="HV140">
        <v>88.815017260557298</v>
      </c>
      <c r="HX140">
        <v>134.612671186169</v>
      </c>
      <c r="HZ140">
        <v>133.44023638336</v>
      </c>
      <c r="IB140">
        <v>103.64400689364101</v>
      </c>
      <c r="ID140">
        <v>103.82966503177001</v>
      </c>
      <c r="IF140">
        <v>44.529807171015101</v>
      </c>
    </row>
    <row r="141" spans="1:240" x14ac:dyDescent="0.25">
      <c r="A141" s="40">
        <v>42217</v>
      </c>
      <c r="B141">
        <v>227.90811492987899</v>
      </c>
      <c r="D141">
        <v>246.34197069090999</v>
      </c>
      <c r="F141">
        <v>285.68652641078199</v>
      </c>
      <c r="H141">
        <v>217.111444867133</v>
      </c>
      <c r="J141">
        <v>269.27704717424399</v>
      </c>
      <c r="L141">
        <v>147.537792993767</v>
      </c>
      <c r="N141">
        <v>241.867699930773</v>
      </c>
      <c r="P141">
        <v>242.206475018627</v>
      </c>
      <c r="R141">
        <v>271.05031733112702</v>
      </c>
      <c r="T141">
        <v>230.03075015464799</v>
      </c>
      <c r="V141">
        <v>283.25795726302101</v>
      </c>
      <c r="X141">
        <v>230.79149522988101</v>
      </c>
      <c r="Z141">
        <v>274.21395727737797</v>
      </c>
      <c r="AB141">
        <v>244.69427501764</v>
      </c>
      <c r="AD141">
        <v>298.895201555889</v>
      </c>
      <c r="AF141">
        <v>272.31692484677399</v>
      </c>
      <c r="AH141">
        <v>189.517208308763</v>
      </c>
      <c r="AJ141">
        <v>245.91043474675701</v>
      </c>
      <c r="AL141">
        <v>189.167660252084</v>
      </c>
      <c r="AN141">
        <v>284.11081385950098</v>
      </c>
      <c r="AP141">
        <v>202.33814897480599</v>
      </c>
      <c r="AR141">
        <v>175.42844921620801</v>
      </c>
      <c r="AT141">
        <v>255.91523485578699</v>
      </c>
      <c r="AV141">
        <v>202.870813967966</v>
      </c>
      <c r="AX141">
        <v>242.791798755663</v>
      </c>
      <c r="AZ141">
        <v>215.402345672552</v>
      </c>
      <c r="BB141">
        <v>258.915106575035</v>
      </c>
      <c r="BD141">
        <v>269.03867870813298</v>
      </c>
      <c r="BF141">
        <v>217.550518406115</v>
      </c>
      <c r="BH141">
        <v>244.57287537263201</v>
      </c>
      <c r="BJ141">
        <v>219.0976968464</v>
      </c>
      <c r="BL141">
        <v>286.06689206418099</v>
      </c>
      <c r="BN141">
        <v>328.94999657677602</v>
      </c>
      <c r="BP141">
        <v>244.47726877650501</v>
      </c>
      <c r="BR141">
        <v>334.90235387646999</v>
      </c>
      <c r="BT141">
        <v>188.36572093502301</v>
      </c>
      <c r="BV141">
        <v>257.74954811391302</v>
      </c>
      <c r="BX141">
        <v>232.611562080574</v>
      </c>
      <c r="BZ141">
        <v>217.44607160048301</v>
      </c>
      <c r="CB141">
        <v>273.03068489400403</v>
      </c>
      <c r="CD141">
        <v>190.535918017489</v>
      </c>
      <c r="CF141">
        <v>189.34953871929</v>
      </c>
      <c r="CH141">
        <v>297.37121064669202</v>
      </c>
      <c r="CJ141">
        <v>175.824862333163</v>
      </c>
      <c r="CL141">
        <v>217.132643727577</v>
      </c>
      <c r="CN141">
        <v>256.286054433304</v>
      </c>
      <c r="CP141">
        <v>242.68424857743</v>
      </c>
      <c r="CR141">
        <v>256.90577643024699</v>
      </c>
      <c r="CT141">
        <v>215.51550707094501</v>
      </c>
      <c r="CV141">
        <v>216.39629413098501</v>
      </c>
      <c r="CX141">
        <v>189.545763937309</v>
      </c>
      <c r="CZ141">
        <v>312.01362069793299</v>
      </c>
      <c r="DB141">
        <v>269.57987708942102</v>
      </c>
      <c r="DD141">
        <v>217.57758604367299</v>
      </c>
      <c r="DF141">
        <v>189.37068920063899</v>
      </c>
      <c r="DH141">
        <v>244.9651812164</v>
      </c>
      <c r="DJ141">
        <v>313.26223616703999</v>
      </c>
      <c r="DL141">
        <v>148.854866158871</v>
      </c>
      <c r="DN141">
        <v>161.134831468991</v>
      </c>
      <c r="DP141">
        <v>270.21085684296202</v>
      </c>
      <c r="DR141">
        <v>190.53247721727601</v>
      </c>
      <c r="DT141">
        <v>122.72569306981801</v>
      </c>
      <c r="DV141">
        <v>134.82377903030101</v>
      </c>
      <c r="DX141">
        <v>218.172897554174</v>
      </c>
      <c r="DZ141">
        <v>271.72192110219999</v>
      </c>
      <c r="EB141">
        <v>281.32780277578303</v>
      </c>
      <c r="ED141">
        <v>175.98766358506001</v>
      </c>
      <c r="EF141">
        <v>217.42476812091601</v>
      </c>
      <c r="EH141">
        <v>228.76232202969501</v>
      </c>
      <c r="EJ141">
        <v>231.24317963416101</v>
      </c>
      <c r="EL141">
        <v>300.72191533018503</v>
      </c>
      <c r="EN141">
        <v>296.751864322279</v>
      </c>
      <c r="EP141">
        <v>310.241948318374</v>
      </c>
      <c r="ER141">
        <v>271.85079921955202</v>
      </c>
      <c r="ET141">
        <v>189.662044586348</v>
      </c>
      <c r="EV141">
        <v>122.03252073293901</v>
      </c>
      <c r="EX141">
        <v>257.62713707977099</v>
      </c>
      <c r="EZ141">
        <v>288.84471113128899</v>
      </c>
      <c r="FB141">
        <v>134.21994376739499</v>
      </c>
      <c r="FD141">
        <v>297.02215433846197</v>
      </c>
      <c r="FF141">
        <v>229.501460935631</v>
      </c>
      <c r="FH141">
        <v>201.92501150139</v>
      </c>
      <c r="FJ141">
        <v>243.51153413787401</v>
      </c>
      <c r="FL141">
        <v>242.902230120681</v>
      </c>
      <c r="FN141">
        <v>214.78860925979501</v>
      </c>
      <c r="FP141">
        <v>216.46785862706599</v>
      </c>
      <c r="FR141">
        <v>284.13987696261597</v>
      </c>
      <c r="FT141">
        <v>229.73031383733601</v>
      </c>
      <c r="FV141">
        <v>230.47497430471699</v>
      </c>
      <c r="FX141">
        <v>189.54883992913699</v>
      </c>
      <c r="FZ141">
        <v>205.25498854635299</v>
      </c>
      <c r="GB141">
        <v>217.337548280758</v>
      </c>
      <c r="GD141">
        <v>190.00242461953499</v>
      </c>
      <c r="GF141">
        <v>258.84795276825298</v>
      </c>
      <c r="GH141">
        <v>231.85315310825001</v>
      </c>
      <c r="GJ141">
        <v>215.71020551342301</v>
      </c>
      <c r="GL141">
        <v>229.98136549182399</v>
      </c>
      <c r="GN141">
        <v>243.24376333149499</v>
      </c>
      <c r="GP141">
        <v>296.15868858515802</v>
      </c>
      <c r="GR141">
        <v>175.877557127025</v>
      </c>
      <c r="GT141">
        <v>204.34202453631201</v>
      </c>
      <c r="GV141">
        <v>162.586455966763</v>
      </c>
      <c r="GX141">
        <v>135.39695054259201</v>
      </c>
      <c r="GZ141">
        <v>243.856990454483</v>
      </c>
      <c r="HB141">
        <v>229.019002112544</v>
      </c>
      <c r="HD141">
        <v>256.89018245632701</v>
      </c>
      <c r="HF141">
        <v>307.32444858148898</v>
      </c>
      <c r="HH141">
        <v>215.31128416393301</v>
      </c>
      <c r="HJ141">
        <v>175.40769671180999</v>
      </c>
      <c r="HL141">
        <v>230.92825543420199</v>
      </c>
      <c r="HN141">
        <v>177.83500491042801</v>
      </c>
      <c r="HP141">
        <v>313.22456014885898</v>
      </c>
      <c r="HR141">
        <v>229.18629991506401</v>
      </c>
      <c r="HT141">
        <v>268.80928978447702</v>
      </c>
      <c r="HV141">
        <v>285.35570835286399</v>
      </c>
      <c r="HX141">
        <v>217.67438979241001</v>
      </c>
      <c r="HZ141">
        <v>204.00333820908</v>
      </c>
      <c r="IB141">
        <v>231.04592225339599</v>
      </c>
      <c r="ID141">
        <v>255.46444132646999</v>
      </c>
      <c r="IF141">
        <v>256.14721805304799</v>
      </c>
    </row>
    <row r="142" spans="1:240" x14ac:dyDescent="0.25">
      <c r="A142" s="40">
        <v>42248</v>
      </c>
      <c r="B142">
        <v>243.953209482369</v>
      </c>
      <c r="D142">
        <v>177.41043421484</v>
      </c>
      <c r="F142">
        <v>176.84559012708499</v>
      </c>
      <c r="H142">
        <v>162.613726042314</v>
      </c>
      <c r="J142">
        <v>147.60114198834401</v>
      </c>
      <c r="L142">
        <v>188.900487534402</v>
      </c>
      <c r="N142">
        <v>260.23830280409902</v>
      </c>
      <c r="P142">
        <v>109.392058344682</v>
      </c>
      <c r="R142">
        <v>214.30531274681101</v>
      </c>
      <c r="T142">
        <v>269.18751817043</v>
      </c>
      <c r="V142">
        <v>163.558184698735</v>
      </c>
      <c r="X142">
        <v>230.949024620263</v>
      </c>
      <c r="Z142">
        <v>242.55032578708099</v>
      </c>
      <c r="AB142">
        <v>270.24893517220897</v>
      </c>
      <c r="AD142">
        <v>203.46573968996401</v>
      </c>
      <c r="AF142">
        <v>163.00238022244301</v>
      </c>
      <c r="AH142">
        <v>228.29292811498601</v>
      </c>
      <c r="AJ142">
        <v>231.442251235805</v>
      </c>
      <c r="AL142">
        <v>136.71189200333799</v>
      </c>
      <c r="AN142">
        <v>188.040299661707</v>
      </c>
      <c r="AP142">
        <v>176.84586367380001</v>
      </c>
      <c r="AR142">
        <v>244.73429371119801</v>
      </c>
      <c r="AT142">
        <v>174.88141747146801</v>
      </c>
      <c r="AV142">
        <v>188.697814018792</v>
      </c>
      <c r="AX142">
        <v>215.28562116700701</v>
      </c>
      <c r="AZ142">
        <v>163.03199173271099</v>
      </c>
      <c r="BB142">
        <v>232.61295297130999</v>
      </c>
      <c r="BD142">
        <v>175.90421198960499</v>
      </c>
      <c r="BF142">
        <v>176.699625284528</v>
      </c>
      <c r="BH142">
        <v>217.100119276556</v>
      </c>
      <c r="BJ142">
        <v>217.480405762294</v>
      </c>
      <c r="BL142">
        <v>148.38564062099101</v>
      </c>
      <c r="BN142">
        <v>190.61065144521899</v>
      </c>
      <c r="BP142">
        <v>135.988457021172</v>
      </c>
      <c r="BR142">
        <v>189.46164022867299</v>
      </c>
      <c r="BT142">
        <v>148.43387586249301</v>
      </c>
      <c r="BV142">
        <v>204.69172972088899</v>
      </c>
      <c r="BX142">
        <v>245.33988130867201</v>
      </c>
      <c r="BZ142">
        <v>269.27195953371103</v>
      </c>
      <c r="CB142">
        <v>215.40934676630499</v>
      </c>
      <c r="CD142">
        <v>189.59249045144199</v>
      </c>
      <c r="CF142">
        <v>189.78924806173501</v>
      </c>
      <c r="CH142">
        <v>202.09553739208499</v>
      </c>
      <c r="CJ142">
        <v>215.88545730707401</v>
      </c>
      <c r="CL142">
        <v>134.620100541315</v>
      </c>
      <c r="CN142">
        <v>163.09751456130101</v>
      </c>
      <c r="CP142">
        <v>213.137942835697</v>
      </c>
      <c r="CR142">
        <v>147.39347712745399</v>
      </c>
      <c r="CT142">
        <v>163.045944589974</v>
      </c>
      <c r="CV142">
        <v>204.21673980818801</v>
      </c>
      <c r="CX142">
        <v>176.11104419190599</v>
      </c>
      <c r="CZ142">
        <v>121.64177320728</v>
      </c>
      <c r="DB142">
        <v>201.479004144523</v>
      </c>
      <c r="DD142">
        <v>176.766147835109</v>
      </c>
      <c r="DF142">
        <v>282.96103978793599</v>
      </c>
      <c r="DH142">
        <v>189.73611603309399</v>
      </c>
      <c r="DJ142">
        <v>215.555439341371</v>
      </c>
      <c r="DL142">
        <v>175.20003195431701</v>
      </c>
      <c r="DN142">
        <v>95.092924493835397</v>
      </c>
      <c r="DP142">
        <v>176.99041144235301</v>
      </c>
      <c r="DR142">
        <v>136.15340822852099</v>
      </c>
      <c r="DT142">
        <v>190.45986154117</v>
      </c>
      <c r="DV142">
        <v>174.48085949165801</v>
      </c>
      <c r="DX142">
        <v>149.35957767175501</v>
      </c>
      <c r="DZ142">
        <v>230.85062715794501</v>
      </c>
      <c r="EB142">
        <v>189.363102106144</v>
      </c>
      <c r="ED142">
        <v>190.331981533343</v>
      </c>
      <c r="EF142">
        <v>188.73935928632599</v>
      </c>
      <c r="EH142">
        <v>176.51116625716199</v>
      </c>
      <c r="EJ142">
        <v>147.78927167538899</v>
      </c>
      <c r="EL142">
        <v>149.99400027910801</v>
      </c>
      <c r="EN142">
        <v>162.61048686390899</v>
      </c>
      <c r="EP142">
        <v>258.65297776786599</v>
      </c>
      <c r="ER142">
        <v>202.11302329982601</v>
      </c>
      <c r="ET142">
        <v>189.09598462998201</v>
      </c>
      <c r="EV142">
        <v>201.69403593852701</v>
      </c>
      <c r="EX142">
        <v>203.50186190140201</v>
      </c>
      <c r="EZ142">
        <v>257.25654673155799</v>
      </c>
      <c r="FB142">
        <v>190.21341478712199</v>
      </c>
      <c r="FD142">
        <v>256.438097609414</v>
      </c>
      <c r="FF142">
        <v>296.57343058974499</v>
      </c>
      <c r="FH142">
        <v>175.217914372639</v>
      </c>
      <c r="FJ142">
        <v>176.37476572825</v>
      </c>
      <c r="FL142">
        <v>243.41331262800699</v>
      </c>
      <c r="FN142">
        <v>174.951757262044</v>
      </c>
      <c r="FP142">
        <v>217.82988019344501</v>
      </c>
      <c r="FR142">
        <v>191.269739721707</v>
      </c>
      <c r="FT142">
        <v>136.27714029662599</v>
      </c>
      <c r="FV142">
        <v>229.077341948189</v>
      </c>
      <c r="FX142">
        <v>259.486650869784</v>
      </c>
      <c r="FZ142">
        <v>163.88836311705401</v>
      </c>
      <c r="GB142">
        <v>161.919675873177</v>
      </c>
      <c r="GD142">
        <v>230.13837022130201</v>
      </c>
      <c r="GF142">
        <v>107.85766442253799</v>
      </c>
      <c r="GH142">
        <v>162.677070680041</v>
      </c>
      <c r="GJ142">
        <v>257.506006864732</v>
      </c>
      <c r="GL142">
        <v>189.76522768848</v>
      </c>
      <c r="GN142">
        <v>243.96271451172299</v>
      </c>
      <c r="GP142">
        <v>162.388056042578</v>
      </c>
      <c r="GR142">
        <v>161.857334209692</v>
      </c>
      <c r="GT142">
        <v>150.47973706562101</v>
      </c>
      <c r="GV142">
        <v>190.26785822053901</v>
      </c>
      <c r="GX142">
        <v>163.21146204341599</v>
      </c>
      <c r="GZ142">
        <v>229.736673010901</v>
      </c>
      <c r="HB142">
        <v>175.62279848906499</v>
      </c>
      <c r="HD142">
        <v>213.999455366364</v>
      </c>
      <c r="HF142">
        <v>177.61590723215599</v>
      </c>
      <c r="HH142">
        <v>228.082638922624</v>
      </c>
      <c r="HJ142">
        <v>284.80143124557901</v>
      </c>
      <c r="HL142">
        <v>147.10222376439799</v>
      </c>
      <c r="HN142">
        <v>177.56410728282401</v>
      </c>
      <c r="HP142">
        <v>216.04442953531299</v>
      </c>
      <c r="HR142">
        <v>216.19284194875701</v>
      </c>
      <c r="HT142">
        <v>189.37509103825499</v>
      </c>
      <c r="HV142">
        <v>206.04288126792099</v>
      </c>
      <c r="HX142">
        <v>230.15766585341601</v>
      </c>
      <c r="HZ142">
        <v>188.39110685080999</v>
      </c>
      <c r="IB142">
        <v>203.25886763039099</v>
      </c>
      <c r="ID142">
        <v>161.36913141973301</v>
      </c>
      <c r="IF142">
        <v>203.33087230008601</v>
      </c>
    </row>
    <row r="143" spans="1:240" x14ac:dyDescent="0.25">
      <c r="A143" s="40">
        <v>42278</v>
      </c>
      <c r="B143">
        <v>276.33970014275201</v>
      </c>
      <c r="D143">
        <v>198.69481404174999</v>
      </c>
      <c r="F143">
        <v>185.22410400854201</v>
      </c>
      <c r="H143">
        <v>184.85041882658001</v>
      </c>
      <c r="J143">
        <v>158.66209314577901</v>
      </c>
      <c r="L143">
        <v>184.546009998957</v>
      </c>
      <c r="N143">
        <v>261.55394995538302</v>
      </c>
      <c r="P143">
        <v>131.50710129194499</v>
      </c>
      <c r="R143">
        <v>236.28411817971801</v>
      </c>
      <c r="T143">
        <v>210.52041844285301</v>
      </c>
      <c r="V143">
        <v>239.77771804191801</v>
      </c>
      <c r="X143">
        <v>198.69884358191899</v>
      </c>
      <c r="Z143">
        <v>200.58788376974101</v>
      </c>
      <c r="AB143">
        <v>247.426838878761</v>
      </c>
      <c r="AD143">
        <v>235.175311694008</v>
      </c>
      <c r="AF143">
        <v>212.467132402853</v>
      </c>
      <c r="AH143">
        <v>250.98922862830199</v>
      </c>
      <c r="AJ143">
        <v>170.736046056416</v>
      </c>
      <c r="AL143">
        <v>197.48715148052901</v>
      </c>
      <c r="AN143">
        <v>290.874021159488</v>
      </c>
      <c r="AP143">
        <v>261.80464560953197</v>
      </c>
      <c r="AR143">
        <v>198.66338284947801</v>
      </c>
      <c r="AT143">
        <v>209.61013101352199</v>
      </c>
      <c r="AV143">
        <v>249.39630659895701</v>
      </c>
      <c r="AX143">
        <v>226.169215538656</v>
      </c>
      <c r="AZ143">
        <v>225.194528696047</v>
      </c>
      <c r="BB143">
        <v>186.088135681399</v>
      </c>
      <c r="BD143">
        <v>249.015326058912</v>
      </c>
      <c r="BF143">
        <v>210.877434399131</v>
      </c>
      <c r="BH143">
        <v>158.57983697723401</v>
      </c>
      <c r="BJ143">
        <v>266.007689186986</v>
      </c>
      <c r="BL143">
        <v>184.060230496141</v>
      </c>
      <c r="BN143">
        <v>289.00845656356302</v>
      </c>
      <c r="BP143">
        <v>196.95201440815899</v>
      </c>
      <c r="BR143">
        <v>275.09745072343799</v>
      </c>
      <c r="BT143">
        <v>185.13923508123901</v>
      </c>
      <c r="BV143">
        <v>262.268893205898</v>
      </c>
      <c r="BX143">
        <v>199.239289007949</v>
      </c>
      <c r="BZ143">
        <v>131.78067624640201</v>
      </c>
      <c r="CB143">
        <v>183.284136406268</v>
      </c>
      <c r="CD143">
        <v>251.26790579890499</v>
      </c>
      <c r="CF143">
        <v>195.575022698053</v>
      </c>
      <c r="CH143">
        <v>185.37972876884899</v>
      </c>
      <c r="CJ143">
        <v>156.97344178338099</v>
      </c>
      <c r="CL143">
        <v>144.44597490192899</v>
      </c>
      <c r="CN143">
        <v>249.69742801586801</v>
      </c>
      <c r="CP143">
        <v>222.60661910611901</v>
      </c>
      <c r="CR143">
        <v>262.95588951419501</v>
      </c>
      <c r="CT143">
        <v>224.781335757254</v>
      </c>
      <c r="CV143">
        <v>237.50799437793199</v>
      </c>
      <c r="CX143">
        <v>78.614021111067601</v>
      </c>
      <c r="CZ143">
        <v>211.198810082759</v>
      </c>
      <c r="DB143">
        <v>275.93994313030299</v>
      </c>
      <c r="DD143">
        <v>184.07163581239601</v>
      </c>
      <c r="DF143">
        <v>211.03838130086299</v>
      </c>
      <c r="DH143">
        <v>183.755923182864</v>
      </c>
      <c r="DJ143">
        <v>143.26882100226601</v>
      </c>
      <c r="DL143">
        <v>170.935761234696</v>
      </c>
      <c r="DN143">
        <v>173.17708934230899</v>
      </c>
      <c r="DP143">
        <v>252.30603651011199</v>
      </c>
      <c r="DR143">
        <v>210.85989929587299</v>
      </c>
      <c r="DT143">
        <v>159.78590792775299</v>
      </c>
      <c r="DV143">
        <v>198.317655341576</v>
      </c>
      <c r="DX143">
        <v>238.226319253821</v>
      </c>
      <c r="DZ143">
        <v>263.95267862289199</v>
      </c>
      <c r="EB143">
        <v>144.01382909257001</v>
      </c>
      <c r="ED143">
        <v>185.17611822996099</v>
      </c>
      <c r="EF143">
        <v>237.96634982917001</v>
      </c>
      <c r="EH143">
        <v>198.02200266077801</v>
      </c>
      <c r="EJ143">
        <v>198.24900522638899</v>
      </c>
      <c r="EL143">
        <v>211.761500029312</v>
      </c>
      <c r="EN143">
        <v>209.97313457506499</v>
      </c>
      <c r="EP143">
        <v>210.628346950365</v>
      </c>
      <c r="ER143">
        <v>212.90676782505801</v>
      </c>
      <c r="ET143">
        <v>211.005956038248</v>
      </c>
      <c r="EV143">
        <v>277.769906672704</v>
      </c>
      <c r="EX143">
        <v>118.80878660796201</v>
      </c>
      <c r="EZ143">
        <v>224.411486158201</v>
      </c>
      <c r="FB143">
        <v>288.67763806694097</v>
      </c>
      <c r="FD143">
        <v>172.12320293353201</v>
      </c>
      <c r="FF143">
        <v>182.770402662056</v>
      </c>
      <c r="FH143">
        <v>250.04650031930601</v>
      </c>
      <c r="FJ143">
        <v>170.98798900454199</v>
      </c>
      <c r="FL143">
        <v>223.378378623012</v>
      </c>
      <c r="FN143">
        <v>143.560969971041</v>
      </c>
      <c r="FP143">
        <v>196.43815503756301</v>
      </c>
      <c r="FR143">
        <v>145.16866634037601</v>
      </c>
      <c r="FT143">
        <v>264.95597532610799</v>
      </c>
      <c r="FV143">
        <v>171.59398120969999</v>
      </c>
      <c r="FX143">
        <v>223.330767038575</v>
      </c>
      <c r="FZ143">
        <v>211.49001385542101</v>
      </c>
      <c r="GB143">
        <v>158.10431957556901</v>
      </c>
      <c r="GD143">
        <v>261.71714300352198</v>
      </c>
      <c r="GF143">
        <v>198.89028824340201</v>
      </c>
      <c r="GH143">
        <v>250.36581667623801</v>
      </c>
      <c r="GJ143">
        <v>145.87214486178999</v>
      </c>
      <c r="GL143">
        <v>274.93406654845802</v>
      </c>
      <c r="GN143">
        <v>197.44009296248001</v>
      </c>
      <c r="GP143">
        <v>182.81891854327199</v>
      </c>
      <c r="GR143">
        <v>222.13589614637499</v>
      </c>
      <c r="GT143">
        <v>210.967707372018</v>
      </c>
      <c r="GV143">
        <v>236.95663763659999</v>
      </c>
      <c r="GX143">
        <v>237.440806319747</v>
      </c>
      <c r="GZ143">
        <v>236.41078020181499</v>
      </c>
      <c r="HB143">
        <v>249.316886928976</v>
      </c>
      <c r="HD143">
        <v>131.20175422285399</v>
      </c>
      <c r="HF143">
        <v>238.06769941060799</v>
      </c>
      <c r="HH143">
        <v>264.82035927776201</v>
      </c>
      <c r="HJ143">
        <v>263.05936382002699</v>
      </c>
      <c r="HL143">
        <v>170.22037395914001</v>
      </c>
      <c r="HN143">
        <v>185.05922515788001</v>
      </c>
      <c r="HP143">
        <v>212.426096466693</v>
      </c>
      <c r="HR143">
        <v>208.05385556346801</v>
      </c>
      <c r="HT143">
        <v>209.820983274578</v>
      </c>
      <c r="HV143">
        <v>225.48623204205799</v>
      </c>
      <c r="HX143">
        <v>263.94218304476698</v>
      </c>
      <c r="HZ143">
        <v>251.56623752876601</v>
      </c>
      <c r="IB143">
        <v>199.73860262916901</v>
      </c>
      <c r="ID143">
        <v>234.391974235205</v>
      </c>
      <c r="IF143">
        <v>225.14540070143801</v>
      </c>
    </row>
    <row r="144" spans="1:240" x14ac:dyDescent="0.25">
      <c r="A144" s="40">
        <v>42309</v>
      </c>
      <c r="B144">
        <v>226.69167110218399</v>
      </c>
      <c r="D144">
        <v>213.058009792322</v>
      </c>
      <c r="F144">
        <v>280.68193664274099</v>
      </c>
      <c r="H144">
        <v>264.64704658646502</v>
      </c>
      <c r="J144">
        <v>198.39800679557601</v>
      </c>
      <c r="L144">
        <v>226.67414812787999</v>
      </c>
      <c r="N144">
        <v>212.62349527755299</v>
      </c>
      <c r="P144">
        <v>201.184001612342</v>
      </c>
      <c r="R144">
        <v>185.938598367211</v>
      </c>
      <c r="T144">
        <v>236.74802840276499</v>
      </c>
      <c r="V144">
        <v>212.979466731233</v>
      </c>
      <c r="X144">
        <v>226.290272526607</v>
      </c>
      <c r="Z144">
        <v>188.14488485360499</v>
      </c>
      <c r="AB144">
        <v>212.426836395717</v>
      </c>
      <c r="AD144">
        <v>198.76913842872099</v>
      </c>
      <c r="AF144">
        <v>242.46713418357601</v>
      </c>
      <c r="AH144">
        <v>199.35719057560701</v>
      </c>
      <c r="AJ144">
        <v>226.163454855488</v>
      </c>
      <c r="AL144">
        <v>198.41612275130299</v>
      </c>
      <c r="AN144">
        <v>185.02550588007199</v>
      </c>
      <c r="AP144">
        <v>249.23078341208</v>
      </c>
      <c r="AR144">
        <v>251.36110005067499</v>
      </c>
      <c r="AT144">
        <v>173.44975965537299</v>
      </c>
      <c r="AV144">
        <v>211.85649696580501</v>
      </c>
      <c r="AX144">
        <v>239.80152286177599</v>
      </c>
      <c r="AZ144">
        <v>211.872809790964</v>
      </c>
      <c r="BB144">
        <v>198.39801029353299</v>
      </c>
      <c r="BD144">
        <v>239.55761490588301</v>
      </c>
      <c r="BF144">
        <v>278.43191082426699</v>
      </c>
      <c r="BH144">
        <v>173.81353539295</v>
      </c>
      <c r="BJ144">
        <v>251.24807082230299</v>
      </c>
      <c r="BL144">
        <v>278.22292196908199</v>
      </c>
      <c r="BN144">
        <v>173.98040794637399</v>
      </c>
      <c r="BP144">
        <v>229.46156782238</v>
      </c>
      <c r="BR144">
        <v>222.964385404024</v>
      </c>
      <c r="BT144">
        <v>209.44836208705701</v>
      </c>
      <c r="BV144">
        <v>268.46475417498198</v>
      </c>
      <c r="BX144">
        <v>184.46600395592199</v>
      </c>
      <c r="BZ144">
        <v>199.52569232300601</v>
      </c>
      <c r="CB144">
        <v>200.38777896473499</v>
      </c>
      <c r="CD144">
        <v>227.77855414281299</v>
      </c>
      <c r="CF144">
        <v>185.723011767244</v>
      </c>
      <c r="CH144">
        <v>290.43191698498998</v>
      </c>
      <c r="CJ144">
        <v>199.12082064368701</v>
      </c>
      <c r="CL144">
        <v>305.30103130477499</v>
      </c>
      <c r="CN144">
        <v>119.192320912149</v>
      </c>
      <c r="CP144">
        <v>200.49814797649401</v>
      </c>
      <c r="CR144">
        <v>237.935522617591</v>
      </c>
      <c r="CT144">
        <v>239.38742631849499</v>
      </c>
      <c r="CV144">
        <v>289.70488951829901</v>
      </c>
      <c r="CX144">
        <v>172.33341600910899</v>
      </c>
      <c r="CZ144">
        <v>250.89974876787701</v>
      </c>
      <c r="DB144">
        <v>315.91777210026402</v>
      </c>
      <c r="DD144">
        <v>263.432537015462</v>
      </c>
      <c r="DF144">
        <v>239.71405976921301</v>
      </c>
      <c r="DH144">
        <v>265.327608404665</v>
      </c>
      <c r="DJ144">
        <v>212.68126272202301</v>
      </c>
      <c r="DL144">
        <v>199.78029612282899</v>
      </c>
      <c r="DN144">
        <v>263.67773599233198</v>
      </c>
      <c r="DP144">
        <v>199.68514669842801</v>
      </c>
      <c r="DR144">
        <v>239.79800079888901</v>
      </c>
      <c r="DT144">
        <v>185.23066649563</v>
      </c>
      <c r="DV144">
        <v>187.29048798503899</v>
      </c>
      <c r="DX144">
        <v>239.77829982817201</v>
      </c>
      <c r="DZ144">
        <v>198.50395997361201</v>
      </c>
      <c r="EB144">
        <v>159.822474257241</v>
      </c>
      <c r="ED144">
        <v>185.923771568522</v>
      </c>
      <c r="EF144">
        <v>266.21966427377401</v>
      </c>
      <c r="EH144">
        <v>199.465828550602</v>
      </c>
      <c r="EJ144">
        <v>145.050495337879</v>
      </c>
      <c r="EL144">
        <v>185.664570585256</v>
      </c>
      <c r="EN144">
        <v>253.73262149631799</v>
      </c>
      <c r="EP144">
        <v>185.72480039155499</v>
      </c>
      <c r="ER144">
        <v>104.96546861078799</v>
      </c>
      <c r="ET144">
        <v>225.325265419799</v>
      </c>
      <c r="EV144">
        <v>264.576456596431</v>
      </c>
      <c r="EX144">
        <v>172.91090539029199</v>
      </c>
      <c r="EZ144">
        <v>183.497425760966</v>
      </c>
      <c r="FB144">
        <v>119.777529751385</v>
      </c>
      <c r="FD144">
        <v>279.71435784508702</v>
      </c>
      <c r="FF144">
        <v>199.36198322672001</v>
      </c>
      <c r="FH144">
        <v>254.51128630482901</v>
      </c>
      <c r="FJ144">
        <v>146.37610297957801</v>
      </c>
      <c r="FL144">
        <v>226.04560456933601</v>
      </c>
      <c r="FN144">
        <v>263.58256960964297</v>
      </c>
      <c r="FP144">
        <v>305.597095274948</v>
      </c>
      <c r="FR144">
        <v>253.38549390888099</v>
      </c>
      <c r="FT144">
        <v>173.68859113359801</v>
      </c>
      <c r="FV144">
        <v>211.63096475887201</v>
      </c>
      <c r="FX144">
        <v>212.969641387992</v>
      </c>
      <c r="FZ144">
        <v>227.712927013079</v>
      </c>
      <c r="GB144">
        <v>226.22806152988699</v>
      </c>
      <c r="GD144">
        <v>276.87324018344702</v>
      </c>
      <c r="GF144">
        <v>237.84003471618101</v>
      </c>
      <c r="GH144">
        <v>347.96816770750098</v>
      </c>
      <c r="GJ144">
        <v>213.14658553496301</v>
      </c>
      <c r="GL144">
        <v>237.39814175232999</v>
      </c>
      <c r="GN144">
        <v>278.73210899169197</v>
      </c>
      <c r="GP144">
        <v>197.92795269788601</v>
      </c>
      <c r="GR144">
        <v>159.148717296559</v>
      </c>
      <c r="GT144">
        <v>224.696154143493</v>
      </c>
      <c r="GV144">
        <v>239.33108178332199</v>
      </c>
      <c r="GX144">
        <v>188.17825330997599</v>
      </c>
      <c r="GZ144">
        <v>264.82508524044403</v>
      </c>
      <c r="HB144">
        <v>238.60968025051201</v>
      </c>
      <c r="HD144">
        <v>172.88451505669099</v>
      </c>
      <c r="HF144">
        <v>277.85732057302198</v>
      </c>
      <c r="HH144">
        <v>146.100940675083</v>
      </c>
      <c r="HJ144">
        <v>184.12317660554999</v>
      </c>
      <c r="HL144">
        <v>132.83925789037801</v>
      </c>
      <c r="HN144">
        <v>201.09068421388</v>
      </c>
      <c r="HP144">
        <v>172.14548741469201</v>
      </c>
      <c r="HR144">
        <v>211.23109685728201</v>
      </c>
      <c r="HT144">
        <v>224.73933474942899</v>
      </c>
      <c r="HV144">
        <v>172.84279136994499</v>
      </c>
      <c r="HX144">
        <v>160.90890866071899</v>
      </c>
      <c r="HZ144">
        <v>107.280543030944</v>
      </c>
      <c r="IB144">
        <v>185.60826251201701</v>
      </c>
      <c r="ID144">
        <v>265.78003059096699</v>
      </c>
      <c r="IF144">
        <v>252.751264348821</v>
      </c>
    </row>
    <row r="145" spans="1:240" x14ac:dyDescent="0.25">
      <c r="A145" s="40">
        <v>42339</v>
      </c>
      <c r="B145">
        <v>240.99943803196001</v>
      </c>
      <c r="D145">
        <v>242.89762040333301</v>
      </c>
      <c r="F145">
        <v>198.74466714726401</v>
      </c>
      <c r="H145">
        <v>197.82239215179999</v>
      </c>
      <c r="J145">
        <v>126.26824182796</v>
      </c>
      <c r="L145">
        <v>169.70218220055199</v>
      </c>
      <c r="N145">
        <v>197.338775007002</v>
      </c>
      <c r="P145">
        <v>226.697094801785</v>
      </c>
      <c r="R145">
        <v>226.03684590147699</v>
      </c>
      <c r="T145">
        <v>240.341820861244</v>
      </c>
      <c r="V145">
        <v>256.68044645126002</v>
      </c>
      <c r="X145">
        <v>184.934914264642</v>
      </c>
      <c r="Z145">
        <v>243.26686445977401</v>
      </c>
      <c r="AB145">
        <v>113.134512723195</v>
      </c>
      <c r="AD145">
        <v>209.91595198611299</v>
      </c>
      <c r="AF145">
        <v>242.35598200898201</v>
      </c>
      <c r="AH145">
        <v>170.071104619625</v>
      </c>
      <c r="AJ145">
        <v>198.98269445337499</v>
      </c>
      <c r="AL145">
        <v>170.23220276195201</v>
      </c>
      <c r="AN145">
        <v>239.83962334394801</v>
      </c>
      <c r="AP145">
        <v>197.576955315992</v>
      </c>
      <c r="AR145">
        <v>184.25834582738199</v>
      </c>
      <c r="AT145">
        <v>127.39774319189399</v>
      </c>
      <c r="AV145">
        <v>170.31176654717501</v>
      </c>
      <c r="AX145">
        <v>197.07595274557099</v>
      </c>
      <c r="AZ145">
        <v>226.36879331987001</v>
      </c>
      <c r="BB145">
        <v>285.780139686903</v>
      </c>
      <c r="BD145">
        <v>227.27462258598001</v>
      </c>
      <c r="BF145">
        <v>198.62389843991701</v>
      </c>
      <c r="BH145">
        <v>214.37750331333999</v>
      </c>
      <c r="BJ145">
        <v>184.938157992557</v>
      </c>
      <c r="BL145">
        <v>211.409429950131</v>
      </c>
      <c r="BN145">
        <v>214.04218667424001</v>
      </c>
      <c r="BP145">
        <v>140.851815493418</v>
      </c>
      <c r="BR145">
        <v>283.46784802132203</v>
      </c>
      <c r="BT145">
        <v>182.80207334144501</v>
      </c>
      <c r="BV145">
        <v>156.839248182218</v>
      </c>
      <c r="BX145">
        <v>229.00450191099799</v>
      </c>
      <c r="BZ145">
        <v>184.46413225708599</v>
      </c>
      <c r="CB145">
        <v>183.63530630749699</v>
      </c>
      <c r="CD145">
        <v>212.50136204814399</v>
      </c>
      <c r="CF145">
        <v>196.79718089533301</v>
      </c>
      <c r="CH145">
        <v>267.40527459507501</v>
      </c>
      <c r="CJ145">
        <v>154.96148746416901</v>
      </c>
      <c r="CL145">
        <v>198.701299016852</v>
      </c>
      <c r="CN145">
        <v>282.34949871630698</v>
      </c>
      <c r="CP145">
        <v>153.23480432049399</v>
      </c>
      <c r="CR145">
        <v>225.55030525227701</v>
      </c>
      <c r="CT145">
        <v>227.76192638964599</v>
      </c>
      <c r="CV145">
        <v>169.37347480897901</v>
      </c>
      <c r="CX145">
        <v>139.55024038926101</v>
      </c>
      <c r="CZ145">
        <v>169.71619440320299</v>
      </c>
      <c r="DB145">
        <v>183.46759969451699</v>
      </c>
      <c r="DD145">
        <v>197.23383638651799</v>
      </c>
      <c r="DF145">
        <v>242.39027136040701</v>
      </c>
      <c r="DH145">
        <v>182.78746199692699</v>
      </c>
      <c r="DJ145">
        <v>143.11617160463101</v>
      </c>
      <c r="DL145">
        <v>169.16920204082399</v>
      </c>
      <c r="DN145">
        <v>198.421848693149</v>
      </c>
      <c r="DP145">
        <v>170.428977066974</v>
      </c>
      <c r="DR145">
        <v>170.305738942413</v>
      </c>
      <c r="DT145">
        <v>269.60715394272898</v>
      </c>
      <c r="DV145">
        <v>200.01315641989601</v>
      </c>
      <c r="DX145">
        <v>198.64307803575099</v>
      </c>
      <c r="DZ145">
        <v>154.862249360444</v>
      </c>
      <c r="EB145">
        <v>170.32751197382899</v>
      </c>
      <c r="ED145">
        <v>169.68851735345299</v>
      </c>
      <c r="EF145">
        <v>212.06749184391001</v>
      </c>
      <c r="EH145">
        <v>184.25349927018399</v>
      </c>
      <c r="EJ145">
        <v>211.07574940345199</v>
      </c>
      <c r="EL145">
        <v>184.47211992300399</v>
      </c>
      <c r="EN145">
        <v>211.177129639806</v>
      </c>
      <c r="EP145">
        <v>169.86506295785799</v>
      </c>
      <c r="ER145">
        <v>141.896487412265</v>
      </c>
      <c r="ET145">
        <v>141.453906804219</v>
      </c>
      <c r="EV145">
        <v>211.52598172480299</v>
      </c>
      <c r="EX145">
        <v>212.06328215829001</v>
      </c>
      <c r="EZ145">
        <v>99.358226738704104</v>
      </c>
      <c r="FB145">
        <v>113.494770327143</v>
      </c>
      <c r="FD145">
        <v>155.43837702007301</v>
      </c>
      <c r="FF145">
        <v>212.80933504018901</v>
      </c>
      <c r="FH145">
        <v>198.42447191800801</v>
      </c>
      <c r="FJ145">
        <v>182.66233168986099</v>
      </c>
      <c r="FL145">
        <v>125.774401357727</v>
      </c>
      <c r="FN145">
        <v>126.271106128409</v>
      </c>
      <c r="FP145">
        <v>184.35037721316999</v>
      </c>
      <c r="FR145">
        <v>225.83364195616599</v>
      </c>
      <c r="FT145">
        <v>140.64718992581899</v>
      </c>
      <c r="FV145">
        <v>226.61113538611301</v>
      </c>
      <c r="FX145">
        <v>199.14973032863</v>
      </c>
      <c r="FZ145">
        <v>200.17293343865401</v>
      </c>
      <c r="GB145">
        <v>155.46028222530001</v>
      </c>
      <c r="GD145">
        <v>185.57442609009601</v>
      </c>
      <c r="GF145">
        <v>212.04320784734401</v>
      </c>
      <c r="GH145">
        <v>170.759362911566</v>
      </c>
      <c r="GJ145">
        <v>183.86149892811599</v>
      </c>
      <c r="GL145">
        <v>141.10283291496</v>
      </c>
      <c r="GN145">
        <v>169.56954222708799</v>
      </c>
      <c r="GP145">
        <v>70.3431605250003</v>
      </c>
      <c r="GR145">
        <v>139.83816675658599</v>
      </c>
      <c r="GT145">
        <v>183.77041844247</v>
      </c>
      <c r="GV145">
        <v>240.71671082379601</v>
      </c>
      <c r="GX145">
        <v>171.89675110303199</v>
      </c>
      <c r="GZ145">
        <v>140.20796732533299</v>
      </c>
      <c r="HB145">
        <v>239.680813538141</v>
      </c>
      <c r="HD145">
        <v>183.20206058198701</v>
      </c>
      <c r="HF145">
        <v>199.967116308953</v>
      </c>
      <c r="HH145">
        <v>210.99094769612901</v>
      </c>
      <c r="HJ145">
        <v>155.186179316242</v>
      </c>
      <c r="HL145">
        <v>267.44959562122801</v>
      </c>
      <c r="HN145">
        <v>214.862804360468</v>
      </c>
      <c r="HP145">
        <v>239.449059516381</v>
      </c>
      <c r="HR145">
        <v>226.63564493301899</v>
      </c>
      <c r="HT145">
        <v>183.65028458721099</v>
      </c>
      <c r="HV145">
        <v>155.72857740296499</v>
      </c>
      <c r="HX145">
        <v>170.04689076701999</v>
      </c>
      <c r="HZ145">
        <v>198.4469084978</v>
      </c>
      <c r="IB145">
        <v>185.01527679616001</v>
      </c>
      <c r="ID145">
        <v>184.25690017743401</v>
      </c>
      <c r="IF145">
        <v>184.99839409904999</v>
      </c>
    </row>
    <row r="146" spans="1:240" x14ac:dyDescent="0.25">
      <c r="A146" s="40">
        <v>42370</v>
      </c>
      <c r="B146">
        <v>101.78835191144999</v>
      </c>
      <c r="D146">
        <v>136.40013292769501</v>
      </c>
      <c r="F146">
        <v>113.782724526884</v>
      </c>
      <c r="H146">
        <v>136.44628474333101</v>
      </c>
      <c r="J146">
        <v>170.69096022824399</v>
      </c>
      <c r="L146">
        <v>146.849953015235</v>
      </c>
      <c r="N146">
        <v>113.009498632739</v>
      </c>
      <c r="P146">
        <v>147.846898922864</v>
      </c>
      <c r="R146">
        <v>169.90154484317199</v>
      </c>
      <c r="T146">
        <v>135.72865514465701</v>
      </c>
      <c r="V146">
        <v>125.328351193438</v>
      </c>
      <c r="X146">
        <v>125.654838801091</v>
      </c>
      <c r="Z146">
        <v>91.8072020215441</v>
      </c>
      <c r="AB146">
        <v>101.380043548014</v>
      </c>
      <c r="AD146">
        <v>147.22497012590799</v>
      </c>
      <c r="AF146">
        <v>102.476098939674</v>
      </c>
      <c r="AH146">
        <v>113.58921541330599</v>
      </c>
      <c r="AJ146">
        <v>102.478083570367</v>
      </c>
      <c r="AL146">
        <v>114.614921550465</v>
      </c>
      <c r="AN146">
        <v>136.70260062857699</v>
      </c>
      <c r="AP146">
        <v>102.260311656141</v>
      </c>
      <c r="AR146">
        <v>124.80121108039</v>
      </c>
      <c r="AT146">
        <v>158.35488218514701</v>
      </c>
      <c r="AV146">
        <v>124.944609635806</v>
      </c>
      <c r="AX146">
        <v>102.89584352898299</v>
      </c>
      <c r="AZ146">
        <v>125.406590655991</v>
      </c>
      <c r="BB146">
        <v>114.107764340763</v>
      </c>
      <c r="BD146">
        <v>171.64976301265401</v>
      </c>
      <c r="BF146">
        <v>125.37349647230801</v>
      </c>
      <c r="BH146">
        <v>113.989719587959</v>
      </c>
      <c r="BJ146">
        <v>136.26250422726901</v>
      </c>
      <c r="BL146">
        <v>135.30973818152901</v>
      </c>
      <c r="BN146">
        <v>79.523541432285299</v>
      </c>
      <c r="BP146">
        <v>171.59800757238401</v>
      </c>
      <c r="BR146">
        <v>125.05398935017701</v>
      </c>
      <c r="BT146">
        <v>147.15087276830101</v>
      </c>
      <c r="BV146">
        <v>113.999765110056</v>
      </c>
      <c r="BX146">
        <v>125.39240821342</v>
      </c>
      <c r="BZ146">
        <v>113.923532918321</v>
      </c>
      <c r="CB146">
        <v>124.611003911438</v>
      </c>
      <c r="CD146">
        <v>125.778832820727</v>
      </c>
      <c r="CF146">
        <v>135.57702113965101</v>
      </c>
      <c r="CH146">
        <v>182.32263954401901</v>
      </c>
      <c r="CJ146">
        <v>124.012003692805</v>
      </c>
      <c r="CL146">
        <v>113.591288489852</v>
      </c>
      <c r="CN146">
        <v>136.653807592183</v>
      </c>
      <c r="CP146">
        <v>159.235352040978</v>
      </c>
      <c r="CR146">
        <v>136.16916191105099</v>
      </c>
      <c r="CT146">
        <v>158.384309259552</v>
      </c>
      <c r="CV146">
        <v>90.729739092263301</v>
      </c>
      <c r="CX146">
        <v>112.52398518238201</v>
      </c>
      <c r="CZ146">
        <v>123.671427864579</v>
      </c>
      <c r="DB146">
        <v>91.093116350654398</v>
      </c>
      <c r="DD146">
        <v>170.94549718427899</v>
      </c>
      <c r="DF146">
        <v>125.944549036429</v>
      </c>
      <c r="DH146">
        <v>114.375995041422</v>
      </c>
      <c r="DJ146">
        <v>91.500234951369507</v>
      </c>
      <c r="DL146">
        <v>112.264284409544</v>
      </c>
      <c r="DN146">
        <v>113.938633191478</v>
      </c>
      <c r="DP146">
        <v>114.538873682773</v>
      </c>
      <c r="DR146">
        <v>124.741111225569</v>
      </c>
      <c r="DT146">
        <v>68.511309591802004</v>
      </c>
      <c r="DV146">
        <v>68.379892813686098</v>
      </c>
      <c r="DX146">
        <v>45.822466257694103</v>
      </c>
      <c r="DZ146">
        <v>180.17728891603099</v>
      </c>
      <c r="EB146">
        <v>125.19822949869</v>
      </c>
      <c r="ED146">
        <v>135.28535723491501</v>
      </c>
      <c r="EF146">
        <v>124.837011930777</v>
      </c>
      <c r="EH146">
        <v>136.42551906175601</v>
      </c>
      <c r="EJ146">
        <v>182.429615949831</v>
      </c>
      <c r="EL146">
        <v>113.55756718022501</v>
      </c>
      <c r="EN146">
        <v>113.37692032246601</v>
      </c>
      <c r="EP146">
        <v>169.80522216879899</v>
      </c>
      <c r="ER146">
        <v>113.758880485189</v>
      </c>
      <c r="ET146">
        <v>125.310072196173</v>
      </c>
      <c r="EV146">
        <v>113.385029144909</v>
      </c>
      <c r="EX146">
        <v>125.98206132455999</v>
      </c>
      <c r="EZ146">
        <v>136.590452403282</v>
      </c>
      <c r="FB146">
        <v>136.88527415809901</v>
      </c>
      <c r="FD146">
        <v>147.58576002789599</v>
      </c>
      <c r="FF146">
        <v>90.449312867340197</v>
      </c>
      <c r="FH146">
        <v>113.720389043037</v>
      </c>
      <c r="FJ146">
        <v>147.524213010197</v>
      </c>
      <c r="FL146">
        <v>172.408362231507</v>
      </c>
      <c r="FN146">
        <v>134.31074818751901</v>
      </c>
      <c r="FP146">
        <v>124.51907257408701</v>
      </c>
      <c r="FR146">
        <v>181.29372791260801</v>
      </c>
      <c r="FT146">
        <v>79.425586111183094</v>
      </c>
      <c r="FV146">
        <v>90.304615845005998</v>
      </c>
      <c r="FX146">
        <v>147.45512767139999</v>
      </c>
      <c r="FZ146">
        <v>137.823244131861</v>
      </c>
      <c r="GB146">
        <v>101.74291205432</v>
      </c>
      <c r="GD146">
        <v>182.949715375229</v>
      </c>
      <c r="GF146">
        <v>137.53546773463501</v>
      </c>
      <c r="GH146">
        <v>90.641588961558298</v>
      </c>
      <c r="GJ146">
        <v>102.049657652954</v>
      </c>
      <c r="GL146">
        <v>136.50049919336399</v>
      </c>
      <c r="GN146">
        <v>169.3919271099</v>
      </c>
      <c r="GP146">
        <v>102.281679188357</v>
      </c>
      <c r="GR146">
        <v>102.168657136037</v>
      </c>
      <c r="GT146">
        <v>125.06464409034599</v>
      </c>
      <c r="GV146">
        <v>90.899312037556399</v>
      </c>
      <c r="GX146">
        <v>136.56587763619399</v>
      </c>
      <c r="GZ146">
        <v>113.84986598625601</v>
      </c>
      <c r="HB146">
        <v>90.649018120230807</v>
      </c>
      <c r="HD146">
        <v>113.169114729428</v>
      </c>
      <c r="HF146">
        <v>112.60366638348999</v>
      </c>
      <c r="HH146">
        <v>91.310503769265196</v>
      </c>
      <c r="HJ146">
        <v>148.68094978598401</v>
      </c>
      <c r="HL146">
        <v>160.00278997555799</v>
      </c>
      <c r="HN146">
        <v>91.862992106052204</v>
      </c>
      <c r="HP146">
        <v>125.053707711976</v>
      </c>
      <c r="HR146">
        <v>124.485078359555</v>
      </c>
      <c r="HT146">
        <v>125.21183018917699</v>
      </c>
      <c r="HV146">
        <v>113.978773610326</v>
      </c>
      <c r="HX146">
        <v>78.504482315219903</v>
      </c>
      <c r="HZ146">
        <v>114.12551601820699</v>
      </c>
      <c r="IB146">
        <v>124.998966167058</v>
      </c>
      <c r="ID146">
        <v>134.73197729939699</v>
      </c>
      <c r="IF146">
        <v>136.36821929158299</v>
      </c>
    </row>
    <row r="147" spans="1:240" x14ac:dyDescent="0.25">
      <c r="A147" s="40">
        <v>42401</v>
      </c>
      <c r="B147">
        <v>107.485459474064</v>
      </c>
      <c r="D147">
        <v>240.54176895813501</v>
      </c>
      <c r="F147">
        <v>227.77727600555201</v>
      </c>
      <c r="H147">
        <v>239.749928460039</v>
      </c>
      <c r="J147">
        <v>252.335443953458</v>
      </c>
      <c r="L147">
        <v>190.144198726323</v>
      </c>
      <c r="N147">
        <v>225.36293464115599</v>
      </c>
      <c r="P147">
        <v>227.44070527001401</v>
      </c>
      <c r="R147">
        <v>203.76762408747001</v>
      </c>
      <c r="T147">
        <v>228.62143011961399</v>
      </c>
      <c r="V147">
        <v>251.14818261991701</v>
      </c>
      <c r="X147">
        <v>345.91594472834402</v>
      </c>
      <c r="Z147">
        <v>191.01571759218899</v>
      </c>
      <c r="AB147">
        <v>191.181320397826</v>
      </c>
      <c r="AD147">
        <v>200.85733267805199</v>
      </c>
      <c r="AF147">
        <v>216.57864466926901</v>
      </c>
      <c r="AH147">
        <v>166.84192099211199</v>
      </c>
      <c r="AJ147">
        <v>181.01990308031799</v>
      </c>
      <c r="AL147">
        <v>154.99139549263501</v>
      </c>
      <c r="AN147">
        <v>226.90026264719401</v>
      </c>
      <c r="AP147">
        <v>201.611910072017</v>
      </c>
      <c r="AR147">
        <v>167.021694576882</v>
      </c>
      <c r="AT147">
        <v>264.127397963926</v>
      </c>
      <c r="AV147">
        <v>179.53718200979301</v>
      </c>
      <c r="AX147">
        <v>166.723005856648</v>
      </c>
      <c r="AZ147">
        <v>179.951408600912</v>
      </c>
      <c r="BB147">
        <v>252.866291558841</v>
      </c>
      <c r="BD147">
        <v>118.321171262162</v>
      </c>
      <c r="BF147">
        <v>204.41076895605499</v>
      </c>
      <c r="BH147">
        <v>227.390251410833</v>
      </c>
      <c r="BJ147">
        <v>144.82927965943301</v>
      </c>
      <c r="BL147">
        <v>179.803360566208</v>
      </c>
      <c r="BN147">
        <v>120.37570214001499</v>
      </c>
      <c r="BP147">
        <v>240.145237383943</v>
      </c>
      <c r="BR147">
        <v>154.088154065862</v>
      </c>
      <c r="BT147">
        <v>167.16789128534299</v>
      </c>
      <c r="BV147">
        <v>131.23734321273</v>
      </c>
      <c r="BX147">
        <v>213.506233059663</v>
      </c>
      <c r="BZ147">
        <v>204.50421876309801</v>
      </c>
      <c r="CB147">
        <v>191.847341723223</v>
      </c>
      <c r="CD147">
        <v>216.72460657943401</v>
      </c>
      <c r="CF147">
        <v>204.13960784648</v>
      </c>
      <c r="CH147">
        <v>155.39491654307099</v>
      </c>
      <c r="CJ147">
        <v>248.35268892822799</v>
      </c>
      <c r="CL147">
        <v>226.341839985826</v>
      </c>
      <c r="CN147">
        <v>249.56455544006801</v>
      </c>
      <c r="CP147">
        <v>191.64975211225999</v>
      </c>
      <c r="CR147">
        <v>263.20064533574799</v>
      </c>
      <c r="CT147">
        <v>155.17804822485999</v>
      </c>
      <c r="CV147">
        <v>167.44691950689401</v>
      </c>
      <c r="CX147">
        <v>214.18405194421999</v>
      </c>
      <c r="CZ147">
        <v>262.03799121583</v>
      </c>
      <c r="DB147">
        <v>201.647785789209</v>
      </c>
      <c r="DD147">
        <v>217.64942592336899</v>
      </c>
      <c r="DF147">
        <v>239.20387839254201</v>
      </c>
      <c r="DH147">
        <v>144.372507714183</v>
      </c>
      <c r="DJ147">
        <v>155.96653836271801</v>
      </c>
      <c r="DL147">
        <v>250.84783861644601</v>
      </c>
      <c r="DN147">
        <v>191.377302462779</v>
      </c>
      <c r="DP147">
        <v>144.25892903655799</v>
      </c>
      <c r="DR147">
        <v>226.33646963616701</v>
      </c>
      <c r="DT147">
        <v>250.836961427923</v>
      </c>
      <c r="DV147">
        <v>216.41559930098001</v>
      </c>
      <c r="DX147">
        <v>300.33309041197299</v>
      </c>
      <c r="DZ147">
        <v>166.30701048435</v>
      </c>
      <c r="EB147">
        <v>239.038579375312</v>
      </c>
      <c r="ED147">
        <v>227.28132789459701</v>
      </c>
      <c r="EF147">
        <v>193.40615844909701</v>
      </c>
      <c r="EH147">
        <v>190.67889558438199</v>
      </c>
      <c r="EJ147">
        <v>201.915709042255</v>
      </c>
      <c r="EL147">
        <v>238.88321984454601</v>
      </c>
      <c r="EN147">
        <v>214.08460763652499</v>
      </c>
      <c r="EP147">
        <v>216.25962346919599</v>
      </c>
      <c r="ER147">
        <v>225.69568328225901</v>
      </c>
      <c r="ET147">
        <v>217.39014352935101</v>
      </c>
      <c r="EV147">
        <v>155.59927425498299</v>
      </c>
      <c r="EX147">
        <v>227.1881424787</v>
      </c>
      <c r="EZ147">
        <v>227.22986315179901</v>
      </c>
      <c r="FB147">
        <v>227.19719727639901</v>
      </c>
      <c r="FD147">
        <v>251.27063574458799</v>
      </c>
      <c r="FF147">
        <v>190.972711012096</v>
      </c>
      <c r="FH147">
        <v>264.08704663920298</v>
      </c>
      <c r="FJ147">
        <v>180.189300173926</v>
      </c>
      <c r="FL147">
        <v>190.341860471225</v>
      </c>
      <c r="FN147">
        <v>274.20806069510201</v>
      </c>
      <c r="FP147">
        <v>192.113219304842</v>
      </c>
      <c r="FR147">
        <v>236.682639487329</v>
      </c>
      <c r="FT147">
        <v>180.229180689218</v>
      </c>
      <c r="FV147">
        <v>178.561335749855</v>
      </c>
      <c r="FX147">
        <v>239.10084812694899</v>
      </c>
      <c r="FZ147">
        <v>192.42176224271</v>
      </c>
      <c r="GB147">
        <v>180.108919209937</v>
      </c>
      <c r="GD147">
        <v>143.11098311480299</v>
      </c>
      <c r="GF147">
        <v>191.87995999515701</v>
      </c>
      <c r="GH147">
        <v>166.984268883927</v>
      </c>
      <c r="GJ147">
        <v>286.09773819533501</v>
      </c>
      <c r="GL147">
        <v>227.68282414570601</v>
      </c>
      <c r="GN147">
        <v>238.08034614030601</v>
      </c>
      <c r="GP147">
        <v>225.794834269668</v>
      </c>
      <c r="GR147">
        <v>200.31112534440501</v>
      </c>
      <c r="GT147">
        <v>227.08421189098101</v>
      </c>
      <c r="GV147">
        <v>213.142251638575</v>
      </c>
      <c r="GX147">
        <v>169.31096479322699</v>
      </c>
      <c r="GZ147">
        <v>264.241653627483</v>
      </c>
      <c r="HB147">
        <v>131.223614723645</v>
      </c>
      <c r="HD147">
        <v>166.98015282393899</v>
      </c>
      <c r="HF147">
        <v>179.67895187868999</v>
      </c>
      <c r="HH147">
        <v>203.427147424259</v>
      </c>
      <c r="HJ147">
        <v>238.793188103327</v>
      </c>
      <c r="HL147">
        <v>250.689011311255</v>
      </c>
      <c r="HN147">
        <v>180.22624613380299</v>
      </c>
      <c r="HP147">
        <v>154.923928532182</v>
      </c>
      <c r="HR147">
        <v>214.40339122591601</v>
      </c>
      <c r="HT147">
        <v>249.86914424532199</v>
      </c>
      <c r="HV147">
        <v>167.38435952598101</v>
      </c>
      <c r="HX147">
        <v>181.59623997353401</v>
      </c>
      <c r="HZ147">
        <v>216.798738950288</v>
      </c>
      <c r="IB147">
        <v>169.22776770017299</v>
      </c>
      <c r="ID147">
        <v>262.63430850599502</v>
      </c>
      <c r="IF147">
        <v>178.58772280129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Query specification</vt:lpstr>
      <vt:lpstr>Summary</vt:lpstr>
      <vt:lpstr>Sampling summary</vt:lpstr>
      <vt:lpstr>Samplings</vt:lpstr>
      <vt:lpstr>Plot for meth</vt:lpstr>
      <vt:lpstr>Summary!_CV</vt:lpstr>
      <vt:lpstr>Summary!_LCL99</vt:lpstr>
      <vt:lpstr>Summary!_Max</vt:lpstr>
      <vt:lpstr>Summary!_Mean</vt:lpstr>
      <vt:lpstr>Summary!_Median</vt:lpstr>
      <vt:lpstr>Summary!_Min</vt:lpstr>
      <vt:lpstr>Summary!_MoE</vt:lpstr>
      <vt:lpstr>Summary!_MoE_percent_Mean</vt:lpstr>
      <vt:lpstr>Summary!_N</vt:lpstr>
      <vt:lpstr>Summary!_N_Needed</vt:lpstr>
      <vt:lpstr>_NPeriods</vt:lpstr>
      <vt:lpstr>_NSamples</vt:lpstr>
      <vt:lpstr>Summary!_Range</vt:lpstr>
      <vt:lpstr>Summary!_SD</vt:lpstr>
      <vt:lpstr>Summary!_UCL99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2021-03-28T07:31:22Z</dcterms:created>
  <dcterms:modified xsi:type="dcterms:W3CDTF">2021-03-28T07:34:52Z</dcterms:modified>
</cp:coreProperties>
</file>