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jensen/Desktop/"/>
    </mc:Choice>
  </mc:AlternateContent>
  <xr:revisionPtr revIDLastSave="0" documentId="13_ncr:9_{EF3AF084-6203-604E-BD68-EC00FC217CB3}" xr6:coauthVersionLast="47" xr6:coauthVersionMax="47" xr10:uidLastSave="{00000000-0000-0000-0000-000000000000}"/>
  <bookViews>
    <workbookView xWindow="14400" yWindow="500" windowWidth="14400" windowHeight="16280" xr2:uid="{00000000-000D-0000-FFFF-FFFF00000000}"/>
  </bookViews>
  <sheets>
    <sheet name="vw_port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Q12" i="1"/>
  <c r="Q15" i="1" s="1"/>
  <c r="M13" i="1"/>
  <c r="M38" i="1"/>
  <c r="K38" i="1"/>
  <c r="K18" i="1"/>
  <c r="M18" i="1" s="1"/>
  <c r="K20" i="1"/>
  <c r="M20" i="1" s="1"/>
  <c r="K3" i="1"/>
  <c r="M3" i="1" s="1"/>
  <c r="K44" i="1"/>
  <c r="M44" i="1" s="1"/>
  <c r="K7" i="1"/>
  <c r="M7" i="1" s="1"/>
  <c r="K50" i="1"/>
  <c r="K24" i="1"/>
  <c r="M24" i="1" s="1"/>
  <c r="K11" i="1"/>
  <c r="M11" i="1" s="1"/>
  <c r="K9" i="1"/>
  <c r="M9" i="1" s="1"/>
  <c r="K17" i="1"/>
  <c r="M17" i="1" s="1"/>
  <c r="K40" i="1"/>
  <c r="M40" i="1" s="1"/>
  <c r="K26" i="1"/>
  <c r="M26" i="1" s="1"/>
  <c r="K35" i="1"/>
  <c r="K29" i="1"/>
  <c r="M29" i="1" s="1"/>
  <c r="K33" i="1"/>
  <c r="M33" i="1" s="1"/>
  <c r="K12" i="1"/>
  <c r="M12" i="1" s="1"/>
  <c r="K37" i="1"/>
  <c r="M37" i="1" s="1"/>
  <c r="K48" i="1"/>
  <c r="M48" i="1" s="1"/>
  <c r="K28" i="1"/>
  <c r="M28" i="1" s="1"/>
  <c r="K5" i="1"/>
  <c r="M5" i="1" s="1"/>
  <c r="K25" i="1"/>
  <c r="M25" i="1" s="1"/>
  <c r="K15" i="1"/>
  <c r="M15" i="1" s="1"/>
  <c r="K47" i="1"/>
  <c r="M47" i="1" s="1"/>
  <c r="K30" i="1"/>
  <c r="M30" i="1" s="1"/>
  <c r="K13" i="1"/>
  <c r="K2" i="1"/>
  <c r="M2" i="1" s="1"/>
  <c r="K31" i="1"/>
  <c r="M31" i="1" s="1"/>
  <c r="K42" i="1"/>
  <c r="M42" i="1" s="1"/>
  <c r="K14" i="1"/>
  <c r="M14" i="1" s="1"/>
  <c r="K27" i="1"/>
  <c r="M27" i="1" s="1"/>
  <c r="K49" i="1"/>
  <c r="M49" i="1" s="1"/>
  <c r="K21" i="1"/>
  <c r="M21" i="1" s="1"/>
  <c r="K8" i="1"/>
  <c r="M8" i="1" s="1"/>
  <c r="K39" i="1"/>
  <c r="M39" i="1" s="1"/>
  <c r="K36" i="1"/>
  <c r="M36" i="1" s="1"/>
  <c r="K43" i="1"/>
  <c r="M43" i="1" s="1"/>
  <c r="K41" i="1"/>
  <c r="M41" i="1" s="1"/>
  <c r="K16" i="1"/>
  <c r="M16" i="1" s="1"/>
  <c r="K22" i="1"/>
  <c r="M22" i="1" s="1"/>
  <c r="K4" i="1"/>
  <c r="M4" i="1" s="1"/>
  <c r="K46" i="1"/>
  <c r="M46" i="1" s="1"/>
  <c r="K32" i="1"/>
  <c r="M32" i="1" s="1"/>
  <c r="K19" i="1"/>
  <c r="M19" i="1" s="1"/>
  <c r="K10" i="1"/>
  <c r="M10" i="1" s="1"/>
  <c r="K45" i="1"/>
  <c r="M45" i="1" s="1"/>
  <c r="K51" i="1"/>
  <c r="M51" i="1" s="1"/>
  <c r="K23" i="1"/>
  <c r="M23" i="1" s="1"/>
  <c r="K34" i="1"/>
  <c r="M34" i="1" s="1"/>
  <c r="K6" i="1"/>
  <c r="M6" i="1" s="1"/>
  <c r="Q2" i="1" l="1"/>
  <c r="Q8" i="1" s="1"/>
</calcChain>
</file>

<file path=xl/sharedStrings.xml><?xml version="1.0" encoding="utf-8"?>
<sst xmlns="http://purl.oclc.org/ooxml/spreadsheetml/main" count="77" uniqueCount="77">
  <si>
    <t>permno</t>
  </si>
  <si>
    <t>beta</t>
  </si>
  <si>
    <t>lagbeta</t>
  </si>
  <si>
    <t>ranklagbeta</t>
  </si>
  <si>
    <t>lagbetaq</t>
  </si>
  <si>
    <t>annRet</t>
  </si>
  <si>
    <t>annRet10</t>
  </si>
  <si>
    <t>volRank</t>
  </si>
  <si>
    <t>wt</t>
  </si>
  <si>
    <t>ticker</t>
  </si>
  <si>
    <t>CDNS</t>
  </si>
  <si>
    <t>EPAC</t>
  </si>
  <si>
    <t>ITT</t>
  </si>
  <si>
    <t>AL</t>
  </si>
  <si>
    <t>NOW</t>
  </si>
  <si>
    <t>PBYI</t>
  </si>
  <si>
    <t>VEEV</t>
  </si>
  <si>
    <t>SHSP</t>
  </si>
  <si>
    <t>MGNI</t>
  </si>
  <si>
    <t>FIVN</t>
  </si>
  <si>
    <t>ZEN</t>
  </si>
  <si>
    <t>SYNH</t>
  </si>
  <si>
    <t>LNTH</t>
  </si>
  <si>
    <t>UNVR</t>
  </si>
  <si>
    <t>NK</t>
  </si>
  <si>
    <t>GBT</t>
  </si>
  <si>
    <t>RCUS</t>
  </si>
  <si>
    <t>EQH</t>
  </si>
  <si>
    <t>VRCA</t>
  </si>
  <si>
    <t>REZI</t>
  </si>
  <si>
    <t>DOW</t>
  </si>
  <si>
    <t>R</t>
  </si>
  <si>
    <t>IVC</t>
  </si>
  <si>
    <t>CBT</t>
  </si>
  <si>
    <t>C</t>
  </si>
  <si>
    <t>OI</t>
  </si>
  <si>
    <t>TALO</t>
  </si>
  <si>
    <t>BWA</t>
  </si>
  <si>
    <t>NKTR</t>
  </si>
  <si>
    <t>CVLG</t>
  </si>
  <si>
    <t>ACIW</t>
  </si>
  <si>
    <t>CMCO</t>
  </si>
  <si>
    <t>GES</t>
  </si>
  <si>
    <t>DXPE</t>
  </si>
  <si>
    <t>BCOR</t>
  </si>
  <si>
    <t>EWBC</t>
  </si>
  <si>
    <t>LPSN</t>
  </si>
  <si>
    <t>ALGN</t>
  </si>
  <si>
    <t>CONN</t>
  </si>
  <si>
    <t>KRO</t>
  </si>
  <si>
    <t>OSK</t>
  </si>
  <si>
    <t>VMW</t>
  </si>
  <si>
    <t>FLNT</t>
  </si>
  <si>
    <t>GTE</t>
  </si>
  <si>
    <t>JBT</t>
  </si>
  <si>
    <t>VRTS</t>
  </si>
  <si>
    <t># Units</t>
  </si>
  <si>
    <t>Dollars to Allocate</t>
  </si>
  <si>
    <r>
      <rPr>
        <strike/>
        <sz val="12"/>
        <color theme="1"/>
        <rFont val="Calibri (Body)"/>
      </rPr>
      <t>ALXN</t>
    </r>
    <r>
      <rPr>
        <sz val="12"/>
        <color theme="1"/>
        <rFont val="Calibri"/>
        <family val="2"/>
        <scheme val="minor"/>
      </rPr>
      <t xml:space="preserve"> AZN</t>
    </r>
  </si>
  <si>
    <r>
      <rPr>
        <strike/>
        <sz val="12"/>
        <color theme="1"/>
        <rFont val="Calibri (Body)"/>
      </rPr>
      <t>TBIO</t>
    </r>
    <r>
      <rPr>
        <sz val="12"/>
        <color theme="1"/>
        <rFont val="Calibri"/>
        <family val="2"/>
        <scheme val="minor"/>
      </rPr>
      <t xml:space="preserve"> SNY</t>
    </r>
  </si>
  <si>
    <t>Total</t>
  </si>
  <si>
    <t>Balance</t>
  </si>
  <si>
    <t>Projected Leftover</t>
  </si>
  <si>
    <t>if you need to add…add from the top</t>
  </si>
  <si>
    <t>if you need to cut…cut from NOW and ALGN (the 2 most expensive)</t>
  </si>
  <si>
    <t>Units Bought</t>
  </si>
  <si>
    <t>Estimated Price</t>
  </si>
  <si>
    <t>Total Order</t>
  </si>
  <si>
    <t>Variance</t>
  </si>
  <si>
    <t>Leftover</t>
  </si>
  <si>
    <t>INVALID STOCK TICKER</t>
  </si>
  <si>
    <t>*only took limit order. Used last closing price of $153.56 as it’s lower than your listed price</t>
  </si>
  <si>
    <t>*only took limit order. Used $42.25 (your price is lower than last closing price of $44.23)</t>
  </si>
  <si>
    <t>*last closing price double your price. Still want to purchase at same qty?</t>
  </si>
  <si>
    <t>ETV</t>
  </si>
  <si>
    <t>Price (1/2/22)</t>
  </si>
  <si>
    <r>
      <t xml:space="preserve">LB </t>
    </r>
    <r>
      <rPr>
        <sz val="12"/>
        <color theme="1"/>
        <rFont val="Calibri (Body)"/>
      </rPr>
      <t>BBWI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</si>
</sst>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 (Body)"/>
    </font>
    <font>
      <strike/>
      <sz val="12"/>
      <color theme="1"/>
      <name val="Calibri"/>
      <family val="2"/>
      <scheme val="minor"/>
    </font>
    <font>
      <sz val="12"/>
      <color theme="1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44" fontId="0" fillId="0" borderId="0" xfId="1" applyFont="1"/>
    <xf numFmtId="1" fontId="0" fillId="33" borderId="0" xfId="0" applyNumberFormat="1" applyFill="1"/>
    <xf numFmtId="0" fontId="19" fillId="33" borderId="0" xfId="0" applyFont="1" applyFill="1"/>
    <xf numFmtId="44" fontId="19" fillId="0" borderId="0" xfId="1" applyFont="1"/>
    <xf numFmtId="0" fontId="19" fillId="0" borderId="0" xfId="0" applyFont="1"/>
    <xf numFmtId="0" fontId="0" fillId="0" borderId="0" xfId="0" applyFill="1"/>
    <xf numFmtId="1" fontId="0" fillId="0" borderId="0" xfId="0" applyNumberFormat="1" applyFill="1"/>
    <xf numFmtId="44" fontId="0" fillId="0" borderId="0" xfId="1" applyFont="1" applyFill="1"/>
    <xf numFmtId="44" fontId="0" fillId="0" borderId="0" xfId="0" applyNumberFormat="1" applyFill="1"/>
    <xf numFmtId="0" fontId="0" fillId="34" borderId="0" xfId="0" applyFill="1"/>
    <xf numFmtId="1" fontId="0" fillId="34" borderId="0" xfId="0" applyNumberFormat="1" applyFill="1"/>
    <xf numFmtId="44" fontId="0" fillId="34" borderId="0" xfId="1" applyFont="1" applyFill="1"/>
    <xf numFmtId="44" fontId="0" fillId="34" borderId="0" xfId="0" applyNumberFormat="1" applyFill="1"/>
    <xf numFmtId="1" fontId="0" fillId="35" borderId="0" xfId="0" applyNumberFormat="1" applyFill="1"/>
    <xf numFmtId="44" fontId="0" fillId="35" borderId="0" xfId="1" applyFont="1" applyFill="1"/>
    <xf numFmtId="0" fontId="0" fillId="35" borderId="0" xfId="0" applyFill="1"/>
    <xf numFmtId="1" fontId="0" fillId="36" borderId="0" xfId="0" applyNumberFormat="1" applyFill="1"/>
    <xf numFmtId="0" fontId="18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J1" workbookViewId="0">
      <selection activeCell="L1" sqref="L1"/>
    </sheetView>
  </sheetViews>
  <sheetFormatPr baseColWidth="10" defaultColWidth="10.83203125" defaultRowHeight="16" x14ac:dyDescent="0.2"/>
  <cols>
    <col min="1" max="9" width="10.83203125" hidden="1" customWidth="1"/>
    <col min="10" max="10" width="10.83203125" style="1"/>
    <col min="11" max="11" width="15.5" bestFit="1" customWidth="1"/>
    <col min="12" max="12" width="14.6640625" bestFit="1" customWidth="1"/>
    <col min="13" max="13" width="10.83203125" style="1"/>
    <col min="14" max="14" width="11.33203125" style="11" bestFit="1" customWidth="1"/>
    <col min="15" max="15" width="13.33203125" style="13" bestFit="1" customWidth="1"/>
    <col min="16" max="16" width="13.33203125" style="13" customWidth="1"/>
    <col min="17" max="17" width="12.5" style="7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57</v>
      </c>
      <c r="L1" t="s">
        <v>75</v>
      </c>
      <c r="M1" s="1" t="s">
        <v>56</v>
      </c>
      <c r="N1" s="11" t="s">
        <v>65</v>
      </c>
      <c r="O1" s="13" t="s">
        <v>66</v>
      </c>
      <c r="P1" s="13" t="s">
        <v>68</v>
      </c>
      <c r="Q1" s="7" t="s">
        <v>60</v>
      </c>
      <c r="R1" t="s">
        <v>63</v>
      </c>
    </row>
    <row r="2" spans="1:18" x14ac:dyDescent="0.2">
      <c r="A2">
        <v>70519</v>
      </c>
      <c r="B2">
        <v>1.5382647196858199</v>
      </c>
      <c r="C2">
        <v>1.4841359888105099</v>
      </c>
      <c r="D2">
        <v>1284</v>
      </c>
      <c r="E2">
        <v>4</v>
      </c>
      <c r="F2">
        <v>-0.19639810159358001</v>
      </c>
      <c r="G2">
        <v>-0.19830487320683601</v>
      </c>
      <c r="H2">
        <v>29</v>
      </c>
      <c r="I2">
        <v>0.21548574394419501</v>
      </c>
      <c r="J2" s="1" t="s">
        <v>34</v>
      </c>
      <c r="K2" s="2">
        <f t="shared" ref="K2:K33" si="0">336800.19*I2</f>
        <v>72575.639502696227</v>
      </c>
      <c r="L2">
        <v>60.39</v>
      </c>
      <c r="M2" s="3">
        <f>CEILING(K2/L2, 1)</f>
        <v>1202</v>
      </c>
      <c r="N2" s="12">
        <v>1205</v>
      </c>
      <c r="O2" s="13">
        <v>72745.850000000006</v>
      </c>
      <c r="P2" s="13">
        <f>K2-O2</f>
        <v>-170.21049730377854</v>
      </c>
      <c r="Q2" s="9">
        <f>SUMPRODUCT(L2:L51,M2:M51)</f>
        <v>338161.52000000019</v>
      </c>
      <c r="R2" t="s">
        <v>64</v>
      </c>
    </row>
    <row r="3" spans="1:18" x14ac:dyDescent="0.2">
      <c r="A3">
        <v>13447</v>
      </c>
      <c r="B3">
        <v>1.0297368873534301</v>
      </c>
      <c r="C3">
        <v>1.4880655745759801</v>
      </c>
      <c r="D3">
        <v>1288</v>
      </c>
      <c r="E3">
        <v>4</v>
      </c>
      <c r="F3">
        <v>0.94965873397817802</v>
      </c>
      <c r="G3">
        <v>0.83898946670816499</v>
      </c>
      <c r="H3">
        <v>33</v>
      </c>
      <c r="I3">
        <v>0.180261094078534</v>
      </c>
      <c r="J3" s="1" t="s">
        <v>14</v>
      </c>
      <c r="K3" s="2">
        <f t="shared" si="0"/>
        <v>60711.970735258124</v>
      </c>
      <c r="L3">
        <v>649.11</v>
      </c>
      <c r="M3" s="3">
        <f t="shared" ref="M3:M51" si="1">CEILING(K3/L3, 1)</f>
        <v>94</v>
      </c>
      <c r="N3" s="18">
        <v>90</v>
      </c>
      <c r="O3" s="13">
        <v>59400</v>
      </c>
      <c r="P3" s="13">
        <f t="shared" ref="P3:P51" si="2">K3-O3</f>
        <v>1311.9707352581245</v>
      </c>
      <c r="Q3" s="8"/>
    </row>
    <row r="4" spans="1:18" x14ac:dyDescent="0.2">
      <c r="A4">
        <v>88860</v>
      </c>
      <c r="B4">
        <v>1.37269789336617</v>
      </c>
      <c r="C4">
        <v>1.47993297367447</v>
      </c>
      <c r="D4">
        <v>1280</v>
      </c>
      <c r="E4">
        <v>4</v>
      </c>
      <c r="F4">
        <v>0.915054278010075</v>
      </c>
      <c r="G4">
        <v>0.80204031673971299</v>
      </c>
      <c r="H4">
        <v>25</v>
      </c>
      <c r="I4">
        <v>7.0737485058622901E-2</v>
      </c>
      <c r="J4" s="1" t="s">
        <v>47</v>
      </c>
      <c r="K4" s="2">
        <f t="shared" si="0"/>
        <v>23824.398407866356</v>
      </c>
      <c r="L4">
        <v>657.18</v>
      </c>
      <c r="M4" s="3">
        <f t="shared" si="1"/>
        <v>37</v>
      </c>
      <c r="N4" s="18">
        <v>36</v>
      </c>
      <c r="O4" s="13">
        <v>25200</v>
      </c>
      <c r="P4" s="13">
        <f t="shared" si="2"/>
        <v>-1375.6015921336439</v>
      </c>
      <c r="Q4" s="8" t="s">
        <v>61</v>
      </c>
    </row>
    <row r="5" spans="1:18" x14ac:dyDescent="0.2">
      <c r="A5">
        <v>18428</v>
      </c>
      <c r="B5">
        <v>1.3152274446683301</v>
      </c>
      <c r="C5">
        <v>1.4772456803912299</v>
      </c>
      <c r="D5">
        <v>1272</v>
      </c>
      <c r="E5">
        <v>4</v>
      </c>
      <c r="F5">
        <v>8.0127507680303106E-2</v>
      </c>
      <c r="G5">
        <v>0.13269495570419601</v>
      </c>
      <c r="H5">
        <v>17</v>
      </c>
      <c r="I5">
        <v>6.9102594253334398E-2</v>
      </c>
      <c r="J5" s="1" t="s">
        <v>30</v>
      </c>
      <c r="K5" s="2">
        <f t="shared" si="0"/>
        <v>23273.766874015935</v>
      </c>
      <c r="L5">
        <v>56.72</v>
      </c>
      <c r="M5" s="3">
        <f t="shared" si="1"/>
        <v>411</v>
      </c>
      <c r="N5" s="12">
        <v>431</v>
      </c>
      <c r="O5" s="13">
        <v>24523.9</v>
      </c>
      <c r="P5" s="13">
        <f t="shared" si="2"/>
        <v>-1250.1331259840663</v>
      </c>
      <c r="Q5" s="9">
        <v>336800.19</v>
      </c>
    </row>
    <row r="6" spans="1:18" x14ac:dyDescent="0.2">
      <c r="A6">
        <v>11403</v>
      </c>
      <c r="B6">
        <v>1.09314445097182</v>
      </c>
      <c r="C6">
        <v>1.49973253891841</v>
      </c>
      <c r="D6">
        <v>1305</v>
      </c>
      <c r="E6">
        <v>4</v>
      </c>
      <c r="F6">
        <v>0.966969342781137</v>
      </c>
      <c r="G6">
        <v>0.85972183038254901</v>
      </c>
      <c r="H6">
        <v>50</v>
      </c>
      <c r="I6">
        <v>6.3887549167638696E-2</v>
      </c>
      <c r="J6" s="1" t="s">
        <v>10</v>
      </c>
      <c r="K6" s="2">
        <f t="shared" si="0"/>
        <v>21517.338698295054</v>
      </c>
      <c r="L6">
        <v>186.35</v>
      </c>
      <c r="M6" s="3">
        <f t="shared" si="1"/>
        <v>116</v>
      </c>
      <c r="N6" s="12">
        <v>117</v>
      </c>
      <c r="O6" s="13">
        <v>24455.34</v>
      </c>
      <c r="P6" s="13">
        <f t="shared" si="2"/>
        <v>-2938.0013017049459</v>
      </c>
      <c r="Q6" s="8"/>
    </row>
    <row r="7" spans="1:18" x14ac:dyDescent="0.2">
      <c r="A7">
        <v>14231</v>
      </c>
      <c r="B7">
        <v>0.82287346111043802</v>
      </c>
      <c r="C7">
        <v>1.48998843596051</v>
      </c>
      <c r="D7">
        <v>1293</v>
      </c>
      <c r="E7">
        <v>4</v>
      </c>
      <c r="F7">
        <v>0.93551676377966997</v>
      </c>
      <c r="G7">
        <v>0.86830485440045202</v>
      </c>
      <c r="H7">
        <v>38</v>
      </c>
      <c r="I7">
        <v>6.2321190527878899E-2</v>
      </c>
      <c r="J7" s="1" t="s">
        <v>16</v>
      </c>
      <c r="K7" s="2">
        <f t="shared" si="0"/>
        <v>20989.788810815815</v>
      </c>
      <c r="L7">
        <v>255.48</v>
      </c>
      <c r="M7" s="3">
        <f t="shared" si="1"/>
        <v>83</v>
      </c>
      <c r="N7" s="12">
        <v>80</v>
      </c>
      <c r="O7" s="13">
        <v>20983.200000000001</v>
      </c>
      <c r="P7" s="13">
        <f t="shared" si="2"/>
        <v>6.5888108158142131</v>
      </c>
      <c r="Q7" s="7" t="s">
        <v>62</v>
      </c>
    </row>
    <row r="8" spans="1:18" x14ac:dyDescent="0.2">
      <c r="A8">
        <v>83111</v>
      </c>
      <c r="B8">
        <v>0.72615390909000599</v>
      </c>
      <c r="C8">
        <v>1.46821827152318</v>
      </c>
      <c r="D8">
        <v>1256</v>
      </c>
      <c r="E8">
        <v>4</v>
      </c>
      <c r="F8">
        <v>0.44465079510056998</v>
      </c>
      <c r="G8">
        <v>0.41086201580640802</v>
      </c>
      <c r="H8">
        <v>1</v>
      </c>
      <c r="I8">
        <v>5.7657712400850901E-2</v>
      </c>
      <c r="J8" s="1" t="s">
        <v>58</v>
      </c>
      <c r="K8" s="2">
        <f t="shared" si="0"/>
        <v>19419.128491571941</v>
      </c>
      <c r="L8">
        <v>58.25</v>
      </c>
      <c r="M8" s="3">
        <f t="shared" si="1"/>
        <v>334</v>
      </c>
      <c r="N8" s="12">
        <v>349</v>
      </c>
      <c r="O8" s="13">
        <v>20549.12</v>
      </c>
      <c r="P8" s="13">
        <f t="shared" si="2"/>
        <v>-1129.9915084280583</v>
      </c>
      <c r="Q8" s="10">
        <f>Q5-Q2</f>
        <v>-1361.3300000001909</v>
      </c>
    </row>
    <row r="9" spans="1:18" x14ac:dyDescent="0.2">
      <c r="A9">
        <v>14641</v>
      </c>
      <c r="B9">
        <v>1.07525335364605</v>
      </c>
      <c r="C9">
        <v>1.47360989892911</v>
      </c>
      <c r="D9">
        <v>1263</v>
      </c>
      <c r="E9">
        <v>4</v>
      </c>
      <c r="F9">
        <v>0.86768213791967197</v>
      </c>
      <c r="G9">
        <v>0.76343682341919505</v>
      </c>
      <c r="H9">
        <v>8</v>
      </c>
      <c r="I9">
        <v>2.8030329929479899E-2</v>
      </c>
      <c r="J9" s="1" t="s">
        <v>20</v>
      </c>
      <c r="K9" s="2">
        <f t="shared" si="0"/>
        <v>9440.6204460115168</v>
      </c>
      <c r="L9">
        <v>104.29</v>
      </c>
      <c r="M9" s="3">
        <f t="shared" si="1"/>
        <v>91</v>
      </c>
      <c r="N9" s="12">
        <v>95</v>
      </c>
      <c r="O9" s="13">
        <v>10212.5</v>
      </c>
      <c r="P9" s="13">
        <f t="shared" si="2"/>
        <v>-771.87955398848317</v>
      </c>
    </row>
    <row r="10" spans="1:18" x14ac:dyDescent="0.2">
      <c r="A10">
        <v>92257</v>
      </c>
      <c r="B10">
        <v>0.88993390554484397</v>
      </c>
      <c r="C10">
        <v>1.4742849542746701</v>
      </c>
      <c r="D10">
        <v>1267</v>
      </c>
      <c r="E10">
        <v>4</v>
      </c>
      <c r="F10">
        <v>-7.5957444154863094E-2</v>
      </c>
      <c r="G10">
        <v>-7.6018631361691694E-2</v>
      </c>
      <c r="H10">
        <v>12</v>
      </c>
      <c r="I10">
        <v>2.6499953461031501E-2</v>
      </c>
      <c r="J10" s="1" t="s">
        <v>51</v>
      </c>
      <c r="K10" s="2">
        <f t="shared" si="0"/>
        <v>8925.1893606665672</v>
      </c>
      <c r="L10">
        <v>115.88</v>
      </c>
      <c r="M10" s="3">
        <f t="shared" si="1"/>
        <v>78</v>
      </c>
      <c r="N10" s="12">
        <v>79</v>
      </c>
      <c r="O10" s="13">
        <v>9195.6</v>
      </c>
      <c r="P10" s="13">
        <f t="shared" si="2"/>
        <v>-270.41063933343321</v>
      </c>
    </row>
    <row r="11" spans="1:18" x14ac:dyDescent="0.2">
      <c r="A11">
        <v>14596</v>
      </c>
      <c r="B11">
        <v>0.69543527992579901</v>
      </c>
      <c r="C11">
        <v>1.4684581253201701</v>
      </c>
      <c r="D11">
        <v>1257</v>
      </c>
      <c r="E11">
        <v>4</v>
      </c>
      <c r="F11">
        <v>1.6593329916607999</v>
      </c>
      <c r="G11">
        <v>1.4492537025063801</v>
      </c>
      <c r="H11">
        <v>2</v>
      </c>
      <c r="I11">
        <v>1.9461670665101901E-2</v>
      </c>
      <c r="J11" s="1" t="s">
        <v>19</v>
      </c>
      <c r="K11" s="2">
        <f t="shared" si="0"/>
        <v>6554.6943777237466</v>
      </c>
      <c r="L11">
        <v>137.32</v>
      </c>
      <c r="M11" s="3">
        <f t="shared" si="1"/>
        <v>48</v>
      </c>
      <c r="N11" s="12">
        <v>50</v>
      </c>
      <c r="O11" s="13">
        <v>6908</v>
      </c>
      <c r="P11" s="13">
        <f t="shared" si="2"/>
        <v>-353.30562227625342</v>
      </c>
      <c r="Q11" s="11" t="s">
        <v>67</v>
      </c>
    </row>
    <row r="12" spans="1:18" x14ac:dyDescent="0.2">
      <c r="A12">
        <v>17787</v>
      </c>
      <c r="B12">
        <v>1.5808099317131701</v>
      </c>
      <c r="C12">
        <v>1.4860431926270901</v>
      </c>
      <c r="D12">
        <v>1286</v>
      </c>
      <c r="E12">
        <v>4</v>
      </c>
      <c r="F12">
        <v>6.5747769284447699E-2</v>
      </c>
      <c r="G12">
        <v>2.36135695220249E-2</v>
      </c>
      <c r="H12">
        <v>31</v>
      </c>
      <c r="I12">
        <v>1.9101366385057501E-2</v>
      </c>
      <c r="J12" s="1" t="s">
        <v>27</v>
      </c>
      <c r="K12" s="2">
        <f t="shared" si="0"/>
        <v>6433.3438277469795</v>
      </c>
      <c r="L12">
        <v>32.79</v>
      </c>
      <c r="M12" s="3">
        <f t="shared" si="1"/>
        <v>197</v>
      </c>
      <c r="N12" s="12">
        <v>199</v>
      </c>
      <c r="O12" s="13">
        <v>6779.93</v>
      </c>
      <c r="P12" s="13">
        <f t="shared" si="2"/>
        <v>-346.58617225302078</v>
      </c>
      <c r="Q12" s="14">
        <f>SUM(O2:O51)</f>
        <v>338302.46000000008</v>
      </c>
    </row>
    <row r="13" spans="1:18" x14ac:dyDescent="0.2">
      <c r="A13">
        <v>64282</v>
      </c>
      <c r="B13">
        <v>1.3923953509418801</v>
      </c>
      <c r="C13">
        <v>1.4791037325058101</v>
      </c>
      <c r="D13">
        <v>1278</v>
      </c>
      <c r="E13">
        <v>4</v>
      </c>
      <c r="F13">
        <v>1.0787138801969101</v>
      </c>
      <c r="G13">
        <v>0.98661849922266898</v>
      </c>
      <c r="H13">
        <v>23</v>
      </c>
      <c r="I13">
        <v>1.7361364241301701E-2</v>
      </c>
      <c r="J13" s="19" t="s">
        <v>76</v>
      </c>
      <c r="K13" s="2">
        <f t="shared" si="0"/>
        <v>5847.3107751296193</v>
      </c>
      <c r="L13">
        <v>69.790000000000006</v>
      </c>
      <c r="M13" s="3">
        <f t="shared" si="1"/>
        <v>84</v>
      </c>
      <c r="N13" s="15">
        <v>148</v>
      </c>
      <c r="O13" s="16">
        <v>11958.4</v>
      </c>
      <c r="P13" s="16">
        <f t="shared" si="2"/>
        <v>-6111.0892248703803</v>
      </c>
      <c r="Q13" s="17" t="s">
        <v>73</v>
      </c>
    </row>
    <row r="14" spans="1:18" x14ac:dyDescent="0.2">
      <c r="A14">
        <v>79545</v>
      </c>
      <c r="B14">
        <v>0.98914688714943499</v>
      </c>
      <c r="C14">
        <v>1.4971487982590499</v>
      </c>
      <c r="D14">
        <v>1300</v>
      </c>
      <c r="E14">
        <v>4</v>
      </c>
      <c r="F14">
        <v>-9.2007294801439002E-2</v>
      </c>
      <c r="G14">
        <v>-6.0608079464350102E-2</v>
      </c>
      <c r="H14">
        <v>45</v>
      </c>
      <c r="I14">
        <v>1.58596049344688E-2</v>
      </c>
      <c r="J14" s="1" t="s">
        <v>37</v>
      </c>
      <c r="K14" s="2">
        <f t="shared" si="0"/>
        <v>5341.5179552540294</v>
      </c>
      <c r="L14">
        <v>45.07</v>
      </c>
      <c r="M14" s="3">
        <f t="shared" si="1"/>
        <v>119</v>
      </c>
      <c r="N14" s="12">
        <v>120</v>
      </c>
      <c r="O14" s="13">
        <v>5400</v>
      </c>
      <c r="P14" s="13">
        <f t="shared" si="2"/>
        <v>-58.482044745970597</v>
      </c>
      <c r="Q14" s="11" t="s">
        <v>69</v>
      </c>
    </row>
    <row r="15" spans="1:18" x14ac:dyDescent="0.2">
      <c r="A15">
        <v>31500</v>
      </c>
      <c r="B15">
        <v>1.38482807259881</v>
      </c>
      <c r="C15">
        <v>1.4769566890723</v>
      </c>
      <c r="D15">
        <v>1271</v>
      </c>
      <c r="E15">
        <v>4</v>
      </c>
      <c r="F15">
        <v>0.60464304106672995</v>
      </c>
      <c r="G15">
        <v>0.58060642856448696</v>
      </c>
      <c r="H15">
        <v>16</v>
      </c>
      <c r="I15">
        <v>1.30214382084283E-2</v>
      </c>
      <c r="J15" s="1" t="s">
        <v>74</v>
      </c>
      <c r="K15" s="2">
        <f t="shared" si="0"/>
        <v>4385.6228626719112</v>
      </c>
      <c r="L15">
        <v>16.739999999999998</v>
      </c>
      <c r="M15" s="3">
        <f t="shared" si="1"/>
        <v>262</v>
      </c>
      <c r="N15" s="15" t="s">
        <v>70</v>
      </c>
      <c r="O15" s="16"/>
      <c r="P15" s="16">
        <f t="shared" si="2"/>
        <v>4385.6228626719112</v>
      </c>
      <c r="Q15" s="14">
        <f>Q5-Q12</f>
        <v>-1502.2700000000768</v>
      </c>
    </row>
    <row r="16" spans="1:18" x14ac:dyDescent="0.2">
      <c r="A16">
        <v>86719</v>
      </c>
      <c r="B16">
        <v>1.2414335539713499</v>
      </c>
      <c r="C16">
        <v>1.48769654520247</v>
      </c>
      <c r="D16">
        <v>1287</v>
      </c>
      <c r="E16">
        <v>4</v>
      </c>
      <c r="F16">
        <v>7.2269276042986594E-2</v>
      </c>
      <c r="G16">
        <v>8.8133902106135295E-2</v>
      </c>
      <c r="H16">
        <v>32</v>
      </c>
      <c r="I16">
        <v>1.20501412830799E-2</v>
      </c>
      <c r="J16" s="1" t="s">
        <v>45</v>
      </c>
      <c r="K16" s="2">
        <f t="shared" si="0"/>
        <v>4058.4898736681544</v>
      </c>
      <c r="L16">
        <v>78.680000000000007</v>
      </c>
      <c r="M16" s="3">
        <f t="shared" si="1"/>
        <v>52</v>
      </c>
      <c r="N16" s="12">
        <v>52</v>
      </c>
      <c r="O16" s="13">
        <v>4628</v>
      </c>
      <c r="P16" s="13">
        <f t="shared" si="2"/>
        <v>-569.51012633184564</v>
      </c>
    </row>
    <row r="17" spans="1:17" x14ac:dyDescent="0.2">
      <c r="A17">
        <v>15071</v>
      </c>
      <c r="B17">
        <v>1.2970102969307</v>
      </c>
      <c r="C17">
        <v>1.46914158099124</v>
      </c>
      <c r="D17">
        <v>1259</v>
      </c>
      <c r="E17">
        <v>4</v>
      </c>
      <c r="F17">
        <v>0.14552138570826201</v>
      </c>
      <c r="G17">
        <v>0.13644596961928501</v>
      </c>
      <c r="H17">
        <v>4</v>
      </c>
      <c r="I17">
        <v>1.18861945583114E-2</v>
      </c>
      <c r="J17" s="1" t="s">
        <v>21</v>
      </c>
      <c r="K17" s="2">
        <f t="shared" si="0"/>
        <v>4003.2725856162456</v>
      </c>
      <c r="L17">
        <v>102.68</v>
      </c>
      <c r="M17" s="3">
        <f t="shared" si="1"/>
        <v>39</v>
      </c>
      <c r="N17" s="12">
        <v>40</v>
      </c>
      <c r="O17" s="13">
        <v>4160</v>
      </c>
      <c r="P17" s="13">
        <f t="shared" si="2"/>
        <v>-156.72741438375442</v>
      </c>
    </row>
    <row r="18" spans="1:17" x14ac:dyDescent="0.2">
      <c r="A18">
        <v>12570</v>
      </c>
      <c r="B18">
        <v>1.2399058070606901</v>
      </c>
      <c r="C18">
        <v>1.4773325823688901</v>
      </c>
      <c r="D18">
        <v>1274</v>
      </c>
      <c r="E18">
        <v>4</v>
      </c>
      <c r="F18">
        <v>5.4229431503850199E-2</v>
      </c>
      <c r="G18">
        <v>7.1776821441617594E-2</v>
      </c>
      <c r="H18">
        <v>19</v>
      </c>
      <c r="I18">
        <v>1.1170172519937901E-2</v>
      </c>
      <c r="J18" s="1" t="s">
        <v>12</v>
      </c>
      <c r="K18" s="2">
        <f t="shared" si="0"/>
        <v>3762.116227047864</v>
      </c>
      <c r="L18">
        <v>102.19</v>
      </c>
      <c r="M18" s="3">
        <f t="shared" si="1"/>
        <v>37</v>
      </c>
      <c r="N18" s="12">
        <v>37</v>
      </c>
      <c r="O18" s="13">
        <v>4407.07</v>
      </c>
      <c r="P18" s="13">
        <f t="shared" si="2"/>
        <v>-644.95377295213575</v>
      </c>
    </row>
    <row r="19" spans="1:17" x14ac:dyDescent="0.2">
      <c r="A19">
        <v>90756</v>
      </c>
      <c r="B19">
        <v>1.0579443433681599</v>
      </c>
      <c r="C19">
        <v>1.4989851640248599</v>
      </c>
      <c r="D19">
        <v>1303</v>
      </c>
      <c r="E19">
        <v>4</v>
      </c>
      <c r="F19">
        <v>-7.5427898052142103E-2</v>
      </c>
      <c r="G19">
        <v>-6.4955783818642199E-2</v>
      </c>
      <c r="H19">
        <v>48</v>
      </c>
      <c r="I19">
        <v>9.8517897475246599E-3</v>
      </c>
      <c r="J19" s="1" t="s">
        <v>50</v>
      </c>
      <c r="K19" s="2">
        <f t="shared" si="0"/>
        <v>3318.0846588063573</v>
      </c>
      <c r="L19">
        <v>112.71</v>
      </c>
      <c r="M19" s="3">
        <f t="shared" si="1"/>
        <v>30</v>
      </c>
      <c r="N19" s="12">
        <v>31</v>
      </c>
      <c r="O19" s="13">
        <v>3493.7</v>
      </c>
      <c r="P19" s="13">
        <f t="shared" si="2"/>
        <v>-175.61534119364251</v>
      </c>
    </row>
    <row r="20" spans="1:17" x14ac:dyDescent="0.2">
      <c r="A20">
        <v>12641</v>
      </c>
      <c r="B20">
        <v>1.5299275906826699</v>
      </c>
      <c r="C20">
        <v>1.4740862933113199</v>
      </c>
      <c r="D20">
        <v>1265</v>
      </c>
      <c r="E20">
        <v>4</v>
      </c>
      <c r="F20">
        <v>-4.34317742473872E-2</v>
      </c>
      <c r="G20">
        <v>-3.9998021817859303E-2</v>
      </c>
      <c r="H20">
        <v>10</v>
      </c>
      <c r="I20">
        <v>8.4836607165399407E-3</v>
      </c>
      <c r="J20" s="1" t="s">
        <v>13</v>
      </c>
      <c r="K20" s="2">
        <f t="shared" si="0"/>
        <v>2857.2985412261883</v>
      </c>
      <c r="L20">
        <v>44.23</v>
      </c>
      <c r="M20" s="3">
        <f t="shared" si="1"/>
        <v>65</v>
      </c>
      <c r="N20" s="12">
        <v>68</v>
      </c>
      <c r="O20" s="13">
        <v>2873</v>
      </c>
      <c r="P20" s="13">
        <f t="shared" si="2"/>
        <v>-15.701458773811737</v>
      </c>
      <c r="Q20" s="17" t="s">
        <v>72</v>
      </c>
    </row>
    <row r="21" spans="1:17" x14ac:dyDescent="0.2">
      <c r="A21">
        <v>81282</v>
      </c>
      <c r="B21">
        <v>1.06439359312851</v>
      </c>
      <c r="C21">
        <v>1.47849305813575</v>
      </c>
      <c r="D21">
        <v>1275</v>
      </c>
      <c r="E21">
        <v>4</v>
      </c>
      <c r="F21">
        <v>1.4391557479728799E-2</v>
      </c>
      <c r="G21">
        <v>-1.2839392592524E-2</v>
      </c>
      <c r="H21">
        <v>20</v>
      </c>
      <c r="I21">
        <v>7.5546513897362597E-3</v>
      </c>
      <c r="J21" s="1" t="s">
        <v>40</v>
      </c>
      <c r="K21" s="2">
        <f t="shared" si="0"/>
        <v>2544.4080234469361</v>
      </c>
      <c r="L21">
        <v>34.700000000000003</v>
      </c>
      <c r="M21" s="3">
        <f t="shared" si="1"/>
        <v>74</v>
      </c>
      <c r="N21" s="12">
        <v>77</v>
      </c>
      <c r="O21" s="13">
        <v>2671.9</v>
      </c>
      <c r="P21" s="13">
        <f t="shared" si="2"/>
        <v>-127.49197655306398</v>
      </c>
    </row>
    <row r="22" spans="1:17" x14ac:dyDescent="0.2">
      <c r="A22">
        <v>88174</v>
      </c>
      <c r="B22">
        <v>0.92927841835270897</v>
      </c>
      <c r="C22">
        <v>1.49094159011782</v>
      </c>
      <c r="D22">
        <v>1295</v>
      </c>
      <c r="E22">
        <v>4</v>
      </c>
      <c r="F22">
        <v>0.68189317539502503</v>
      </c>
      <c r="G22">
        <v>0.57464593761473803</v>
      </c>
      <c r="H22">
        <v>40</v>
      </c>
      <c r="I22">
        <v>7.0565676629068801E-3</v>
      </c>
      <c r="J22" s="1" t="s">
        <v>46</v>
      </c>
      <c r="K22" s="2">
        <f t="shared" si="0"/>
        <v>2376.6533296148932</v>
      </c>
      <c r="L22">
        <v>35.72</v>
      </c>
      <c r="M22" s="3">
        <f t="shared" si="1"/>
        <v>67</v>
      </c>
      <c r="N22" s="12">
        <v>68</v>
      </c>
      <c r="O22" s="13">
        <v>2662.2</v>
      </c>
      <c r="P22" s="13">
        <f t="shared" si="2"/>
        <v>-285.54667038510661</v>
      </c>
    </row>
    <row r="23" spans="1:17" x14ac:dyDescent="0.2">
      <c r="A23">
        <v>92729</v>
      </c>
      <c r="B23">
        <v>1.4439414533539201</v>
      </c>
      <c r="C23">
        <v>1.4938020597198201</v>
      </c>
      <c r="D23">
        <v>1299</v>
      </c>
      <c r="E23">
        <v>4</v>
      </c>
      <c r="F23">
        <v>1.5077935820055E-2</v>
      </c>
      <c r="G23">
        <v>8.6325354772320805E-3</v>
      </c>
      <c r="H23">
        <v>44</v>
      </c>
      <c r="I23">
        <v>6.0646865386745604E-3</v>
      </c>
      <c r="J23" s="1" t="s">
        <v>54</v>
      </c>
      <c r="K23" s="2">
        <f t="shared" si="0"/>
        <v>2042.5875785160342</v>
      </c>
      <c r="L23">
        <v>153.56</v>
      </c>
      <c r="M23" s="3">
        <f t="shared" si="1"/>
        <v>14</v>
      </c>
      <c r="N23" s="12">
        <v>13</v>
      </c>
      <c r="O23" s="13">
        <v>2050.36</v>
      </c>
      <c r="P23" s="13">
        <f t="shared" si="2"/>
        <v>-7.7724214839658998</v>
      </c>
      <c r="Q23" s="17" t="s">
        <v>71</v>
      </c>
    </row>
    <row r="24" spans="1:17" x14ac:dyDescent="0.2">
      <c r="A24">
        <v>14580</v>
      </c>
      <c r="B24">
        <v>1.4684412117010099</v>
      </c>
      <c r="C24">
        <v>1.48903688549977</v>
      </c>
      <c r="D24">
        <v>1290</v>
      </c>
      <c r="E24">
        <v>4</v>
      </c>
      <c r="F24">
        <v>2.7634720464134599</v>
      </c>
      <c r="G24">
        <v>1.9275457453774301</v>
      </c>
      <c r="H24">
        <v>35</v>
      </c>
      <c r="I24">
        <v>5.95754813038316E-3</v>
      </c>
      <c r="J24" s="1" t="s">
        <v>18</v>
      </c>
      <c r="K24" s="2">
        <f t="shared" si="0"/>
        <v>2006.5033422471931</v>
      </c>
      <c r="L24">
        <v>17.5</v>
      </c>
      <c r="M24" s="3">
        <f t="shared" si="1"/>
        <v>115</v>
      </c>
      <c r="N24" s="12">
        <v>115</v>
      </c>
      <c r="O24" s="13">
        <v>2018.25</v>
      </c>
      <c r="P24" s="13">
        <f t="shared" si="2"/>
        <v>-11.746657752806868</v>
      </c>
    </row>
    <row r="25" spans="1:17" x14ac:dyDescent="0.2">
      <c r="A25">
        <v>27633</v>
      </c>
      <c r="B25">
        <v>1.1847406333675401</v>
      </c>
      <c r="C25">
        <v>1.4834814550908</v>
      </c>
      <c r="D25">
        <v>1283</v>
      </c>
      <c r="E25">
        <v>4</v>
      </c>
      <c r="F25">
        <v>0.20326790192064001</v>
      </c>
      <c r="G25">
        <v>0.216257036129168</v>
      </c>
      <c r="H25">
        <v>28</v>
      </c>
      <c r="I25">
        <v>5.5866317215882101E-3</v>
      </c>
      <c r="J25" s="1" t="s">
        <v>31</v>
      </c>
      <c r="K25" s="2">
        <f t="shared" si="0"/>
        <v>1881.5786252909363</v>
      </c>
      <c r="L25">
        <v>82.43</v>
      </c>
      <c r="M25" s="3">
        <f t="shared" si="1"/>
        <v>23</v>
      </c>
      <c r="N25" s="12">
        <v>24</v>
      </c>
      <c r="O25" s="13">
        <v>2037.12</v>
      </c>
      <c r="P25" s="13">
        <f t="shared" si="2"/>
        <v>-155.54137470906358</v>
      </c>
    </row>
    <row r="26" spans="1:17" x14ac:dyDescent="0.2">
      <c r="A26">
        <v>15482</v>
      </c>
      <c r="B26">
        <v>1.4263276751540599</v>
      </c>
      <c r="C26">
        <v>1.4978086522188001</v>
      </c>
      <c r="D26">
        <v>1301</v>
      </c>
      <c r="E26">
        <v>4</v>
      </c>
      <c r="F26">
        <v>-0.21575816307697801</v>
      </c>
      <c r="G26">
        <v>-0.20293351152545999</v>
      </c>
      <c r="H26">
        <v>46</v>
      </c>
      <c r="I26">
        <v>5.3959556633328904E-3</v>
      </c>
      <c r="J26" s="1" t="s">
        <v>23</v>
      </c>
      <c r="K26" s="2">
        <f t="shared" si="0"/>
        <v>1817.3588926420935</v>
      </c>
      <c r="L26">
        <v>28.35</v>
      </c>
      <c r="M26" s="3">
        <f t="shared" si="1"/>
        <v>65</v>
      </c>
      <c r="N26" s="12">
        <v>68</v>
      </c>
      <c r="O26" s="13">
        <v>1982.2</v>
      </c>
      <c r="P26" s="13">
        <f t="shared" si="2"/>
        <v>-164.84110735790659</v>
      </c>
    </row>
    <row r="27" spans="1:17" x14ac:dyDescent="0.2">
      <c r="A27">
        <v>80539</v>
      </c>
      <c r="B27">
        <v>0.80875140488220798</v>
      </c>
      <c r="C27">
        <v>1.4856105007857501</v>
      </c>
      <c r="D27">
        <v>1285</v>
      </c>
      <c r="E27">
        <v>4</v>
      </c>
      <c r="F27">
        <v>-0.21241123549993601</v>
      </c>
      <c r="G27">
        <v>-0.21259320830793599</v>
      </c>
      <c r="H27">
        <v>30</v>
      </c>
      <c r="I27">
        <v>5.1390586467479401E-3</v>
      </c>
      <c r="J27" s="1" t="s">
        <v>38</v>
      </c>
      <c r="K27" s="2">
        <f t="shared" si="0"/>
        <v>1730.8359286458492</v>
      </c>
      <c r="L27">
        <v>13.51</v>
      </c>
      <c r="M27" s="3">
        <f t="shared" si="1"/>
        <v>129</v>
      </c>
      <c r="N27" s="12">
        <v>134</v>
      </c>
      <c r="O27" s="13">
        <v>1823.74</v>
      </c>
      <c r="P27" s="13">
        <f t="shared" si="2"/>
        <v>-92.904071354150801</v>
      </c>
    </row>
    <row r="28" spans="1:17" x14ac:dyDescent="0.2">
      <c r="A28">
        <v>18142</v>
      </c>
      <c r="B28">
        <v>1.1271469875357301</v>
      </c>
      <c r="C28">
        <v>1.4906943853471</v>
      </c>
      <c r="D28">
        <v>1294</v>
      </c>
      <c r="E28">
        <v>4</v>
      </c>
      <c r="F28">
        <v>0.782060524221593</v>
      </c>
      <c r="G28">
        <v>0.82645928904997401</v>
      </c>
      <c r="H28">
        <v>39</v>
      </c>
      <c r="I28">
        <v>5.1047983331081797E-3</v>
      </c>
      <c r="J28" s="1" t="s">
        <v>29</v>
      </c>
      <c r="K28" s="2">
        <f t="shared" si="0"/>
        <v>1719.2970485025182</v>
      </c>
      <c r="L28">
        <v>26.03</v>
      </c>
      <c r="M28" s="3">
        <f t="shared" si="1"/>
        <v>67</v>
      </c>
      <c r="N28" s="12">
        <v>68</v>
      </c>
      <c r="O28" s="13">
        <v>1918.28</v>
      </c>
      <c r="P28" s="13">
        <f t="shared" si="2"/>
        <v>-198.98295149748174</v>
      </c>
    </row>
    <row r="29" spans="1:17" x14ac:dyDescent="0.2">
      <c r="A29">
        <v>15638</v>
      </c>
      <c r="B29">
        <v>1.2221885899598799</v>
      </c>
      <c r="C29">
        <v>1.4791008681207101</v>
      </c>
      <c r="D29">
        <v>1277</v>
      </c>
      <c r="E29">
        <v>4</v>
      </c>
      <c r="F29">
        <v>-0.45515024045831398</v>
      </c>
      <c r="G29">
        <v>-0.483234486673911</v>
      </c>
      <c r="H29">
        <v>22</v>
      </c>
      <c r="I29">
        <v>4.4999476042673304E-3</v>
      </c>
      <c r="J29" s="1" t="s">
        <v>25</v>
      </c>
      <c r="K29" s="2">
        <f t="shared" si="0"/>
        <v>1515.5832081072817</v>
      </c>
      <c r="L29">
        <v>29.27</v>
      </c>
      <c r="M29" s="3">
        <f t="shared" si="1"/>
        <v>52</v>
      </c>
      <c r="N29" s="12">
        <v>54</v>
      </c>
      <c r="O29" s="13">
        <v>1593</v>
      </c>
      <c r="P29" s="13">
        <f t="shared" si="2"/>
        <v>-77.416791892718265</v>
      </c>
    </row>
    <row r="30" spans="1:17" x14ac:dyDescent="0.2">
      <c r="A30">
        <v>46690</v>
      </c>
      <c r="B30">
        <v>1.2788065527288499</v>
      </c>
      <c r="C30">
        <v>1.4997047565871</v>
      </c>
      <c r="D30">
        <v>1304</v>
      </c>
      <c r="E30">
        <v>4</v>
      </c>
      <c r="F30">
        <v>-2.08082569467571E-2</v>
      </c>
      <c r="G30">
        <v>2.17645016138154E-2</v>
      </c>
      <c r="H30">
        <v>49</v>
      </c>
      <c r="I30">
        <v>4.2639483233874098E-3</v>
      </c>
      <c r="J30" s="1" t="s">
        <v>33</v>
      </c>
      <c r="K30" s="2">
        <f t="shared" si="0"/>
        <v>1436.0986054670611</v>
      </c>
      <c r="L30">
        <v>56.2</v>
      </c>
      <c r="M30" s="3">
        <f t="shared" si="1"/>
        <v>26</v>
      </c>
      <c r="N30" s="12">
        <v>26</v>
      </c>
      <c r="O30" s="13">
        <v>1671.8</v>
      </c>
      <c r="P30" s="13">
        <f t="shared" si="2"/>
        <v>-235.70139453293882</v>
      </c>
    </row>
    <row r="31" spans="1:17" x14ac:dyDescent="0.2">
      <c r="A31">
        <v>77157</v>
      </c>
      <c r="B31">
        <v>1.3586075724817099</v>
      </c>
      <c r="C31">
        <v>1.4707970413538101</v>
      </c>
      <c r="D31">
        <v>1261</v>
      </c>
      <c r="E31">
        <v>4</v>
      </c>
      <c r="F31">
        <v>1.8555774916744199E-3</v>
      </c>
      <c r="G31">
        <v>-0.10201841653527</v>
      </c>
      <c r="H31">
        <v>6</v>
      </c>
      <c r="I31">
        <v>3.1394111075421899E-3</v>
      </c>
      <c r="J31" s="1" t="s">
        <v>35</v>
      </c>
      <c r="K31" s="2">
        <f t="shared" si="0"/>
        <v>1057.35425750832</v>
      </c>
      <c r="L31">
        <v>12.03</v>
      </c>
      <c r="M31" s="3">
        <f t="shared" si="1"/>
        <v>88</v>
      </c>
      <c r="N31" s="12"/>
      <c r="P31" s="13">
        <f t="shared" si="2"/>
        <v>1057.35425750832</v>
      </c>
    </row>
    <row r="32" spans="1:17" x14ac:dyDescent="0.2">
      <c r="A32">
        <v>89960</v>
      </c>
      <c r="B32">
        <v>1.0137017716244201</v>
      </c>
      <c r="C32">
        <v>1.4979252446426901</v>
      </c>
      <c r="D32">
        <v>1302</v>
      </c>
      <c r="E32">
        <v>4</v>
      </c>
      <c r="F32">
        <v>0.18351627294143499</v>
      </c>
      <c r="G32">
        <v>0.310671774217951</v>
      </c>
      <c r="H32">
        <v>47</v>
      </c>
      <c r="I32">
        <v>2.8917711552114201E-3</v>
      </c>
      <c r="J32" s="1" t="s">
        <v>49</v>
      </c>
      <c r="K32" s="2">
        <f t="shared" si="0"/>
        <v>973.94907451172583</v>
      </c>
      <c r="L32">
        <v>15.01</v>
      </c>
      <c r="M32" s="3">
        <f t="shared" si="1"/>
        <v>65</v>
      </c>
      <c r="N32" s="12"/>
      <c r="P32" s="13">
        <f t="shared" si="2"/>
        <v>973.94907451172583</v>
      </c>
    </row>
    <row r="33" spans="1:16" x14ac:dyDescent="0.2">
      <c r="A33">
        <v>17374</v>
      </c>
      <c r="B33">
        <v>1.04179902379575</v>
      </c>
      <c r="C33">
        <v>1.47902321308539</v>
      </c>
      <c r="D33">
        <v>1276</v>
      </c>
      <c r="E33">
        <v>4</v>
      </c>
      <c r="F33">
        <v>1.5703104647712101</v>
      </c>
      <c r="G33">
        <v>1.55011003697893</v>
      </c>
      <c r="H33">
        <v>21</v>
      </c>
      <c r="I33">
        <v>2.8290843445986399E-3</v>
      </c>
      <c r="J33" s="1" t="s">
        <v>26</v>
      </c>
      <c r="K33" s="2">
        <f t="shared" si="0"/>
        <v>952.8361447868474</v>
      </c>
      <c r="L33">
        <v>40.47</v>
      </c>
      <c r="M33" s="3">
        <f t="shared" si="1"/>
        <v>24</v>
      </c>
      <c r="N33" s="12"/>
      <c r="P33" s="13">
        <f t="shared" si="2"/>
        <v>952.8361447868474</v>
      </c>
    </row>
    <row r="34" spans="1:16" x14ac:dyDescent="0.2">
      <c r="A34">
        <v>92871</v>
      </c>
      <c r="B34">
        <v>1.36352695334031</v>
      </c>
      <c r="C34">
        <v>1.49111489288885</v>
      </c>
      <c r="D34">
        <v>1296</v>
      </c>
      <c r="E34">
        <v>4</v>
      </c>
      <c r="F34">
        <v>0.82447719631070604</v>
      </c>
      <c r="G34">
        <v>0.78087870751234301</v>
      </c>
      <c r="H34">
        <v>41</v>
      </c>
      <c r="I34">
        <v>2.7621256615916199E-3</v>
      </c>
      <c r="J34" s="1" t="s">
        <v>55</v>
      </c>
      <c r="K34" s="2">
        <f t="shared" ref="K34:K51" si="3">336800.19*I34</f>
        <v>930.28444762793333</v>
      </c>
      <c r="L34">
        <v>297.10000000000002</v>
      </c>
      <c r="M34" s="3">
        <f t="shared" si="1"/>
        <v>4</v>
      </c>
      <c r="N34" s="12"/>
      <c r="P34" s="13">
        <f t="shared" si="2"/>
        <v>930.28444762793333</v>
      </c>
    </row>
    <row r="35" spans="1:16" x14ac:dyDescent="0.2">
      <c r="A35">
        <v>15533</v>
      </c>
      <c r="B35">
        <v>1.1668825818675601</v>
      </c>
      <c r="C35">
        <v>1.49264566015108</v>
      </c>
      <c r="D35">
        <v>1297</v>
      </c>
      <c r="E35">
        <v>4</v>
      </c>
      <c r="F35">
        <v>2.5171673835077799</v>
      </c>
      <c r="G35">
        <v>2.8304749009352101</v>
      </c>
      <c r="H35">
        <v>42</v>
      </c>
      <c r="I35">
        <v>2.4328212182942099E-3</v>
      </c>
      <c r="J35" s="4" t="s">
        <v>24</v>
      </c>
      <c r="K35" s="5">
        <f t="shared" si="3"/>
        <v>819.37464855752137</v>
      </c>
      <c r="L35" s="6"/>
      <c r="M35" s="3"/>
      <c r="N35" s="12"/>
      <c r="P35" s="13">
        <f t="shared" si="2"/>
        <v>819.37464855752137</v>
      </c>
    </row>
    <row r="36" spans="1:16" x14ac:dyDescent="0.2">
      <c r="A36">
        <v>83822</v>
      </c>
      <c r="B36">
        <v>1.6333592314777801</v>
      </c>
      <c r="C36">
        <v>1.48856184707934</v>
      </c>
      <c r="D36">
        <v>1289</v>
      </c>
      <c r="E36">
        <v>4</v>
      </c>
      <c r="F36">
        <v>2.50247806197605E-2</v>
      </c>
      <c r="G36">
        <v>1.5945719286063201E-2</v>
      </c>
      <c r="H36">
        <v>34</v>
      </c>
      <c r="I36">
        <v>2.41581155904494E-3</v>
      </c>
      <c r="J36" s="1" t="s">
        <v>42</v>
      </c>
      <c r="K36" s="2">
        <f t="shared" si="3"/>
        <v>813.64579209053204</v>
      </c>
      <c r="L36">
        <v>23.68</v>
      </c>
      <c r="M36" s="3">
        <f t="shared" si="1"/>
        <v>35</v>
      </c>
      <c r="N36" s="12"/>
      <c r="P36" s="13">
        <f t="shared" si="2"/>
        <v>813.64579209053204</v>
      </c>
    </row>
    <row r="37" spans="1:16" x14ac:dyDescent="0.2">
      <c r="A37">
        <v>17899</v>
      </c>
      <c r="B37">
        <v>0.42380377103675798</v>
      </c>
      <c r="C37">
        <v>1.47377383279309</v>
      </c>
      <c r="D37">
        <v>1264</v>
      </c>
      <c r="E37">
        <v>4</v>
      </c>
      <c r="F37">
        <v>1.26410801881385</v>
      </c>
      <c r="G37">
        <v>1.2585573894084201</v>
      </c>
      <c r="H37">
        <v>9</v>
      </c>
      <c r="I37">
        <v>2.3211485297021002E-3</v>
      </c>
      <c r="J37" s="1" t="s">
        <v>59</v>
      </c>
      <c r="K37" s="2">
        <f t="shared" si="3"/>
        <v>781.76326582188801</v>
      </c>
      <c r="L37">
        <v>50.1</v>
      </c>
      <c r="M37" s="3">
        <f t="shared" si="1"/>
        <v>16</v>
      </c>
      <c r="N37" s="12"/>
      <c r="P37" s="13">
        <f t="shared" si="2"/>
        <v>781.76326582188801</v>
      </c>
    </row>
    <row r="38" spans="1:16" x14ac:dyDescent="0.2">
      <c r="A38">
        <v>11581</v>
      </c>
      <c r="B38">
        <v>1.1434301545554499</v>
      </c>
      <c r="C38">
        <v>1.47162718094655</v>
      </c>
      <c r="D38">
        <v>1262</v>
      </c>
      <c r="E38">
        <v>4</v>
      </c>
      <c r="F38">
        <v>-0.12949341730612299</v>
      </c>
      <c r="G38">
        <v>-0.105082672485245</v>
      </c>
      <c r="H38">
        <v>7</v>
      </c>
      <c r="I38">
        <v>2.2705610502291502E-3</v>
      </c>
      <c r="J38" s="1" t="s">
        <v>11</v>
      </c>
      <c r="K38" s="2">
        <f t="shared" si="3"/>
        <v>764.72539312377728</v>
      </c>
      <c r="L38">
        <v>20.28</v>
      </c>
      <c r="M38" s="3">
        <f t="shared" si="1"/>
        <v>38</v>
      </c>
      <c r="N38" s="12"/>
      <c r="P38" s="13">
        <f t="shared" si="2"/>
        <v>764.72539312377728</v>
      </c>
    </row>
    <row r="39" spans="1:16" x14ac:dyDescent="0.2">
      <c r="A39">
        <v>83120</v>
      </c>
      <c r="B39">
        <v>1.3281764660939801</v>
      </c>
      <c r="C39">
        <v>1.4828673284843801</v>
      </c>
      <c r="D39">
        <v>1282</v>
      </c>
      <c r="E39">
        <v>4</v>
      </c>
      <c r="F39">
        <v>-3.2642550928264402E-2</v>
      </c>
      <c r="G39">
        <v>1.89638183948925E-3</v>
      </c>
      <c r="H39">
        <v>27</v>
      </c>
      <c r="I39">
        <v>1.5466571029436799E-3</v>
      </c>
      <c r="J39" s="1" t="s">
        <v>41</v>
      </c>
      <c r="K39" s="2">
        <f t="shared" si="3"/>
        <v>520.91440613628095</v>
      </c>
      <c r="L39">
        <v>46.26</v>
      </c>
      <c r="M39" s="3">
        <f t="shared" si="1"/>
        <v>12</v>
      </c>
      <c r="N39" s="12"/>
      <c r="P39" s="13">
        <f t="shared" si="2"/>
        <v>520.91440613628095</v>
      </c>
    </row>
    <row r="40" spans="1:16" x14ac:dyDescent="0.2">
      <c r="A40">
        <v>15429</v>
      </c>
      <c r="B40">
        <v>1.07979604766575</v>
      </c>
      <c r="C40">
        <v>1.4753106688219799</v>
      </c>
      <c r="D40">
        <v>1269</v>
      </c>
      <c r="E40">
        <v>4</v>
      </c>
      <c r="F40">
        <v>-0.34226799960630799</v>
      </c>
      <c r="G40">
        <v>-0.28167832044586599</v>
      </c>
      <c r="H40">
        <v>14</v>
      </c>
      <c r="I40">
        <v>1.51432251746788E-3</v>
      </c>
      <c r="J40" s="1" t="s">
        <v>22</v>
      </c>
      <c r="K40" s="2">
        <f t="shared" si="3"/>
        <v>510.0241116044603</v>
      </c>
      <c r="L40">
        <v>28.89</v>
      </c>
      <c r="M40" s="3">
        <f t="shared" si="1"/>
        <v>18</v>
      </c>
      <c r="N40" s="12"/>
      <c r="P40" s="13">
        <f t="shared" si="2"/>
        <v>510.0241116044603</v>
      </c>
    </row>
    <row r="41" spans="1:16" x14ac:dyDescent="0.2">
      <c r="A41">
        <v>86544</v>
      </c>
      <c r="B41">
        <v>1.3891729622684299</v>
      </c>
      <c r="C41">
        <v>1.47436003545574</v>
      </c>
      <c r="D41">
        <v>1268</v>
      </c>
      <c r="E41">
        <v>4</v>
      </c>
      <c r="F41">
        <v>-0.39136398871363198</v>
      </c>
      <c r="G41">
        <v>-0.36966107331618198</v>
      </c>
      <c r="H41">
        <v>13</v>
      </c>
      <c r="I41">
        <v>1.28662673427957E-3</v>
      </c>
      <c r="J41" s="1" t="s">
        <v>44</v>
      </c>
      <c r="K41" s="2">
        <f t="shared" si="3"/>
        <v>433.3361285644387</v>
      </c>
      <c r="L41">
        <v>17.32</v>
      </c>
      <c r="M41" s="3">
        <f t="shared" si="1"/>
        <v>26</v>
      </c>
      <c r="N41" s="12"/>
      <c r="P41" s="13">
        <f t="shared" si="2"/>
        <v>433.3361285644387</v>
      </c>
    </row>
    <row r="42" spans="1:16" x14ac:dyDescent="0.2">
      <c r="A42">
        <v>79444</v>
      </c>
      <c r="B42">
        <v>1.2226228489812301</v>
      </c>
      <c r="C42">
        <v>1.48934051259788</v>
      </c>
      <c r="D42">
        <v>1291</v>
      </c>
      <c r="E42">
        <v>4</v>
      </c>
      <c r="F42">
        <v>-0.72669831809763197</v>
      </c>
      <c r="G42">
        <v>-0.71751634884947901</v>
      </c>
      <c r="H42">
        <v>36</v>
      </c>
      <c r="I42">
        <v>1.1242257733396399E-3</v>
      </c>
      <c r="J42" s="1" t="s">
        <v>36</v>
      </c>
      <c r="K42" s="2">
        <f t="shared" si="3"/>
        <v>378.63945406368765</v>
      </c>
      <c r="L42">
        <v>9.8000000000000007</v>
      </c>
      <c r="M42" s="3">
        <f t="shared" si="1"/>
        <v>39</v>
      </c>
      <c r="N42" s="12"/>
      <c r="P42" s="13">
        <f t="shared" si="2"/>
        <v>378.63945406368765</v>
      </c>
    </row>
    <row r="43" spans="1:16" x14ac:dyDescent="0.2">
      <c r="A43">
        <v>85176</v>
      </c>
      <c r="B43">
        <v>1.41115787399274</v>
      </c>
      <c r="C43">
        <v>1.47939741862707</v>
      </c>
      <c r="D43">
        <v>1279</v>
      </c>
      <c r="E43">
        <v>4</v>
      </c>
      <c r="F43">
        <v>-0.44159785848254302</v>
      </c>
      <c r="G43">
        <v>-0.43578725959016601</v>
      </c>
      <c r="H43">
        <v>24</v>
      </c>
      <c r="I43">
        <v>7.1674429312167402E-4</v>
      </c>
      <c r="J43" s="1" t="s">
        <v>43</v>
      </c>
      <c r="K43" s="2">
        <f t="shared" si="3"/>
        <v>241.39961410479552</v>
      </c>
      <c r="L43">
        <v>25.67</v>
      </c>
      <c r="M43" s="3">
        <f t="shared" si="1"/>
        <v>10</v>
      </c>
      <c r="N43" s="12"/>
      <c r="P43" s="13">
        <f t="shared" si="2"/>
        <v>241.39961410479552</v>
      </c>
    </row>
    <row r="44" spans="1:16" x14ac:dyDescent="0.2">
      <c r="A44">
        <v>13621</v>
      </c>
      <c r="B44">
        <v>1.0992691812240101</v>
      </c>
      <c r="C44">
        <v>1.48946176350231</v>
      </c>
      <c r="D44">
        <v>1292</v>
      </c>
      <c r="E44">
        <v>4</v>
      </c>
      <c r="F44">
        <v>0.17256472368261799</v>
      </c>
      <c r="G44">
        <v>0.18066171365693201</v>
      </c>
      <c r="H44">
        <v>37</v>
      </c>
      <c r="I44">
        <v>6.9037131083192396E-4</v>
      </c>
      <c r="J44" s="1" t="s">
        <v>15</v>
      </c>
      <c r="K44" s="2">
        <f t="shared" si="3"/>
        <v>232.51718865874105</v>
      </c>
      <c r="L44">
        <v>3.04</v>
      </c>
      <c r="M44" s="3">
        <f t="shared" si="1"/>
        <v>77</v>
      </c>
      <c r="N44" s="12"/>
      <c r="P44" s="13">
        <f t="shared" si="2"/>
        <v>232.51718865874105</v>
      </c>
    </row>
    <row r="45" spans="1:16" x14ac:dyDescent="0.2">
      <c r="A45">
        <v>92486</v>
      </c>
      <c r="B45">
        <v>1.1944099412904401</v>
      </c>
      <c r="C45">
        <v>1.4741177729950801</v>
      </c>
      <c r="D45">
        <v>1266</v>
      </c>
      <c r="E45">
        <v>4</v>
      </c>
      <c r="F45">
        <v>1.12398247472418</v>
      </c>
      <c r="G45">
        <v>1.2595578049166001</v>
      </c>
      <c r="H45">
        <v>11</v>
      </c>
      <c r="I45">
        <v>6.8051940313966605E-4</v>
      </c>
      <c r="J45" s="1" t="s">
        <v>52</v>
      </c>
      <c r="K45" s="2">
        <f t="shared" si="3"/>
        <v>229.19906427612614</v>
      </c>
      <c r="L45">
        <v>1.99</v>
      </c>
      <c r="M45" s="3">
        <f t="shared" si="1"/>
        <v>116</v>
      </c>
      <c r="N45" s="12"/>
      <c r="P45" s="13">
        <f t="shared" si="2"/>
        <v>229.19906427612614</v>
      </c>
    </row>
    <row r="46" spans="1:16" x14ac:dyDescent="0.2">
      <c r="A46">
        <v>89908</v>
      </c>
      <c r="B46">
        <v>1.6503934739452799</v>
      </c>
      <c r="C46">
        <v>1.4931115976226601</v>
      </c>
      <c r="D46">
        <v>1298</v>
      </c>
      <c r="E46">
        <v>4</v>
      </c>
      <c r="F46">
        <v>-5.6498846884204798E-2</v>
      </c>
      <c r="G46">
        <v>0.100751781472251</v>
      </c>
      <c r="H46">
        <v>43</v>
      </c>
      <c r="I46">
        <v>5.7303956292766099E-4</v>
      </c>
      <c r="J46" s="1" t="s">
        <v>48</v>
      </c>
      <c r="K46" s="2">
        <f t="shared" si="3"/>
        <v>192.99983367155318</v>
      </c>
      <c r="L46">
        <v>23.52</v>
      </c>
      <c r="M46" s="3">
        <f t="shared" si="1"/>
        <v>9</v>
      </c>
      <c r="N46" s="12"/>
      <c r="P46" s="13">
        <f t="shared" si="2"/>
        <v>192.99983367155318</v>
      </c>
    </row>
    <row r="47" spans="1:16" x14ac:dyDescent="0.2">
      <c r="A47">
        <v>45728</v>
      </c>
      <c r="B47">
        <v>1.3615804441778001</v>
      </c>
      <c r="C47">
        <v>1.46867432455283</v>
      </c>
      <c r="D47">
        <v>1258</v>
      </c>
      <c r="E47">
        <v>4</v>
      </c>
      <c r="F47">
        <v>-4.4497621950606503E-3</v>
      </c>
      <c r="G47">
        <v>1.44492259262034E-2</v>
      </c>
      <c r="H47">
        <v>3</v>
      </c>
      <c r="I47">
        <v>5.1698219146361496E-4</v>
      </c>
      <c r="J47" s="1" t="s">
        <v>32</v>
      </c>
      <c r="K47" s="2">
        <f t="shared" si="3"/>
        <v>174.1197003115619</v>
      </c>
      <c r="L47">
        <v>2.72</v>
      </c>
      <c r="M47" s="3">
        <f t="shared" si="1"/>
        <v>65</v>
      </c>
      <c r="N47" s="12"/>
      <c r="P47" s="13">
        <f t="shared" si="2"/>
        <v>174.1197003115619</v>
      </c>
    </row>
    <row r="48" spans="1:16" x14ac:dyDescent="0.2">
      <c r="A48">
        <v>17906</v>
      </c>
      <c r="B48">
        <v>1.6836145171250501</v>
      </c>
      <c r="C48">
        <v>1.47010062959734</v>
      </c>
      <c r="D48">
        <v>1260</v>
      </c>
      <c r="E48">
        <v>4</v>
      </c>
      <c r="F48">
        <v>-0.275649585057816</v>
      </c>
      <c r="G48">
        <v>-0.20839577643645901</v>
      </c>
      <c r="H48">
        <v>5</v>
      </c>
      <c r="I48">
        <v>4.9153240329218701E-4</v>
      </c>
      <c r="J48" s="1" t="s">
        <v>28</v>
      </c>
      <c r="K48" s="2">
        <f t="shared" si="3"/>
        <v>165.5482068199652</v>
      </c>
      <c r="L48">
        <v>9.16</v>
      </c>
      <c r="M48" s="3">
        <f t="shared" si="1"/>
        <v>19</v>
      </c>
      <c r="N48" s="12"/>
      <c r="P48" s="13">
        <f t="shared" si="2"/>
        <v>165.5482068199652</v>
      </c>
    </row>
    <row r="49" spans="1:16" x14ac:dyDescent="0.2">
      <c r="A49">
        <v>80969</v>
      </c>
      <c r="B49">
        <v>1.1305781841115301</v>
      </c>
      <c r="C49">
        <v>1.4827459283470601</v>
      </c>
      <c r="D49">
        <v>1281</v>
      </c>
      <c r="E49">
        <v>4</v>
      </c>
      <c r="F49">
        <v>0.14585268557477299</v>
      </c>
      <c r="G49">
        <v>0.12453738892915101</v>
      </c>
      <c r="H49">
        <v>26</v>
      </c>
      <c r="I49">
        <v>3.6752735372254201E-4</v>
      </c>
      <c r="J49" s="1" t="s">
        <v>39</v>
      </c>
      <c r="K49" s="2">
        <f t="shared" si="3"/>
        <v>123.78328256394936</v>
      </c>
      <c r="L49">
        <v>26.43</v>
      </c>
      <c r="M49" s="3">
        <f t="shared" si="1"/>
        <v>5</v>
      </c>
      <c r="N49" s="12"/>
      <c r="P49" s="13">
        <f t="shared" si="2"/>
        <v>123.78328256394936</v>
      </c>
    </row>
    <row r="50" spans="1:16" x14ac:dyDescent="0.2">
      <c r="A50">
        <v>14441</v>
      </c>
      <c r="B50">
        <v>1.10950657307138</v>
      </c>
      <c r="C50">
        <v>1.47671213432114</v>
      </c>
      <c r="D50">
        <v>1270</v>
      </c>
      <c r="E50">
        <v>4</v>
      </c>
      <c r="F50">
        <v>0.41934970643848102</v>
      </c>
      <c r="G50">
        <v>0.51723507364624999</v>
      </c>
      <c r="H50">
        <v>15</v>
      </c>
      <c r="I50">
        <v>3.4976238428909701E-4</v>
      </c>
      <c r="J50" s="4" t="s">
        <v>17</v>
      </c>
      <c r="K50" s="5">
        <f t="shared" si="3"/>
        <v>117.80003748342089</v>
      </c>
      <c r="M50" s="3"/>
      <c r="N50" s="12"/>
      <c r="P50" s="13">
        <f t="shared" si="2"/>
        <v>117.80003748342089</v>
      </c>
    </row>
    <row r="51" spans="1:16" x14ac:dyDescent="0.2">
      <c r="A51">
        <v>92619</v>
      </c>
      <c r="B51">
        <v>1.2166351480203801</v>
      </c>
      <c r="C51">
        <v>1.4773126264779499</v>
      </c>
      <c r="D51">
        <v>1273</v>
      </c>
      <c r="E51">
        <v>4</v>
      </c>
      <c r="F51">
        <v>-0.71798456122082299</v>
      </c>
      <c r="G51">
        <v>-0.71578119030674203</v>
      </c>
      <c r="H51">
        <v>18</v>
      </c>
      <c r="I51">
        <v>2.24104247513286E-4</v>
      </c>
      <c r="J51" s="1" t="s">
        <v>53</v>
      </c>
      <c r="K51" s="2">
        <f t="shared" si="3"/>
        <v>75.478353142281748</v>
      </c>
      <c r="L51">
        <v>0.7611</v>
      </c>
      <c r="M51" s="3">
        <f t="shared" si="1"/>
        <v>100</v>
      </c>
      <c r="N51" s="12"/>
      <c r="P51" s="13">
        <f t="shared" si="2"/>
        <v>75.478353142281748</v>
      </c>
    </row>
  </sheetData>
  <sortState xmlns:xlrd2="http://schemas.microsoft.com/office/spreadsheetml/2017/richdata2" ref="A2:M51">
    <sortCondition descending="1" ref="I2:I5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vw_port20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Jensen</cp:lastModifiedBy>
  <dcterms:created xsi:type="dcterms:W3CDTF">2021-12-16T03:42:13Z</dcterms:created>
  <dcterms:modified xsi:type="dcterms:W3CDTF">2022-01-03T05:15:49Z</dcterms:modified>
</cp:coreProperties>
</file>