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vom8_cdc_gov/Documents/+My_Documents/MyLargeWorkspace Backup/ENM Categories/Framework Update 2024/"/>
    </mc:Choice>
  </mc:AlternateContent>
  <xr:revisionPtr revIDLastSave="640" documentId="8_{44DAFF49-4283-4645-8E71-C7843958C71C}" xr6:coauthVersionLast="47" xr6:coauthVersionMax="47" xr10:uidLastSave="{6A7F7600-2516-4ACC-B85B-5F84BA59524B}"/>
  <bookViews>
    <workbookView xWindow="-120" yWindow="-120" windowWidth="25440" windowHeight="15390" activeTab="5" xr2:uid="{00000000-000D-0000-FFFF-FFFF00000000}"/>
  </bookViews>
  <sheets>
    <sheet name="pivot" sheetId="2" r:id="rId1"/>
    <sheet name="data4_and_clusters_and_pchem_tr" sheetId="1" r:id="rId2"/>
    <sheet name="COPYdata4_and_clusters_and_pche" sheetId="3" r:id="rId3"/>
    <sheet name="table f-1" sheetId="4" r:id="rId4"/>
    <sheet name="table f-2" sheetId="6" r:id="rId5"/>
    <sheet name="Table F1+F2" sheetId="8" r:id="rId6"/>
    <sheet name="fig 5-1" sheetId="5" r:id="rId7"/>
    <sheet name="fig 5-2" sheetId="7" r:id="rId8"/>
  </sheets>
  <definedNames>
    <definedName name="_xlnm._FilterDatabase" localSheetId="2" hidden="1">COPYdata4_and_clusters_and_pche!$A$1:$AY$117</definedName>
    <definedName name="_xlnm._FilterDatabase" localSheetId="1" hidden="1">data4_and_clusters_and_pchem_tr!$A$1:$AW$117</definedName>
    <definedName name="_xlnm._FilterDatabase" localSheetId="5" hidden="1">'Table F1+F2'!$A$1:$R$117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6" l="1"/>
  <c r="P14" i="6"/>
  <c r="P7" i="6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2" i="8"/>
  <c r="O3" i="6" l="1"/>
  <c r="P3" i="6"/>
  <c r="O4" i="6"/>
  <c r="P4" i="6"/>
  <c r="O5" i="6"/>
  <c r="P5" i="6"/>
  <c r="O6" i="6"/>
  <c r="P6" i="6"/>
  <c r="O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P2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2" i="6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2" i="3"/>
</calcChain>
</file>

<file path=xl/sharedStrings.xml><?xml version="1.0" encoding="utf-8"?>
<sst xmlns="http://schemas.openxmlformats.org/spreadsheetml/2006/main" count="8261" uniqueCount="563">
  <si>
    <t>...1</t>
  </si>
  <si>
    <t>...2</t>
  </si>
  <si>
    <t>index</t>
  </si>
  <si>
    <t>material</t>
  </si>
  <si>
    <t>material_type</t>
  </si>
  <si>
    <t>Material_Category</t>
  </si>
  <si>
    <t>Agglomerated_</t>
  </si>
  <si>
    <t>Diameter</t>
  </si>
  <si>
    <t>Median_Aerodynamic_Diameter</t>
  </si>
  <si>
    <t>Aerodynamic_Diameter_GSD</t>
  </si>
  <si>
    <t>Surface_Area</t>
  </si>
  <si>
    <t>Density</t>
  </si>
  <si>
    <t>Zeta_Potential</t>
  </si>
  <si>
    <t>Solubility</t>
  </si>
  <si>
    <t>Modification</t>
  </si>
  <si>
    <t>Purification_Type</t>
  </si>
  <si>
    <t>Functionalized_Type</t>
  </si>
  <si>
    <t>Contaminants_</t>
  </si>
  <si>
    <t>Contaminant_Type</t>
  </si>
  <si>
    <t>Contaminant_Amount</t>
  </si>
  <si>
    <t>Post.Exp</t>
  </si>
  <si>
    <t>Route</t>
  </si>
  <si>
    <t>BMD</t>
  </si>
  <si>
    <t>BMDL</t>
  </si>
  <si>
    <t>Nanomat_Treatment</t>
  </si>
  <si>
    <t>Structure</t>
  </si>
  <si>
    <t>study_key</t>
  </si>
  <si>
    <t>StudyRef</t>
  </si>
  <si>
    <t>Lit_Source</t>
  </si>
  <si>
    <t>doi</t>
  </si>
  <si>
    <t>material_type_rev</t>
  </si>
  <si>
    <t>Scale_rev</t>
  </si>
  <si>
    <t>Structural_Form_rev</t>
  </si>
  <si>
    <t>Length_rev</t>
  </si>
  <si>
    <t>Crystal_Type_rev</t>
  </si>
  <si>
    <t>Crystal_Structure_rev</t>
  </si>
  <si>
    <t>PP_size_nm_rev</t>
  </si>
  <si>
    <t>indi_exclude</t>
  </si>
  <si>
    <t>rownum</t>
  </si>
  <si>
    <t>k4</t>
  </si>
  <si>
    <t>k5</t>
  </si>
  <si>
    <t>k6</t>
  </si>
  <si>
    <t>k7</t>
  </si>
  <si>
    <t>k8</t>
  </si>
  <si>
    <t>k9</t>
  </si>
  <si>
    <t>k10</t>
  </si>
  <si>
    <t>Shape</t>
  </si>
  <si>
    <t>kOOM</t>
  </si>
  <si>
    <t>TiO2</t>
  </si>
  <si>
    <t>NB1</t>
  </si>
  <si>
    <t>Metal Oxide</t>
  </si>
  <si>
    <t>N</t>
  </si>
  <si>
    <t>NA</t>
  </si>
  <si>
    <t>PA</t>
  </si>
  <si>
    <t>Porter2013</t>
  </si>
  <si>
    <t>Nano</t>
  </si>
  <si>
    <t>Nanobelt</t>
  </si>
  <si>
    <t>Anatase</t>
  </si>
  <si>
    <t>Y</t>
  </si>
  <si>
    <t>Fiber-like</t>
  </si>
  <si>
    <t>10 - 100 ug/g lung</t>
  </si>
  <si>
    <t>NB2</t>
  </si>
  <si>
    <t>1 - 10 ug/g lung</t>
  </si>
  <si>
    <t>Fe3O4</t>
  </si>
  <si>
    <t>Fe3O4 pure</t>
  </si>
  <si>
    <t>IT</t>
  </si>
  <si>
    <t>Xia2011</t>
  </si>
  <si>
    <t>Particle</t>
  </si>
  <si>
    <t>NR</t>
  </si>
  <si>
    <t>Spherical</t>
  </si>
  <si>
    <t>0.1 - 1.0 ug/g lung</t>
  </si>
  <si>
    <t>ZnO</t>
  </si>
  <si>
    <t>ZnO pure</t>
  </si>
  <si>
    <t>ZnO 1% Fe</t>
  </si>
  <si>
    <t>Fe</t>
  </si>
  <si>
    <t>ZnO 10% Fe</t>
  </si>
  <si>
    <t>MWCNT</t>
  </si>
  <si>
    <t>Bare</t>
  </si>
  <si>
    <t>Carbon</t>
  </si>
  <si>
    <t>Purified</t>
  </si>
  <si>
    <t>Acid treated</t>
  </si>
  <si>
    <t>Sager2013</t>
  </si>
  <si>
    <t>Nanotube</t>
  </si>
  <si>
    <t>Carboxylated</t>
  </si>
  <si>
    <t>Acid washed; functionalized</t>
  </si>
  <si>
    <t>Carboxylic acid</t>
  </si>
  <si>
    <t>long</t>
  </si>
  <si>
    <t>ENPRA-NRCWE</t>
  </si>
  <si>
    <t>short</t>
  </si>
  <si>
    <t>100 - 1000 ug/g lung</t>
  </si>
  <si>
    <t>Original MWCNT</t>
  </si>
  <si>
    <t>none</t>
  </si>
  <si>
    <t>Ni</t>
  </si>
  <si>
    <t>NanoGo-NIOSH</t>
  </si>
  <si>
    <t>0.01 - 0.1 ug/g lung</t>
  </si>
  <si>
    <t>Purified MWCNT</t>
  </si>
  <si>
    <t>Acid wash</t>
  </si>
  <si>
    <t>Functionalized MWCNT</t>
  </si>
  <si>
    <t>S</t>
  </si>
  <si>
    <t>Anatase Nanobelt</t>
  </si>
  <si>
    <t>NanoGo-UR</t>
  </si>
  <si>
    <t>Anatase/Rutile Nanospheres</t>
  </si>
  <si>
    <t>NanoGo-ECU</t>
  </si>
  <si>
    <t>Spherical Particle</t>
  </si>
  <si>
    <t>Anatase 81%; rutile 19%</t>
  </si>
  <si>
    <t>NanoGo-MSU</t>
  </si>
  <si>
    <t>Anatase Nanospheres</t>
  </si>
  <si>
    <t>NanoGo-NCSU</t>
  </si>
  <si>
    <t>NanoGo-UW</t>
  </si>
  <si>
    <t>TiO2_fine</t>
  </si>
  <si>
    <t>ITI</t>
  </si>
  <si>
    <t>Fine Native</t>
  </si>
  <si>
    <t>Doris Hohr, 2002</t>
  </si>
  <si>
    <t>ATL</t>
  </si>
  <si>
    <t>Sub-micron</t>
  </si>
  <si>
    <t>TiO2_ufmeth</t>
  </si>
  <si>
    <t>Ultrafine Methylated</t>
  </si>
  <si>
    <t>TiO2_Anatase</t>
  </si>
  <si>
    <t>Anatase - 1d PE</t>
  </si>
  <si>
    <t>pure anatase</t>
  </si>
  <si>
    <t>Rona M. Silva, 2015</t>
  </si>
  <si>
    <t>&lt; 0.01 ug/g lung</t>
  </si>
  <si>
    <t>TiO2_1dPE</t>
  </si>
  <si>
    <t>instillation</t>
  </si>
  <si>
    <t>TiO2 - 1d PE_edited</t>
  </si>
  <si>
    <t>pigment-grade</t>
  </si>
  <si>
    <t>Donna D. Zhang, 2002</t>
  </si>
  <si>
    <t>Micro</t>
  </si>
  <si>
    <t>Silica</t>
  </si>
  <si>
    <t>Silica_1dPE</t>
  </si>
  <si>
    <t>Silica - 1d PE_edited</t>
  </si>
  <si>
    <t>crystalline</t>
  </si>
  <si>
    <t>Crystalline Quartz</t>
  </si>
  <si>
    <t>Silica_2dPE</t>
  </si>
  <si>
    <t>Silica - 2d PE_edited</t>
  </si>
  <si>
    <t>M5</t>
  </si>
  <si>
    <t>M5_part</t>
  </si>
  <si>
    <t>Other</t>
  </si>
  <si>
    <t>M5 Particulate - 1d PE</t>
  </si>
  <si>
    <t>David B. Warheit, 2006(B)</t>
  </si>
  <si>
    <t>TiO2_F1</t>
  </si>
  <si>
    <t>F-1 - 1d PE</t>
  </si>
  <si>
    <t>crystalline rutile</t>
  </si>
  <si>
    <t>David B. Warheit, 2007</t>
  </si>
  <si>
    <t>TiO2_uf3</t>
  </si>
  <si>
    <t>uf-3 - 1d PE</t>
  </si>
  <si>
    <t>crystalline 80/20 anatase/rutile</t>
  </si>
  <si>
    <t>TiO2_uf1</t>
  </si>
  <si>
    <t>uf-1 - 1d PE</t>
  </si>
  <si>
    <t>TiO2_uf2</t>
  </si>
  <si>
    <t>uf-2 - 1d PE</t>
  </si>
  <si>
    <t>Fine TiO2 - 1d PE</t>
  </si>
  <si>
    <t>rutile crystal</t>
  </si>
  <si>
    <t>David B. Warheit, 2006</t>
  </si>
  <si>
    <t>TiO2_nanodot</t>
  </si>
  <si>
    <t>TiO2 Nanodot - 1d PE</t>
  </si>
  <si>
    <t>anatase crystal</t>
  </si>
  <si>
    <t>TiO2_nanorod</t>
  </si>
  <si>
    <t>TiO2 Nanorod - 1d PE</t>
  </si>
  <si>
    <t>Nanorod</t>
  </si>
  <si>
    <t>CNT</t>
  </si>
  <si>
    <t>SWCNT_af</t>
  </si>
  <si>
    <t>Acid</t>
  </si>
  <si>
    <t>aspiration</t>
  </si>
  <si>
    <t>AF-SWCNT</t>
  </si>
  <si>
    <t>acid-functionalized</t>
  </si>
  <si>
    <t>Haiyan Tong, 2009</t>
  </si>
  <si>
    <t>ufCB</t>
  </si>
  <si>
    <t>UFCB</t>
  </si>
  <si>
    <t>ultrafine carbon black</t>
  </si>
  <si>
    <t>Nanoparticles</t>
  </si>
  <si>
    <t>ufCB_af</t>
  </si>
  <si>
    <t>AF-UFCB</t>
  </si>
  <si>
    <t>acid-functionalized carbon black</t>
  </si>
  <si>
    <t>TiO2 - 1d PE</t>
  </si>
  <si>
    <t>85% rutile/15% anatase</t>
  </si>
  <si>
    <t>David B. Warheit, 2010</t>
  </si>
  <si>
    <t>ultrafine particle</t>
  </si>
  <si>
    <t>CNTsmall</t>
  </si>
  <si>
    <t>None</t>
  </si>
  <si>
    <t>NRCWE-026</t>
  </si>
  <si>
    <t>curled;thin</t>
  </si>
  <si>
    <t>Poulsen_2014</t>
  </si>
  <si>
    <t>Indrani</t>
  </si>
  <si>
    <t>CNTlarge</t>
  </si>
  <si>
    <t>NM-401</t>
  </si>
  <si>
    <t>thick</t>
  </si>
  <si>
    <t>C60OHX</t>
  </si>
  <si>
    <t>C60OHX- 1dPE</t>
  </si>
  <si>
    <t>Xu_2009</t>
  </si>
  <si>
    <t>Krug</t>
  </si>
  <si>
    <t>1000 - 10000 ug/g lung</t>
  </si>
  <si>
    <t>In2O3</t>
  </si>
  <si>
    <t>intratracheal instillation</t>
  </si>
  <si>
    <t>In2O3 - 1d PE</t>
  </si>
  <si>
    <t>Badding_2016</t>
  </si>
  <si>
    <t>NIOSHTIC</t>
  </si>
  <si>
    <t>MWCNT_AP_Comp2</t>
  </si>
  <si>
    <t>oropharyngeal aspiration</t>
  </si>
  <si>
    <t>MWCNT-AP -Company2 - 1d PE</t>
  </si>
  <si>
    <t>Bishop_2017</t>
  </si>
  <si>
    <t>MWCNT_PC_Comp2</t>
  </si>
  <si>
    <t>Polymer</t>
  </si>
  <si>
    <t>MWCNT-PC-Company2 - 1d PE</t>
  </si>
  <si>
    <t>CeO2</t>
  </si>
  <si>
    <t>CeO2-20Gd</t>
  </si>
  <si>
    <t>CeO2 20% Gd - 1d PE</t>
  </si>
  <si>
    <t>Dunnick_2016</t>
  </si>
  <si>
    <t>MWCNT_24PS</t>
  </si>
  <si>
    <t>pharyngeal aspiration</t>
  </si>
  <si>
    <t>MWCNT-24PS</t>
  </si>
  <si>
    <t>cup-stacked</t>
  </si>
  <si>
    <t>Hamilton_2018</t>
  </si>
  <si>
    <t>Ma_2011</t>
  </si>
  <si>
    <t>CeO2_SiO2</t>
  </si>
  <si>
    <t>SiO2 + CeO2 - 1d PE</t>
  </si>
  <si>
    <t>Ma_2015</t>
  </si>
  <si>
    <t>SiO2</t>
  </si>
  <si>
    <t>SiO2 - 1d PE</t>
  </si>
  <si>
    <t>Graphene</t>
  </si>
  <si>
    <t>Gr1</t>
  </si>
  <si>
    <t>Gr1  - 1d PE</t>
  </si>
  <si>
    <t>graphite</t>
  </si>
  <si>
    <t>Roberts_2016</t>
  </si>
  <si>
    <t>nanoplates</t>
  </si>
  <si>
    <t>Plate-like</t>
  </si>
  <si>
    <t>Gr5</t>
  </si>
  <si>
    <t>Gr5  - 4h PE</t>
  </si>
  <si>
    <t>Gr5  - 1d PE</t>
  </si>
  <si>
    <t>Gr20</t>
  </si>
  <si>
    <t>Gr20  - 4h PE</t>
  </si>
  <si>
    <t>Gr20  - 1d PE</t>
  </si>
  <si>
    <t>CeO2- 3dPE</t>
  </si>
  <si>
    <t>CeO2 NP</t>
  </si>
  <si>
    <t>Morimoto_2015</t>
  </si>
  <si>
    <t>Indrani Non-Inh</t>
  </si>
  <si>
    <t>10.1007/s11051-015-3249-1</t>
  </si>
  <si>
    <t>irregular</t>
  </si>
  <si>
    <t>Fluorite</t>
  </si>
  <si>
    <t>Irregular</t>
  </si>
  <si>
    <t>ZnO- 3dPE</t>
  </si>
  <si>
    <t>ZnO NP</t>
  </si>
  <si>
    <t>Jacobson_2015</t>
  </si>
  <si>
    <t>TiO2-1dPE (nano-particle)</t>
  </si>
  <si>
    <t>Fine TiO2 Particles</t>
  </si>
  <si>
    <t>Warheit_2009</t>
  </si>
  <si>
    <t>Krug Non-Inh</t>
  </si>
  <si>
    <t>TiO2-1dPE (nano-dot)</t>
  </si>
  <si>
    <t>TiO2 Nano-dots</t>
  </si>
  <si>
    <t>TiO2-1dPE (nano-rod)</t>
  </si>
  <si>
    <t>TiO2 Nano-rods</t>
  </si>
  <si>
    <t>Nano ZnO-1dPE</t>
  </si>
  <si>
    <t>897_hell</t>
  </si>
  <si>
    <t>Fine ZnO-1dPE</t>
  </si>
  <si>
    <t>Fine ZnO</t>
  </si>
  <si>
    <t>AMT-100</t>
  </si>
  <si>
    <t>TiO2_AMT-100</t>
  </si>
  <si>
    <t>Hashizume_2016</t>
  </si>
  <si>
    <t>nanoAOP</t>
  </si>
  <si>
    <t>http://dx.doi.org/10.1016/j.toxrep.2016.05.005</t>
  </si>
  <si>
    <t>TiO2 AMT-100</t>
  </si>
  <si>
    <t>MT-150AW</t>
  </si>
  <si>
    <t>TiO2_MT-150AW</t>
  </si>
  <si>
    <t>TiO2 MT-150AW</t>
  </si>
  <si>
    <t>Spindle</t>
  </si>
  <si>
    <t>Rutile</t>
  </si>
  <si>
    <t>TTO-S-3</t>
  </si>
  <si>
    <t>TiO2_TTO-S-3</t>
  </si>
  <si>
    <t>TiO2 TTO-S-3</t>
  </si>
  <si>
    <t>TTO-S-3_coated</t>
  </si>
  <si>
    <t>TiO2_TTO-S-3_coated</t>
  </si>
  <si>
    <t>TiO2 TTO-S-3_coated</t>
  </si>
  <si>
    <t>P25</t>
  </si>
  <si>
    <t>TiO2_P25</t>
  </si>
  <si>
    <t>TiO2 P25</t>
  </si>
  <si>
    <t>80/20 anatase/rutile</t>
  </si>
  <si>
    <t>MP-100</t>
  </si>
  <si>
    <t>TiO2_MP-100</t>
  </si>
  <si>
    <t>TiO2 MP-100</t>
  </si>
  <si>
    <t>FTL-100</t>
  </si>
  <si>
    <t>TiO2_FTL-100</t>
  </si>
  <si>
    <t>TiO2 FTL-100</t>
  </si>
  <si>
    <t>Needle</t>
  </si>
  <si>
    <t>Park_2009a</t>
  </si>
  <si>
    <t>doi:10.1016/j.tox.2009.02.009</t>
  </si>
  <si>
    <t>CNT MWCNT</t>
  </si>
  <si>
    <t>TiO2_inhalation</t>
  </si>
  <si>
    <t>Inhalation</t>
  </si>
  <si>
    <t>Baisch_2014</t>
  </si>
  <si>
    <t>http://www.particleandfibretoxicology.com/content/11/1/5</t>
  </si>
  <si>
    <t>TiO2 TiO2_inhalation</t>
  </si>
  <si>
    <t>TiO2_ITI</t>
  </si>
  <si>
    <t>TiO2 TiO2_ITI</t>
  </si>
  <si>
    <t>NRCWE-040</t>
  </si>
  <si>
    <t>Poulson_2016</t>
  </si>
  <si>
    <t>https://doi.org/10.1080/17435390.2016.1202351</t>
  </si>
  <si>
    <t>CNT NRCWE-040</t>
  </si>
  <si>
    <t>NRCWE-042</t>
  </si>
  <si>
    <t>CNT NRCWE-042</t>
  </si>
  <si>
    <t>NRCWE-045</t>
  </si>
  <si>
    <t>CNT NRCWE-045</t>
  </si>
  <si>
    <t>NRCWE-046</t>
  </si>
  <si>
    <t>CNT NRCWE-046</t>
  </si>
  <si>
    <t>NRCWE-047</t>
  </si>
  <si>
    <t>CNT NRCWE-047</t>
  </si>
  <si>
    <t>NRCWE-048</t>
  </si>
  <si>
    <t>CNT NRCWE-048</t>
  </si>
  <si>
    <t>NRCWE-049</t>
  </si>
  <si>
    <t>CNT NRCWE-049</t>
  </si>
  <si>
    <t>nose only inhalation</t>
  </si>
  <si>
    <t>CeO2_NP_1dPE</t>
  </si>
  <si>
    <t>Aalapati_2014</t>
  </si>
  <si>
    <t>Ceria NM-211</t>
  </si>
  <si>
    <t>whole body inhalation</t>
  </si>
  <si>
    <t>NM211_5dE_3dPE</t>
  </si>
  <si>
    <t>Keller_2014</t>
  </si>
  <si>
    <t>Ceria NM-212</t>
  </si>
  <si>
    <t>NM212_5dE_3dPE</t>
  </si>
  <si>
    <t>CNF</t>
  </si>
  <si>
    <t>CNF_female</t>
  </si>
  <si>
    <t>CNF_Female</t>
  </si>
  <si>
    <t>DeLorme_2012</t>
  </si>
  <si>
    <t>Nanofiber</t>
  </si>
  <si>
    <t>CNF_male</t>
  </si>
  <si>
    <t>CNF_Male</t>
  </si>
  <si>
    <t>Fine</t>
  </si>
  <si>
    <t>Inh</t>
  </si>
  <si>
    <t>Bermudez2002</t>
  </si>
  <si>
    <t>Ultrafine</t>
  </si>
  <si>
    <t>Bermudez2004</t>
  </si>
  <si>
    <t>Porter1997</t>
  </si>
  <si>
    <t>Porter1999</t>
  </si>
  <si>
    <t>Printex90</t>
  </si>
  <si>
    <t>inhalation</t>
  </si>
  <si>
    <t>Printex90 (UF) - 0d PE - Female Rat</t>
  </si>
  <si>
    <t>high surface area carbon black (HSCb)</t>
  </si>
  <si>
    <t>Elder 2005</t>
  </si>
  <si>
    <t>Printex90 (UF) - 0d PE - Female Mouse</t>
  </si>
  <si>
    <t>Brass</t>
  </si>
  <si>
    <t>Metal</t>
  </si>
  <si>
    <t>Brass - 1d PE</t>
  </si>
  <si>
    <t>dust</t>
  </si>
  <si>
    <t>SM Thomson, 1986</t>
  </si>
  <si>
    <t>flake</t>
  </si>
  <si>
    <t>Aluminum</t>
  </si>
  <si>
    <t>Aluminum - 1d PE</t>
  </si>
  <si>
    <t>Graphite</t>
  </si>
  <si>
    <t>Graphite - 1d PE_edited</t>
  </si>
  <si>
    <t>dust/crystalline</t>
  </si>
  <si>
    <t>Robert S. Anderson, 1989</t>
  </si>
  <si>
    <t>10.1007/BF01160299</t>
  </si>
  <si>
    <t>CeO2 (NM-213)</t>
  </si>
  <si>
    <t>CeO2_NM-213 male</t>
  </si>
  <si>
    <t>Gosens_2014</t>
  </si>
  <si>
    <t>https://doi.org/10.3109/17435390.2013.815814</t>
  </si>
  <si>
    <t>Microparticle</t>
  </si>
  <si>
    <t>CeO2_NM-213 female</t>
  </si>
  <si>
    <t>CeO2 (NM-212)</t>
  </si>
  <si>
    <t>CeO2_NM-212 male</t>
  </si>
  <si>
    <t>CeO2_NM-212 female</t>
  </si>
  <si>
    <t>CeO2 (NM-211)</t>
  </si>
  <si>
    <t>CeO2_NM-211 male</t>
  </si>
  <si>
    <t>CeO2_NM-211 female</t>
  </si>
  <si>
    <t>Row Labels</t>
  </si>
  <si>
    <t>Grand Total</t>
  </si>
  <si>
    <t>Column Labels</t>
  </si>
  <si>
    <t>Count of material</t>
  </si>
  <si>
    <t>cOEL band</t>
  </si>
  <si>
    <t>Route2</t>
  </si>
  <si>
    <t>C</t>
  </si>
  <si>
    <t>E</t>
  </si>
  <si>
    <t>A</t>
  </si>
  <si>
    <t>B</t>
  </si>
  <si>
    <t>Inhalation duration</t>
  </si>
  <si>
    <t>28d</t>
  </si>
  <si>
    <t>5d</t>
  </si>
  <si>
    <t>13w</t>
  </si>
  <si>
    <t>up to 23.2 weeks</t>
  </si>
  <si>
    <t>up to 12 weeks</t>
  </si>
  <si>
    <t>1d</t>
  </si>
  <si>
    <t>4w</t>
  </si>
  <si>
    <t>4d</t>
  </si>
  <si>
    <t>Index†</t>
  </si>
  <si>
    <t>Material</t>
  </si>
  <si>
    <t>Material Type‡</t>
  </si>
  <si>
    <t xml:space="preserve">Cluster – </t>
  </si>
  <si>
    <t>Ward's Method</t>
  </si>
  <si>
    <t>Order-of-Magnitude Band</t>
  </si>
  <si>
    <t xml:space="preserve">BMD </t>
  </si>
  <si>
    <t>(μg/g lung)*</t>
  </si>
  <si>
    <t xml:space="preserve">BMDL </t>
  </si>
  <si>
    <t>(μg/g lung)**</t>
  </si>
  <si>
    <r>
      <t xml:space="preserve">0.1 - 1.0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g/g lung</t>
    </r>
  </si>
  <si>
    <t>&lt; 0.01 µg/g lung</t>
  </si>
  <si>
    <t>0.1 - 1.0 µg/g lung</t>
  </si>
  <si>
    <t>1 - 10 µg/g lung</t>
  </si>
  <si>
    <t>0.01 - 0.1 µg/g lung</t>
  </si>
  <si>
    <t>10 - 100 µg/g lung</t>
  </si>
  <si>
    <t>100 - 1000 µg/g lung</t>
  </si>
  <si>
    <t>1000 - 10000 µg/g lung</t>
  </si>
  <si>
    <t>Study Reference</t>
  </si>
  <si>
    <t>Literature Source</t>
  </si>
  <si>
    <t>Thomson et al. [1986]</t>
  </si>
  <si>
    <r>
      <t>CeO</t>
    </r>
    <r>
      <rPr>
        <vertAlign val="subscript"/>
        <sz val="11"/>
        <color theme="1"/>
        <rFont val="Times New Roman"/>
        <family val="1"/>
      </rPr>
      <t>2</t>
    </r>
  </si>
  <si>
    <t>Aalapati et al. [2014]</t>
  </si>
  <si>
    <t>Swiss-VCI</t>
  </si>
  <si>
    <t>Gosens et al. [2014]</t>
  </si>
  <si>
    <t>Warheit et al. [2009b]</t>
  </si>
  <si>
    <t>Keller et al. [2014]</t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</si>
  <si>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</si>
  <si>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Anatase</t>
    </r>
  </si>
  <si>
    <t>Silva et al. [2015]</t>
  </si>
  <si>
    <t>ZnO - 10% Fe</t>
  </si>
  <si>
    <t>Xia et al. [2011]</t>
  </si>
  <si>
    <t>NIOSH</t>
  </si>
  <si>
    <t>ZnO - Pure</t>
  </si>
  <si>
    <t>ZnO - 1% Fe</t>
  </si>
  <si>
    <t>Ma et al. [2011]</t>
  </si>
  <si>
    <t>Bonner et al. [2013]</t>
  </si>
  <si>
    <t>NanoGo</t>
  </si>
  <si>
    <r>
      <t>CeO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with SiO</t>
    </r>
    <r>
      <rPr>
        <vertAlign val="subscript"/>
        <sz val="11"/>
        <color theme="1"/>
        <rFont val="Times New Roman"/>
        <family val="1"/>
      </rPr>
      <t>2</t>
    </r>
  </si>
  <si>
    <t>Ma et al. [2015]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</si>
  <si>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</si>
  <si>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t>Poulsen et al. [2016]</t>
  </si>
  <si>
    <t>Nano-AOP update</t>
  </si>
  <si>
    <r>
      <t>Fe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4</t>
    </r>
  </si>
  <si>
    <r>
      <t>Fe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pure</t>
    </r>
  </si>
  <si>
    <t>Porter et al. [2013]</t>
  </si>
  <si>
    <t>M5 - part</t>
  </si>
  <si>
    <t>Warheit et al. [2007a]</t>
  </si>
  <si>
    <t>Morimoto et al. [2015]</t>
  </si>
  <si>
    <t>CNT - small</t>
  </si>
  <si>
    <t>Poulsen et al. [2015]</t>
  </si>
  <si>
    <t>CNF (female)</t>
  </si>
  <si>
    <t>DeLorme et al. [2012]</t>
  </si>
  <si>
    <r>
      <t>CeO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- 20Gd</t>
    </r>
  </si>
  <si>
    <t>Dunnick et al. [2016]</t>
  </si>
  <si>
    <t>Anatase/rutile nanospheres</t>
  </si>
  <si>
    <t>Anatase nanobelt</t>
  </si>
  <si>
    <t>Short</t>
  </si>
  <si>
    <t>ENPRA [2013]</t>
  </si>
  <si>
    <t>ENPRA</t>
  </si>
  <si>
    <t>MWCNT - AP Comp2</t>
  </si>
  <si>
    <t>Bishop et al. [2017]</t>
  </si>
  <si>
    <t>Crystalline</t>
  </si>
  <si>
    <t>Porter et al. [2001]</t>
  </si>
  <si>
    <t>Gallagher et al. [2003]</t>
  </si>
  <si>
    <t>Sager et al. [2013]</t>
  </si>
  <si>
    <t>CNF (male)</t>
  </si>
  <si>
    <t>ufCB - af</t>
  </si>
  <si>
    <t>Tong et al. [2009]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</si>
  <si>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ITI</t>
    </r>
  </si>
  <si>
    <t>Baisch et al. [2014]</t>
  </si>
  <si>
    <t>Anderson et al. [1989]</t>
  </si>
  <si>
    <t>TTO - S-3 coated</t>
  </si>
  <si>
    <t>Hashizume et al. [2016]</t>
  </si>
  <si>
    <t>Roberts et al. [2016]</t>
  </si>
  <si>
    <t>Long</t>
  </si>
  <si>
    <t>Warheit et al. [2009a]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</si>
  <si>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Nanorod</t>
    </r>
  </si>
  <si>
    <t>Warheit et al. [2006]</t>
  </si>
  <si>
    <t>SWCNT - af</t>
  </si>
  <si>
    <t>MWCNT - 24PS</t>
  </si>
  <si>
    <t>Hamilton et al. [2018]</t>
  </si>
  <si>
    <t>Porter et al. [2004]</t>
  </si>
  <si>
    <t>Micro-C60</t>
  </si>
  <si>
    <t>Sayers et al. [2016]</t>
  </si>
  <si>
    <t>MWCNT - PC Comp2</t>
  </si>
  <si>
    <t>CNT - Large</t>
  </si>
  <si>
    <t>Warheit et al. [2009]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</si>
  <si>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Nanodot</t>
    </r>
  </si>
  <si>
    <t>TiO2 - Inhalation</t>
  </si>
  <si>
    <t>Silica - 2dPE</t>
  </si>
  <si>
    <t>Zhang et al. [2002]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</si>
  <si>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uf3</t>
    </r>
  </si>
  <si>
    <t>Warheit et al. [2007]</t>
  </si>
  <si>
    <t>TTO - S-3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</si>
  <si>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Fine</t>
    </r>
  </si>
  <si>
    <r>
      <t>In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</si>
  <si>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Badding et al. [2016]</t>
  </si>
  <si>
    <t>Anatase nanospheres</t>
  </si>
  <si>
    <t>Silica - 1dPE</t>
  </si>
  <si>
    <t xml:space="preserve">ENPRA [2013] 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</si>
  <si>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- 1dPE</t>
    </r>
  </si>
  <si>
    <t>Bermudez et al. [2004]</t>
  </si>
  <si>
    <t>CIIT</t>
  </si>
  <si>
    <t>Hohr et al. [2002]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</si>
  <si>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ufmeth</t>
    </r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</si>
  <si>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uf2</t>
    </r>
  </si>
  <si>
    <t>Warheit et al. [2007b]</t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</si>
  <si>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F1</t>
    </r>
  </si>
  <si>
    <r>
      <t>TiO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- uf1</t>
    </r>
  </si>
  <si>
    <t>Warheit et al. [2010]</t>
  </si>
  <si>
    <t>Park et al. [2009]</t>
  </si>
  <si>
    <t>C60 - OHX</t>
  </si>
  <si>
    <t>Xu et al. [2009]</t>
  </si>
  <si>
    <t>Bermudez et al. [2002]</t>
  </si>
  <si>
    <t>TiO2 - Anatase</t>
  </si>
  <si>
    <t>CeO2 with SiO2</t>
  </si>
  <si>
    <t>CeO2 - 20Gd</t>
  </si>
  <si>
    <t>TiO2 - ITI</t>
  </si>
  <si>
    <t>TiO2 Nanorod</t>
  </si>
  <si>
    <t>TiO2 Nanodot</t>
  </si>
  <si>
    <t>TiO2 - uf3</t>
  </si>
  <si>
    <t>TiO2 - Fine</t>
  </si>
  <si>
    <t>TiO2 - 1dPE</t>
  </si>
  <si>
    <t>TiO2 - ufmeth</t>
  </si>
  <si>
    <t>TiO2 - uf2</t>
  </si>
  <si>
    <t>TiO2 - F1</t>
  </si>
  <si>
    <t>TiO2 - uf1</t>
  </si>
  <si>
    <t>Elder et al. [2005]</t>
  </si>
  <si>
    <t>Unique studies</t>
  </si>
  <si>
    <t>(blank)</t>
  </si>
  <si>
    <t>amorphous</t>
  </si>
  <si>
    <t>Keep Material Type from F2 (better formatted)</t>
  </si>
  <si>
    <t>Omit Index</t>
  </si>
  <si>
    <t>Cluster – Ward's Method</t>
  </si>
  <si>
    <t>BMD (μg/g lung)*</t>
  </si>
  <si>
    <t>BMDL (μg/g lung)**</t>
  </si>
  <si>
    <t>0.1 - 1.0</t>
  </si>
  <si>
    <t>&lt; 0.01</t>
  </si>
  <si>
    <t>1 - 10</t>
  </si>
  <si>
    <t>0.01 - 0.1</t>
  </si>
  <si>
    <t>10 - 100</t>
  </si>
  <si>
    <t>100 - 1000</t>
  </si>
  <si>
    <t>1000 - 10000</t>
  </si>
  <si>
    <t>Order-of-Magnitude Band (μg/g lung)</t>
  </si>
  <si>
    <t>rat</t>
  </si>
  <si>
    <t>mouse</t>
  </si>
  <si>
    <t>3d pe</t>
  </si>
  <si>
    <t>1d pe</t>
  </si>
  <si>
    <t>4h pe</t>
  </si>
  <si>
    <t>Jacobsen et al. [2015]</t>
  </si>
  <si>
    <t>Jacobsen_2015</t>
  </si>
  <si>
    <t>***re-add reference</t>
  </si>
  <si>
    <t>male</t>
  </si>
  <si>
    <t>female</t>
  </si>
  <si>
    <t>apoe mouse</t>
  </si>
  <si>
    <t>Printex90 (mouse)</t>
  </si>
  <si>
    <t>Printex90 (rat)</t>
  </si>
  <si>
    <t>Short (ApoE)</t>
  </si>
  <si>
    <t>Long (ApoE)</t>
  </si>
  <si>
    <t>CeO2 (NM-211, female)</t>
  </si>
  <si>
    <t>CeO2 (NM-212, female)</t>
  </si>
  <si>
    <t>CeO2 (NM-211, male)</t>
  </si>
  <si>
    <t>CeO2 (NM-212, male)</t>
  </si>
  <si>
    <t>CeO2 (NM-213, female)</t>
  </si>
  <si>
    <t>CeO2 (NM-213, male)</t>
  </si>
  <si>
    <t>NB2 (3 day post-exposure)</t>
  </si>
  <si>
    <t>NB2 (1 day post-exposure)</t>
  </si>
  <si>
    <t>NB1 (1 day post-exposure)</t>
  </si>
  <si>
    <t>NB1 (3 day post-exposure)</t>
  </si>
  <si>
    <t>Gr5 (4 hour post-exposure)</t>
  </si>
  <si>
    <t>Gr20 (1 day post-exposure)</t>
  </si>
  <si>
    <t>Gr5 (1 day post-exposure)</t>
  </si>
  <si>
    <t>Gr20 (4 hour post-exposure)</t>
  </si>
  <si>
    <t>various labs</t>
  </si>
  <si>
    <t>Bonner et al. [2013]‡</t>
  </si>
  <si>
    <t>* Benchmark dose</t>
  </si>
  <si>
    <t>** Benchmark dose lower 95% confidence limit</t>
  </si>
  <si>
    <t>† Brief description of material characterization or as-published identifier [Online Supplement]</t>
  </si>
  <si>
    <t>‡ Multiple results for a given material type represent the various labs which provided data</t>
  </si>
  <si>
    <t>Material Type†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</si>
</sst>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19" fillId="0" borderId="11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0" fillId="0" borderId="12" xfId="0" applyBorder="1"/>
    <xf numFmtId="164" fontId="0" fillId="0" borderId="12" xfId="0" applyNumberFormat="1" applyBorder="1"/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0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22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3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[data4_and_clusters_and_pchem_trimmed.xlsx]pivot!PivotTable3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cOEL bands by Material and Route</a:t>
            </a:r>
            <a:r>
              <a:rPr lang="en-US" baseline="0"/>
              <a:t> of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pivot!$N$2:$N$3</c:f>
              <c:strCache>
                <c:ptCount val="1"/>
                <c:pt idx="0">
                  <c:v>Inh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pivot!$M$4:$M$43</c:f>
              <c:multiLvlStrCache>
                <c:ptCount val="25"/>
                <c:lvl>
                  <c:pt idx="0">
                    <c:v>C</c:v>
                  </c:pt>
                  <c:pt idx="1">
                    <c:v>E</c:v>
                  </c:pt>
                  <c:pt idx="2">
                    <c:v>A</c:v>
                  </c:pt>
                  <c:pt idx="3">
                    <c:v>B</c:v>
                  </c:pt>
                  <c:pt idx="4">
                    <c:v>C</c:v>
                  </c:pt>
                  <c:pt idx="5">
                    <c:v>C</c:v>
                  </c:pt>
                  <c:pt idx="6">
                    <c:v>E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  <c:pt idx="10">
                    <c:v>E</c:v>
                  </c:pt>
                  <c:pt idx="11">
                    <c:v>E</c:v>
                  </c:pt>
                  <c:pt idx="12">
                    <c:v>C</c:v>
                  </c:pt>
                  <c:pt idx="13">
                    <c:v>C</c:v>
                  </c:pt>
                  <c:pt idx="14">
                    <c:v>E</c:v>
                  </c:pt>
                  <c:pt idx="15">
                    <c:v>C</c:v>
                  </c:pt>
                  <c:pt idx="16">
                    <c:v>E</c:v>
                  </c:pt>
                  <c:pt idx="17">
                    <c:v>B</c:v>
                  </c:pt>
                  <c:pt idx="18">
                    <c:v>C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E</c:v>
                  </c:pt>
                  <c:pt idx="24">
                    <c:v>E</c:v>
                  </c:pt>
                </c:lvl>
                <c:lvl>
                  <c:pt idx="0">
                    <c:v>Aluminum</c:v>
                  </c:pt>
                  <c:pt idx="1">
                    <c:v>Brass</c:v>
                  </c:pt>
                  <c:pt idx="2">
                    <c:v>Carbon</c:v>
                  </c:pt>
                  <c:pt idx="5">
                    <c:v>CeO2</c:v>
                  </c:pt>
                  <c:pt idx="7">
                    <c:v>CNF</c:v>
                  </c:pt>
                  <c:pt idx="8">
                    <c:v>CNT</c:v>
                  </c:pt>
                  <c:pt idx="11">
                    <c:v>Fe3O4</c:v>
                  </c:pt>
                  <c:pt idx="12">
                    <c:v>Graphene</c:v>
                  </c:pt>
                  <c:pt idx="13">
                    <c:v>In2O3</c:v>
                  </c:pt>
                  <c:pt idx="14">
                    <c:v>M5</c:v>
                  </c:pt>
                  <c:pt idx="15">
                    <c:v>MWCNT</c:v>
                  </c:pt>
                  <c:pt idx="17">
                    <c:v>Silica</c:v>
                  </c:pt>
                  <c:pt idx="20">
                    <c:v>TiO2</c:v>
                  </c:pt>
                  <c:pt idx="24">
                    <c:v>ZnO</c:v>
                  </c:pt>
                </c:lvl>
              </c:multiLvlStrCache>
            </c:multiLvlStrRef>
          </c:cat>
          <c:val>
            <c:numRef>
              <c:f>pivot!$N$4:$N$43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8-4D96-A26A-133B50DC2A36}"/>
            </c:ext>
          </c:extLst>
        </c:ser>
        <c:ser>
          <c:idx val="1"/>
          <c:order val="1"/>
          <c:tx>
            <c:strRef>
              <c:f>pivot!$O$2:$O$3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pivot!$M$4:$M$43</c:f>
              <c:multiLvlStrCache>
                <c:ptCount val="25"/>
                <c:lvl>
                  <c:pt idx="0">
                    <c:v>C</c:v>
                  </c:pt>
                  <c:pt idx="1">
                    <c:v>E</c:v>
                  </c:pt>
                  <c:pt idx="2">
                    <c:v>A</c:v>
                  </c:pt>
                  <c:pt idx="3">
                    <c:v>B</c:v>
                  </c:pt>
                  <c:pt idx="4">
                    <c:v>C</c:v>
                  </c:pt>
                  <c:pt idx="5">
                    <c:v>C</c:v>
                  </c:pt>
                  <c:pt idx="6">
                    <c:v>E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  <c:pt idx="10">
                    <c:v>E</c:v>
                  </c:pt>
                  <c:pt idx="11">
                    <c:v>E</c:v>
                  </c:pt>
                  <c:pt idx="12">
                    <c:v>C</c:v>
                  </c:pt>
                  <c:pt idx="13">
                    <c:v>C</c:v>
                  </c:pt>
                  <c:pt idx="14">
                    <c:v>E</c:v>
                  </c:pt>
                  <c:pt idx="15">
                    <c:v>C</c:v>
                  </c:pt>
                  <c:pt idx="16">
                    <c:v>E</c:v>
                  </c:pt>
                  <c:pt idx="17">
                    <c:v>B</c:v>
                  </c:pt>
                  <c:pt idx="18">
                    <c:v>C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E</c:v>
                  </c:pt>
                  <c:pt idx="24">
                    <c:v>E</c:v>
                  </c:pt>
                </c:lvl>
                <c:lvl>
                  <c:pt idx="0">
                    <c:v>Aluminum</c:v>
                  </c:pt>
                  <c:pt idx="1">
                    <c:v>Brass</c:v>
                  </c:pt>
                  <c:pt idx="2">
                    <c:v>Carbon</c:v>
                  </c:pt>
                  <c:pt idx="5">
                    <c:v>CeO2</c:v>
                  </c:pt>
                  <c:pt idx="7">
                    <c:v>CNF</c:v>
                  </c:pt>
                  <c:pt idx="8">
                    <c:v>CNT</c:v>
                  </c:pt>
                  <c:pt idx="11">
                    <c:v>Fe3O4</c:v>
                  </c:pt>
                  <c:pt idx="12">
                    <c:v>Graphene</c:v>
                  </c:pt>
                  <c:pt idx="13">
                    <c:v>In2O3</c:v>
                  </c:pt>
                  <c:pt idx="14">
                    <c:v>M5</c:v>
                  </c:pt>
                  <c:pt idx="15">
                    <c:v>MWCNT</c:v>
                  </c:pt>
                  <c:pt idx="17">
                    <c:v>Silica</c:v>
                  </c:pt>
                  <c:pt idx="20">
                    <c:v>TiO2</c:v>
                  </c:pt>
                  <c:pt idx="24">
                    <c:v>ZnO</c:v>
                  </c:pt>
                </c:lvl>
              </c:multiLvlStrCache>
            </c:multiLvlStrRef>
          </c:cat>
          <c:val>
            <c:numRef>
              <c:f>pivot!$O$4:$O$43</c:f>
              <c:numCache>
                <c:formatCode>General</c:formatCode>
                <c:ptCount val="25"/>
                <c:pt idx="2">
                  <c:v>1</c:v>
                </c:pt>
                <c:pt idx="6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9</c:v>
                </c:pt>
                <c:pt idx="22">
                  <c:v>13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8-4D96-A26A-133B50DC2A36}"/>
            </c:ext>
          </c:extLst>
        </c:ser>
        <c:ser>
          <c:idx val="2"/>
          <c:order val="2"/>
          <c:tx>
            <c:strRef>
              <c:f>pivot!$P$2:$P$3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pivot!$M$4:$M$43</c:f>
              <c:multiLvlStrCache>
                <c:ptCount val="25"/>
                <c:lvl>
                  <c:pt idx="0">
                    <c:v>C</c:v>
                  </c:pt>
                  <c:pt idx="1">
                    <c:v>E</c:v>
                  </c:pt>
                  <c:pt idx="2">
                    <c:v>A</c:v>
                  </c:pt>
                  <c:pt idx="3">
                    <c:v>B</c:v>
                  </c:pt>
                  <c:pt idx="4">
                    <c:v>C</c:v>
                  </c:pt>
                  <c:pt idx="5">
                    <c:v>C</c:v>
                  </c:pt>
                  <c:pt idx="6">
                    <c:v>E</c:v>
                  </c:pt>
                  <c:pt idx="7">
                    <c:v>C</c:v>
                  </c:pt>
                  <c:pt idx="8">
                    <c:v>B</c:v>
                  </c:pt>
                  <c:pt idx="9">
                    <c:v>C</c:v>
                  </c:pt>
                  <c:pt idx="10">
                    <c:v>E</c:v>
                  </c:pt>
                  <c:pt idx="11">
                    <c:v>E</c:v>
                  </c:pt>
                  <c:pt idx="12">
                    <c:v>C</c:v>
                  </c:pt>
                  <c:pt idx="13">
                    <c:v>C</c:v>
                  </c:pt>
                  <c:pt idx="14">
                    <c:v>E</c:v>
                  </c:pt>
                  <c:pt idx="15">
                    <c:v>C</c:v>
                  </c:pt>
                  <c:pt idx="16">
                    <c:v>E</c:v>
                  </c:pt>
                  <c:pt idx="17">
                    <c:v>B</c:v>
                  </c:pt>
                  <c:pt idx="18">
                    <c:v>C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E</c:v>
                  </c:pt>
                  <c:pt idx="24">
                    <c:v>E</c:v>
                  </c:pt>
                </c:lvl>
                <c:lvl>
                  <c:pt idx="0">
                    <c:v>Aluminum</c:v>
                  </c:pt>
                  <c:pt idx="1">
                    <c:v>Brass</c:v>
                  </c:pt>
                  <c:pt idx="2">
                    <c:v>Carbon</c:v>
                  </c:pt>
                  <c:pt idx="5">
                    <c:v>CeO2</c:v>
                  </c:pt>
                  <c:pt idx="7">
                    <c:v>CNF</c:v>
                  </c:pt>
                  <c:pt idx="8">
                    <c:v>CNT</c:v>
                  </c:pt>
                  <c:pt idx="11">
                    <c:v>Fe3O4</c:v>
                  </c:pt>
                  <c:pt idx="12">
                    <c:v>Graphene</c:v>
                  </c:pt>
                  <c:pt idx="13">
                    <c:v>In2O3</c:v>
                  </c:pt>
                  <c:pt idx="14">
                    <c:v>M5</c:v>
                  </c:pt>
                  <c:pt idx="15">
                    <c:v>MWCNT</c:v>
                  </c:pt>
                  <c:pt idx="17">
                    <c:v>Silica</c:v>
                  </c:pt>
                  <c:pt idx="20">
                    <c:v>TiO2</c:v>
                  </c:pt>
                  <c:pt idx="24">
                    <c:v>ZnO</c:v>
                  </c:pt>
                </c:lvl>
              </c:multiLvlStrCache>
            </c:multiLvlStrRef>
          </c:cat>
          <c:val>
            <c:numRef>
              <c:f>pivot!$P$4:$P$43</c:f>
              <c:numCache>
                <c:formatCode>General</c:formatCode>
                <c:ptCount val="25"/>
                <c:pt idx="4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5</c:v>
                </c:pt>
                <c:pt idx="15">
                  <c:v>10</c:v>
                </c:pt>
                <c:pt idx="16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8-4D96-A26A-133B50DC2A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48409103"/>
        <c:axId val="1048409583"/>
      </c:barChart>
      <c:catAx>
        <c:axId val="10484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09583"/>
        <c:crosses val="autoZero"/>
        <c:auto val="1"/>
        <c:lblAlgn val="ctr"/>
        <c:lblOffset val="100"/>
        <c:noMultiLvlLbl val="0"/>
      </c:catAx>
      <c:valAx>
        <c:axId val="104840958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[data4_and_clusters_and_pchem_trimmed.xlsx]fig 5-2!PivotTable1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5-2'!$B$3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0D-448B-8F7C-1F25E911486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D-448B-8F7C-1F25E91148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0D-448B-8F7C-1F25E9114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5-2'!$A$4:$A$7</c:f>
              <c:strCache>
                <c:ptCount val="3"/>
                <c:pt idx="0">
                  <c:v>Nano</c:v>
                </c:pt>
                <c:pt idx="1">
                  <c:v>Micro</c:v>
                </c:pt>
                <c:pt idx="2">
                  <c:v>Sub-micron</c:v>
                </c:pt>
              </c:strCache>
            </c:strRef>
          </c:cat>
          <c:val>
            <c:numRef>
              <c:f>'fig 5-2'!$B$4:$B$7</c:f>
              <c:numCache>
                <c:formatCode>General</c:formatCode>
                <c:ptCount val="3"/>
                <c:pt idx="0">
                  <c:v>102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48B-8F7C-1F25E91148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2495167"/>
        <c:axId val="2012495647"/>
      </c:barChart>
      <c:catAx>
        <c:axId val="201249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5647"/>
        <c:crosses val="autoZero"/>
        <c:auto val="1"/>
        <c:lblAlgn val="ctr"/>
        <c:lblOffset val="100"/>
        <c:noMultiLvlLbl val="0"/>
      </c:catAx>
      <c:valAx>
        <c:axId val="201249564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[data4_and_clusters_and_pchem_trimmed.xlsx]fig 5-2!PivotTable2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5-2'!$B$21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5-2'!$A$22:$A$26</c:f>
              <c:strCache>
                <c:ptCount val="4"/>
                <c:pt idx="0">
                  <c:v>Metal Oxide</c:v>
                </c:pt>
                <c:pt idx="1">
                  <c:v>Carbon</c:v>
                </c:pt>
                <c:pt idx="2">
                  <c:v>Metal</c:v>
                </c:pt>
                <c:pt idx="3">
                  <c:v>Other</c:v>
                </c:pt>
              </c:strCache>
            </c:strRef>
          </c:cat>
          <c:val>
            <c:numRef>
              <c:f>'fig 5-2'!$B$22:$B$26</c:f>
              <c:numCache>
                <c:formatCode>General</c:formatCode>
                <c:ptCount val="4"/>
                <c:pt idx="0">
                  <c:v>65</c:v>
                </c:pt>
                <c:pt idx="1">
                  <c:v>48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6-48EF-AA0C-5D33253A1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7527439"/>
        <c:axId val="1657528879"/>
      </c:barChart>
      <c:catAx>
        <c:axId val="165752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8879"/>
        <c:crosses val="autoZero"/>
        <c:auto val="1"/>
        <c:lblAlgn val="ctr"/>
        <c:lblOffset val="100"/>
        <c:noMultiLvlLbl val="0"/>
      </c:catAx>
      <c:valAx>
        <c:axId val="16575288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[data4_and_clusters_and_pchem_trimmed.xlsx]fig 5-2!PivotTable3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5-2'!$B$36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5-2'!$A$37:$A$41</c:f>
              <c:strCache>
                <c:ptCount val="4"/>
                <c:pt idx="0">
                  <c:v>Spherical</c:v>
                </c:pt>
                <c:pt idx="1">
                  <c:v>Fiber-like</c:v>
                </c:pt>
                <c:pt idx="2">
                  <c:v>Plate-like</c:v>
                </c:pt>
                <c:pt idx="3">
                  <c:v>Irregular</c:v>
                </c:pt>
              </c:strCache>
            </c:strRef>
          </c:cat>
          <c:val>
            <c:numRef>
              <c:f>'fig 5-2'!$B$37:$B$41</c:f>
              <c:numCache>
                <c:formatCode>General</c:formatCode>
                <c:ptCount val="4"/>
                <c:pt idx="0">
                  <c:v>56</c:v>
                </c:pt>
                <c:pt idx="1">
                  <c:v>52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C-4B73-AF7B-65CEAC8BB7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6432447"/>
        <c:axId val="1086432927"/>
      </c:barChart>
      <c:catAx>
        <c:axId val="108643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2927"/>
        <c:crosses val="autoZero"/>
        <c:auto val="1"/>
        <c:lblAlgn val="ctr"/>
        <c:lblOffset val="100"/>
        <c:noMultiLvlLbl val="0"/>
      </c:catAx>
      <c:valAx>
        <c:axId val="10864329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[data4_and_clusters_and_pchem_trimmed.xlsx]fig 5-2!PivotTable4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5-2'!$B$52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5-2'!$A$53:$A$67</c:f>
              <c:strCache>
                <c:ptCount val="14"/>
                <c:pt idx="0">
                  <c:v>TiO2</c:v>
                </c:pt>
                <c:pt idx="1">
                  <c:v>MWCNT</c:v>
                </c:pt>
                <c:pt idx="2">
                  <c:v>CNT</c:v>
                </c:pt>
                <c:pt idx="3">
                  <c:v>CeO2</c:v>
                </c:pt>
                <c:pt idx="4">
                  <c:v>ZnO</c:v>
                </c:pt>
                <c:pt idx="5">
                  <c:v>Graphene</c:v>
                </c:pt>
                <c:pt idx="6">
                  <c:v>Silica</c:v>
                </c:pt>
                <c:pt idx="7">
                  <c:v>Carbon</c:v>
                </c:pt>
                <c:pt idx="8">
                  <c:v>CNF</c:v>
                </c:pt>
                <c:pt idx="9">
                  <c:v>Brass</c:v>
                </c:pt>
                <c:pt idx="10">
                  <c:v>M5</c:v>
                </c:pt>
                <c:pt idx="11">
                  <c:v>In2O3</c:v>
                </c:pt>
                <c:pt idx="12">
                  <c:v>Aluminum</c:v>
                </c:pt>
                <c:pt idx="13">
                  <c:v>Fe3O4</c:v>
                </c:pt>
              </c:strCache>
            </c:strRef>
          </c:cat>
          <c:val>
            <c:numRef>
              <c:f>'fig 5-2'!$B$53:$B$67</c:f>
              <c:numCache>
                <c:formatCode>General</c:formatCode>
                <c:ptCount val="14"/>
                <c:pt idx="0">
                  <c:v>39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7E7-91B3-BAFEC74B7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9238400"/>
        <c:axId val="1655320319"/>
      </c:barChart>
      <c:catAx>
        <c:axId val="108923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20319"/>
        <c:crosses val="autoZero"/>
        <c:auto val="1"/>
        <c:lblAlgn val="ctr"/>
        <c:lblOffset val="100"/>
        <c:noMultiLvlLbl val="0"/>
      </c:catAx>
      <c:valAx>
        <c:axId val="16553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</xdr:row>
      <xdr:rowOff>157160</xdr:rowOff>
    </xdr:from>
    <xdr:to>
      <xdr:col>36</xdr:col>
      <xdr:colOff>133350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A5F5F-FF61-8B38-8630-7A47397D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</xdr:row>
      <xdr:rowOff>9525</xdr:rowOff>
    </xdr:from>
    <xdr:to>
      <xdr:col>4</xdr:col>
      <xdr:colOff>123825</xdr:colOff>
      <xdr:row>21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FBC75A-0BC1-9E03-396B-D4E384297D83}"/>
            </a:ext>
          </a:extLst>
        </xdr:cNvPr>
        <xdr:cNvSpPr txBox="1"/>
      </xdr:nvSpPr>
      <xdr:spPr>
        <a:xfrm>
          <a:off x="1181100" y="866775"/>
          <a:ext cx="2200275" cy="3533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Omits Warheit 2009b (duplicate), Sayes 2010 (no model), and some changes after re-estimating</a:t>
          </a:r>
          <a:r>
            <a:rPr lang="en-US" sz="1600" b="1" baseline="0">
              <a:solidFill>
                <a:srgbClr val="FF0000"/>
              </a:solidFill>
            </a:rPr>
            <a:t> deposited doses.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New table (far right) uses mostly the same information from the original table F2 (far left), but adds Gosens 2014 and Elder 2005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28575</xdr:rowOff>
    </xdr:from>
    <xdr:to>
      <xdr:col>7</xdr:col>
      <xdr:colOff>594995</xdr:colOff>
      <xdr:row>24</xdr:row>
      <xdr:rowOff>73025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DA11F8B-76AD-B980-D31D-4ED7677B26C9}"/>
            </a:ext>
          </a:extLst>
        </xdr:cNvPr>
        <xdr:cNvGrpSpPr/>
      </xdr:nvGrpSpPr>
      <xdr:grpSpPr>
        <a:xfrm>
          <a:off x="533400" y="219075"/>
          <a:ext cx="4328795" cy="4425950"/>
          <a:chOff x="533400" y="219075"/>
          <a:chExt cx="4328795" cy="442595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3F93AAB-F6FC-D430-2CD4-589CB79B5F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3400" y="219075"/>
            <a:ext cx="4328795" cy="4425950"/>
          </a:xfrm>
          <a:prstGeom prst="rect">
            <a:avLst/>
          </a:prstGeom>
          <a:noFill/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D1D85FF-EB63-070C-2DB5-81939AD67EA0}"/>
              </a:ext>
            </a:extLst>
          </xdr:cNvPr>
          <xdr:cNvSpPr txBox="1"/>
        </xdr:nvSpPr>
        <xdr:spPr>
          <a:xfrm>
            <a:off x="2314575" y="4048125"/>
            <a:ext cx="47625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116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5E6E0B0-AFB9-456A-8752-0C304081F871}"/>
              </a:ext>
            </a:extLst>
          </xdr:cNvPr>
          <xdr:cNvSpPr txBox="1"/>
        </xdr:nvSpPr>
        <xdr:spPr>
          <a:xfrm>
            <a:off x="1266824" y="2952750"/>
            <a:ext cx="523875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44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7CECD80-9583-461E-BE87-A4B61FA873DA}"/>
              </a:ext>
            </a:extLst>
          </xdr:cNvPr>
          <xdr:cNvSpPr txBox="1"/>
        </xdr:nvSpPr>
        <xdr:spPr>
          <a:xfrm>
            <a:off x="2333624" y="2962275"/>
            <a:ext cx="523875" cy="26670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110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23812</xdr:rowOff>
    </xdr:from>
    <xdr:to>
      <xdr:col>10</xdr:col>
      <xdr:colOff>390525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72E72-CA50-ACEE-B771-4DF37A18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267335</xdr:colOff>
      <xdr:row>31</xdr:row>
      <xdr:rowOff>179070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F1C2AD-D0C1-4857-1777-C2B61D884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0500"/>
          <a:ext cx="6553835" cy="58940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47625</xdr:colOff>
      <xdr:row>18</xdr:row>
      <xdr:rowOff>33337</xdr:rowOff>
    </xdr:from>
    <xdr:to>
      <xdr:col>10</xdr:col>
      <xdr:colOff>352425</xdr:colOff>
      <xdr:row>32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61545-7732-24E4-4C0A-0BE30D9C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34</xdr:row>
      <xdr:rowOff>90487</xdr:rowOff>
    </xdr:from>
    <xdr:to>
      <xdr:col>10</xdr:col>
      <xdr:colOff>352425</xdr:colOff>
      <xdr:row>48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38334-2BFE-5382-22E7-06B7A98BB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49</xdr:row>
      <xdr:rowOff>166687</xdr:rowOff>
    </xdr:from>
    <xdr:to>
      <xdr:col>11</xdr:col>
      <xdr:colOff>219075</xdr:colOff>
      <xdr:row>70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115A2-C8D6-B2BF-233B-A469A84A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, Nathan M. (CDC/NIOSH/DSI/ETB)" refreshedDate="45468.429559490738" createdVersion="8" refreshedVersion="8" minRefreshableVersion="3" recordCount="116" xr:uid="{A34904D7-FCA6-4E58-A4A5-B6695A3AC192}">
  <cacheSource type="worksheet">
    <worksheetSource ref="B1:AW117" sheet="data4_and_clusters_and_pchem_tr"/>
  </cacheSource>
  <cacheFields count="48">
    <cacheField name="...1" numFmtId="0">
      <sharedItems containsSemiMixedTypes="0" containsString="0" containsNumber="1" containsInteger="1" minValue="1" maxValue="145"/>
    </cacheField>
    <cacheField name="...2" numFmtId="0">
      <sharedItems containsMixedTypes="1" containsNumber="1" containsInteger="1" minValue="1" maxValue="132"/>
    </cacheField>
    <cacheField name="index" numFmtId="0">
      <sharedItems containsSemiMixedTypes="0" containsString="0" containsNumber="1" containsInteger="1" minValue="1" maxValue="178"/>
    </cacheField>
    <cacheField name="material" numFmtId="0">
      <sharedItems count="14">
        <s v="TiO2"/>
        <s v="Fe3O4"/>
        <s v="ZnO"/>
        <s v="MWCNT"/>
        <s v="Silica"/>
        <s v="M5"/>
        <s v="CNT"/>
        <s v="Carbon"/>
        <s v="In2O3"/>
        <s v="CeO2"/>
        <s v="Graphene"/>
        <s v="CNF"/>
        <s v="Brass"/>
        <s v="Aluminum"/>
      </sharedItems>
    </cacheField>
    <cacheField name="material_type" numFmtId="0">
      <sharedItems/>
    </cacheField>
    <cacheField name="Material_Category" numFmtId="0">
      <sharedItems count="4">
        <s v="Metal Oxide"/>
        <s v="Carbon"/>
        <s v="Other"/>
        <s v="Metal"/>
      </sharedItems>
    </cacheField>
    <cacheField name="Agglomerated_" numFmtId="0">
      <sharedItems/>
    </cacheField>
    <cacheField name="Diameter" numFmtId="0">
      <sharedItems containsSemiMixedTypes="0" containsString="0" containsNumber="1" minValue="-99" maxValue="5000"/>
    </cacheField>
    <cacheField name="Median_Aerodynamic_Diameter" numFmtId="0">
      <sharedItems containsSemiMixedTypes="0" containsString="0" containsNumber="1" minValue="-99" maxValue="2.8"/>
    </cacheField>
    <cacheField name="Aerodynamic_Diameter_GSD" numFmtId="0">
      <sharedItems containsSemiMixedTypes="0" containsString="0" containsNumber="1" minValue="-99" maxValue="2.6"/>
    </cacheField>
    <cacheField name="Surface_Area" numFmtId="0">
      <sharedItems containsSemiMixedTypes="0" containsString="0" containsNumber="1" minValue="-99" maxValue="747.1" count="59">
        <n v="-99"/>
        <n v="143"/>
        <n v="52"/>
        <n v="69"/>
        <n v="126"/>
        <n v="225"/>
        <n v="298"/>
        <n v="180"/>
        <n v="513"/>
        <n v="26"/>
        <n v="18"/>
        <n v="53"/>
        <n v="173"/>
        <n v="10"/>
        <n v="50"/>
        <n v="5.8"/>
        <n v="18.2"/>
        <n v="35.700000000000003"/>
        <n v="6"/>
        <n v="169.4"/>
        <n v="26.5"/>
        <n v="93"/>
        <n v="230"/>
        <n v="2"/>
        <n v="47.6"/>
        <n v="245.8"/>
        <n v="14.6"/>
        <n v="5"/>
        <n v="219"/>
        <n v="139"/>
        <n v="147"/>
        <n v="747.1"/>
        <n v="106.5"/>
        <n v="115.5"/>
        <n v="101"/>
        <n v="169"/>
        <n v="27"/>
        <n v="12.1"/>
        <n v="9.6"/>
        <n v="275"/>
        <n v="110"/>
        <n v="102"/>
        <n v="12"/>
        <n v="12.83"/>
        <n v="57"/>
        <n v="150"/>
        <n v="141"/>
        <n v="119"/>
        <n v="223"/>
        <n v="216"/>
        <n v="185"/>
        <n v="199"/>
        <n v="56"/>
        <n v="13.8"/>
        <n v="4.57"/>
        <n v="300"/>
        <n v="3.73"/>
        <n v="27.15"/>
        <n v="63.95"/>
      </sharedItems>
    </cacheField>
    <cacheField name="Density" numFmtId="0">
      <sharedItems containsSemiMixedTypes="0" containsString="0" containsNumber="1" minValue="-99" maxValue="8.6"/>
    </cacheField>
    <cacheField name="Zeta_Potential" numFmtId="0">
      <sharedItems containsSemiMixedTypes="0" containsString="0" containsNumber="1" minValue="-99" maxValue="-9.35"/>
    </cacheField>
    <cacheField name="Solubility" numFmtId="0">
      <sharedItems/>
    </cacheField>
    <cacheField name="Modification" numFmtId="0">
      <sharedItems/>
    </cacheField>
    <cacheField name="Purification_Type" numFmtId="0">
      <sharedItems/>
    </cacheField>
    <cacheField name="Functionalized_Type" numFmtId="0">
      <sharedItems/>
    </cacheField>
    <cacheField name="Contaminants_" numFmtId="0">
      <sharedItems/>
    </cacheField>
    <cacheField name="Contaminant_Type" numFmtId="0">
      <sharedItems/>
    </cacheField>
    <cacheField name="Contaminant_Amount" numFmtId="0">
      <sharedItems containsSemiMixedTypes="0" containsString="0" containsNumber="1" minValue="-99" maxValue="10"/>
    </cacheField>
    <cacheField name="Post.Exp" numFmtId="0">
      <sharedItems containsMixedTypes="1" containsNumber="1" containsInteger="1" minValue="0" maxValue="3"/>
    </cacheField>
    <cacheField name="Route" numFmtId="0">
      <sharedItems count="12">
        <s v="PA"/>
        <s v="IT"/>
        <s v="ITI"/>
        <s v="instillation"/>
        <s v="aspiration"/>
        <s v="intratracheal instillation"/>
        <s v="oropharyngeal aspiration"/>
        <s v="pharyngeal aspiration"/>
        <s v="Inhalation"/>
        <s v="nose only inhalation"/>
        <s v="whole body inhalation"/>
        <s v="Inh"/>
      </sharedItems>
    </cacheField>
    <cacheField name="BMD" numFmtId="0">
      <sharedItems containsSemiMixedTypes="0" containsString="0" containsNumber="1" minValue="0.36405213055874902" maxValue="2375.8142857142898"/>
    </cacheField>
    <cacheField name="BMDL" numFmtId="0">
      <sharedItems containsSemiMixedTypes="0" containsString="0" containsNumber="1" minValue="1.1675399999999999E-3" maxValue="2284.75714285714"/>
    </cacheField>
    <cacheField name="Nanomat_Treatment" numFmtId="0">
      <sharedItems/>
    </cacheField>
    <cacheField name="Structure" numFmtId="0">
      <sharedItems/>
    </cacheField>
    <cacheField name="study_key" numFmtId="0">
      <sharedItems containsMixedTypes="1" containsNumber="1" containsInteger="1" minValue="74" maxValue="20051040"/>
    </cacheField>
    <cacheField name="StudyRef" numFmtId="0">
      <sharedItems/>
    </cacheField>
    <cacheField name="Lit_Source" numFmtId="0">
      <sharedItems/>
    </cacheField>
    <cacheField name="doi" numFmtId="0">
      <sharedItems/>
    </cacheField>
    <cacheField name="material_type_rev" numFmtId="0">
      <sharedItems/>
    </cacheField>
    <cacheField name="Scale_rev" numFmtId="0">
      <sharedItems count="3">
        <s v="Nano"/>
        <s v="Sub-micron"/>
        <s v="Micro"/>
      </sharedItems>
    </cacheField>
    <cacheField name="Structural_Form_rev" numFmtId="0">
      <sharedItems/>
    </cacheField>
    <cacheField name="Length_rev" numFmtId="0">
      <sharedItems containsSemiMixedTypes="0" containsString="0" containsNumber="1" minValue="-99" maxValue="20000"/>
    </cacheField>
    <cacheField name="Crystal_Type_rev" numFmtId="0">
      <sharedItems/>
    </cacheField>
    <cacheField name="Crystal_Structure_rev" numFmtId="0">
      <sharedItems/>
    </cacheField>
    <cacheField name="PP_size_nm_rev" numFmtId="0">
      <sharedItems containsSemiMixedTypes="0" containsString="0" containsNumber="1" minValue="-99" maxValue="20000"/>
    </cacheField>
    <cacheField name="indi_exclude" numFmtId="0">
      <sharedItems containsSemiMixedTypes="0" containsString="0" containsNumber="1" containsInteger="1" minValue="0" maxValue="0"/>
    </cacheField>
    <cacheField name="rownum" numFmtId="0">
      <sharedItems containsSemiMixedTypes="0" containsString="0" containsNumber="1" containsInteger="1" minValue="1" maxValue="145"/>
    </cacheField>
    <cacheField name="k4" numFmtId="0">
      <sharedItems containsSemiMixedTypes="0" containsString="0" containsNumber="1" containsInteger="1" minValue="1" maxValue="4"/>
    </cacheField>
    <cacheField name="k5" numFmtId="0">
      <sharedItems containsSemiMixedTypes="0" containsString="0" containsNumber="1" containsInteger="1" minValue="1" maxValue="5"/>
    </cacheField>
    <cacheField name="k6" numFmtId="0">
      <sharedItems containsSemiMixedTypes="0" containsString="0" containsNumber="1" containsInteger="1" minValue="1" maxValue="6"/>
    </cacheField>
    <cacheField name="k7" numFmtId="0">
      <sharedItems containsSemiMixedTypes="0" containsString="0" containsNumber="1" containsInteger="1" minValue="1" maxValue="7"/>
    </cacheField>
    <cacheField name="k8" numFmtId="0">
      <sharedItems containsSemiMixedTypes="0" containsString="0" containsNumber="1" containsInteger="1" minValue="1" maxValue="8" count="8">
        <n v="1"/>
        <n v="2"/>
        <n v="4"/>
        <n v="3"/>
        <n v="5"/>
        <n v="8"/>
        <n v="6"/>
        <n v="7"/>
      </sharedItems>
    </cacheField>
    <cacheField name="k9" numFmtId="0">
      <sharedItems containsSemiMixedTypes="0" containsString="0" containsNumber="1" containsInteger="1" minValue="1" maxValue="9"/>
    </cacheField>
    <cacheField name="k10" numFmtId="0">
      <sharedItems containsSemiMixedTypes="0" containsString="0" containsNumber="1" containsInteger="1" minValue="1" maxValue="10"/>
    </cacheField>
    <cacheField name="Shape" numFmtId="0">
      <sharedItems count="4">
        <s v="Fiber-like"/>
        <s v="Spherical"/>
        <s v="Plate-like"/>
        <s v="Irregular"/>
      </sharedItems>
    </cacheField>
    <cacheField name="kO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, Nathan M. (CDC/NIOSH/DSI/ETB)" refreshedDate="45606.518857175928" createdVersion="8" refreshedVersion="8" minRefreshableVersion="3" recordCount="117" xr:uid="{41CD7E81-78BC-4252-8428-E7460DA71213}">
  <cacheSource type="worksheet">
    <worksheetSource ref="D1:AY1048576" sheet="COPYdata4_and_clusters_and_pche"/>
  </cacheSource>
  <cacheFields count="48">
    <cacheField name="index" numFmtId="0">
      <sharedItems containsString="0" containsBlank="1" containsNumber="1" containsInteger="1" minValue="1" maxValue="178"/>
    </cacheField>
    <cacheField name="material" numFmtId="0">
      <sharedItems containsBlank="1" count="15">
        <s v="TiO2"/>
        <s v="Fe3O4"/>
        <s v="ZnO"/>
        <s v="MWCNT"/>
        <s v="Silica"/>
        <s v="M5"/>
        <s v="CNT"/>
        <s v="Carbon"/>
        <s v="In2O3"/>
        <s v="CeO2"/>
        <s v="Graphene"/>
        <s v="CNF"/>
        <s v="Brass"/>
        <s v="Aluminum"/>
        <m/>
      </sharedItems>
    </cacheField>
    <cacheField name="material_type" numFmtId="0">
      <sharedItems containsBlank="1"/>
    </cacheField>
    <cacheField name="Material_Category" numFmtId="0">
      <sharedItems containsBlank="1"/>
    </cacheField>
    <cacheField name="Agglomerated_" numFmtId="0">
      <sharedItems containsBlank="1"/>
    </cacheField>
    <cacheField name="Diameter" numFmtId="0">
      <sharedItems containsString="0" containsBlank="1" containsNumber="1" minValue="-99" maxValue="5000"/>
    </cacheField>
    <cacheField name="Median_Aerodynamic_Diameter" numFmtId="0">
      <sharedItems containsString="0" containsBlank="1" containsNumber="1" minValue="-99" maxValue="2.8"/>
    </cacheField>
    <cacheField name="Aerodynamic_Diameter_GSD" numFmtId="0">
      <sharedItems containsString="0" containsBlank="1" containsNumber="1" minValue="-99" maxValue="2.6"/>
    </cacheField>
    <cacheField name="Surface_Area" numFmtId="0">
      <sharedItems containsString="0" containsBlank="1" containsNumber="1" minValue="-99" maxValue="747.1"/>
    </cacheField>
    <cacheField name="Density" numFmtId="0">
      <sharedItems containsString="0" containsBlank="1" containsNumber="1" minValue="-99" maxValue="8.6"/>
    </cacheField>
    <cacheField name="Zeta_Potential" numFmtId="0">
      <sharedItems containsString="0" containsBlank="1" containsNumber="1" minValue="-99" maxValue="-9.35"/>
    </cacheField>
    <cacheField name="Solubility" numFmtId="0">
      <sharedItems containsBlank="1"/>
    </cacheField>
    <cacheField name="Modification" numFmtId="0">
      <sharedItems containsBlank="1"/>
    </cacheField>
    <cacheField name="Purification_Type" numFmtId="0">
      <sharedItems containsBlank="1"/>
    </cacheField>
    <cacheField name="Functionalized_Type" numFmtId="0">
      <sharedItems containsBlank="1"/>
    </cacheField>
    <cacheField name="Contaminants_" numFmtId="0">
      <sharedItems containsBlank="1"/>
    </cacheField>
    <cacheField name="Contaminant_Type" numFmtId="0">
      <sharedItems containsBlank="1"/>
    </cacheField>
    <cacheField name="Contaminant_Amount" numFmtId="0">
      <sharedItems containsString="0" containsBlank="1" containsNumber="1" minValue="-99" maxValue="10"/>
    </cacheField>
    <cacheField name="Post.Exp" numFmtId="0">
      <sharedItems containsBlank="1" containsMixedTypes="1" containsNumber="1" containsInteger="1" minValue="0" maxValue="3"/>
    </cacheField>
    <cacheField name="Route" numFmtId="0">
      <sharedItems containsBlank="1" count="13">
        <s v="PA"/>
        <s v="IT"/>
        <s v="ITI"/>
        <s v="instillation"/>
        <s v="aspiration"/>
        <s v="intratracheal instillation"/>
        <s v="oropharyngeal aspiration"/>
        <s v="pharyngeal aspiration"/>
        <s v="Inhalation"/>
        <s v="nose only inhalation"/>
        <s v="whole body inhalation"/>
        <s v="Inh"/>
        <m/>
      </sharedItems>
    </cacheField>
    <cacheField name="BMD" numFmtId="0">
      <sharedItems containsString="0" containsBlank="1" containsNumber="1" minValue="0.36405213055874902" maxValue="2375.8142857142898"/>
    </cacheField>
    <cacheField name="BMDL" numFmtId="0">
      <sharedItems containsString="0" containsBlank="1" containsNumber="1" minValue="1.1675399999999999E-3" maxValue="2284.75714285714"/>
    </cacheField>
    <cacheField name="Nanomat_Treatment" numFmtId="0">
      <sharedItems containsBlank="1"/>
    </cacheField>
    <cacheField name="Structure" numFmtId="0">
      <sharedItems containsBlank="1"/>
    </cacheField>
    <cacheField name="study_key" numFmtId="0">
      <sharedItems containsBlank="1" containsMixedTypes="1" containsNumber="1" containsInteger="1" minValue="74" maxValue="20051040"/>
    </cacheField>
    <cacheField name="StudyRef" numFmtId="0">
      <sharedItems containsBlank="1"/>
    </cacheField>
    <cacheField name="Lit_Source" numFmtId="0">
      <sharedItems containsBlank="1"/>
    </cacheField>
    <cacheField name="doi" numFmtId="0">
      <sharedItems containsBlank="1"/>
    </cacheField>
    <cacheField name="material_type_rev" numFmtId="0">
      <sharedItems containsBlank="1"/>
    </cacheField>
    <cacheField name="Scale_rev" numFmtId="0">
      <sharedItems containsBlank="1"/>
    </cacheField>
    <cacheField name="Structural_Form_rev" numFmtId="0">
      <sharedItems containsBlank="1"/>
    </cacheField>
    <cacheField name="Length_rev" numFmtId="0">
      <sharedItems containsString="0" containsBlank="1" containsNumber="1" minValue="-99" maxValue="20000"/>
    </cacheField>
    <cacheField name="Crystal_Type_rev" numFmtId="0">
      <sharedItems containsBlank="1"/>
    </cacheField>
    <cacheField name="Crystal_Structure_rev" numFmtId="0">
      <sharedItems containsBlank="1"/>
    </cacheField>
    <cacheField name="PP_size_nm_rev" numFmtId="0">
      <sharedItems containsString="0" containsBlank="1" containsNumber="1" minValue="-99" maxValue="20000"/>
    </cacheField>
    <cacheField name="indi_exclude" numFmtId="0">
      <sharedItems containsString="0" containsBlank="1" containsNumber="1" containsInteger="1" minValue="0" maxValue="0"/>
    </cacheField>
    <cacheField name="rownum" numFmtId="0">
      <sharedItems containsString="0" containsBlank="1" containsNumber="1" containsInteger="1" minValue="1" maxValue="145"/>
    </cacheField>
    <cacheField name="k4" numFmtId="0">
      <sharedItems containsString="0" containsBlank="1" containsNumber="1" containsInteger="1" minValue="1" maxValue="4"/>
    </cacheField>
    <cacheField name="k5" numFmtId="0">
      <sharedItems containsString="0" containsBlank="1" containsNumber="1" containsInteger="1" minValue="1" maxValue="5"/>
    </cacheField>
    <cacheField name="k6" numFmtId="0">
      <sharedItems containsString="0" containsBlank="1" containsNumber="1" containsInteger="1" minValue="1" maxValue="6"/>
    </cacheField>
    <cacheField name="k7" numFmtId="0">
      <sharedItems containsString="0" containsBlank="1" containsNumber="1" containsInteger="1" minValue="1" maxValue="7"/>
    </cacheField>
    <cacheField name="k8" numFmtId="0">
      <sharedItems containsString="0" containsBlank="1" containsNumber="1" containsInteger="1" minValue="1" maxValue="8" count="9">
        <n v="1"/>
        <n v="2"/>
        <n v="4"/>
        <n v="3"/>
        <n v="5"/>
        <n v="8"/>
        <n v="6"/>
        <n v="7"/>
        <m/>
      </sharedItems>
    </cacheField>
    <cacheField name="k9" numFmtId="0">
      <sharedItems containsString="0" containsBlank="1" containsNumber="1" containsInteger="1" minValue="1" maxValue="9"/>
    </cacheField>
    <cacheField name="k10" numFmtId="0">
      <sharedItems containsString="0" containsBlank="1" containsNumber="1" containsInteger="1" minValue="1" maxValue="10"/>
    </cacheField>
    <cacheField name="Shape" numFmtId="0">
      <sharedItems containsBlank="1"/>
    </cacheField>
    <cacheField name="kOOM" numFmtId="0">
      <sharedItems containsBlank="1"/>
    </cacheField>
    <cacheField name="cOEL band" numFmtId="0">
      <sharedItems containsBlank="1" count="5">
        <s v="E"/>
        <s v="C"/>
        <s v="B"/>
        <s v="A"/>
        <m/>
      </sharedItems>
    </cacheField>
    <cacheField name="Route2" numFmtId="0">
      <sharedItems containsBlank="1" count="4">
        <s v="PA"/>
        <s v="IT"/>
        <s v="In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, Nathan M. (CDC/NIOSH/DSI/ETB)" refreshedDate="45632.594863888888" createdVersion="8" refreshedVersion="8" minRefreshableVersion="3" recordCount="117" xr:uid="{4443E9DA-978A-4135-B76D-9D2DEAC22741}">
  <cacheSource type="worksheet">
    <worksheetSource ref="D1:AZ1048576" sheet="COPYdata4_and_clusters_and_pche"/>
  </cacheSource>
  <cacheFields count="49">
    <cacheField name="index" numFmtId="0">
      <sharedItems containsString="0" containsBlank="1" containsNumber="1" containsInteger="1" minValue="1" maxValue="178"/>
    </cacheField>
    <cacheField name="material" numFmtId="0">
      <sharedItems containsBlank="1" count="15">
        <s v="TiO2"/>
        <s v="Fe3O4"/>
        <s v="ZnO"/>
        <s v="MWCNT"/>
        <s v="Silica"/>
        <s v="M5"/>
        <s v="CNT"/>
        <s v="Carbon"/>
        <s v="In2O3"/>
        <s v="CeO2"/>
        <s v="Graphene"/>
        <s v="CNF"/>
        <s v="Brass"/>
        <s v="Aluminum"/>
        <m/>
      </sharedItems>
    </cacheField>
    <cacheField name="material_type" numFmtId="0">
      <sharedItems containsBlank="1"/>
    </cacheField>
    <cacheField name="Material_Category" numFmtId="0">
      <sharedItems containsBlank="1" count="5">
        <s v="Metal Oxide"/>
        <s v="Carbon"/>
        <s v="Other"/>
        <s v="Metal"/>
        <m/>
      </sharedItems>
    </cacheField>
    <cacheField name="Agglomerated_" numFmtId="0">
      <sharedItems containsBlank="1"/>
    </cacheField>
    <cacheField name="Diameter" numFmtId="0">
      <sharedItems containsString="0" containsBlank="1" containsNumber="1" minValue="-99" maxValue="5000"/>
    </cacheField>
    <cacheField name="Median_Aerodynamic_Diameter" numFmtId="0">
      <sharedItems containsString="0" containsBlank="1" containsNumber="1" minValue="-99" maxValue="2.8"/>
    </cacheField>
    <cacheField name="Aerodynamic_Diameter_GSD" numFmtId="0">
      <sharedItems containsString="0" containsBlank="1" containsNumber="1" minValue="-99" maxValue="2.6"/>
    </cacheField>
    <cacheField name="Surface_Area" numFmtId="0">
      <sharedItems containsString="0" containsBlank="1" containsNumber="1" minValue="-99" maxValue="747.1"/>
    </cacheField>
    <cacheField name="Density" numFmtId="0">
      <sharedItems containsString="0" containsBlank="1" containsNumber="1" minValue="-99" maxValue="8.6"/>
    </cacheField>
    <cacheField name="Zeta_Potential" numFmtId="0">
      <sharedItems containsString="0" containsBlank="1" containsNumber="1" minValue="-99" maxValue="-9.35"/>
    </cacheField>
    <cacheField name="Solubility" numFmtId="0">
      <sharedItems containsBlank="1"/>
    </cacheField>
    <cacheField name="Modification" numFmtId="0">
      <sharedItems containsBlank="1"/>
    </cacheField>
    <cacheField name="Purification_Type" numFmtId="0">
      <sharedItems containsBlank="1"/>
    </cacheField>
    <cacheField name="Functionalized_Type" numFmtId="0">
      <sharedItems containsBlank="1"/>
    </cacheField>
    <cacheField name="Contaminants_" numFmtId="0">
      <sharedItems containsBlank="1"/>
    </cacheField>
    <cacheField name="Contaminant_Type" numFmtId="0">
      <sharedItems containsBlank="1"/>
    </cacheField>
    <cacheField name="Contaminant_Amount" numFmtId="0">
      <sharedItems containsString="0" containsBlank="1" containsNumber="1" minValue="-99" maxValue="10"/>
    </cacheField>
    <cacheField name="Post.Exp" numFmtId="0">
      <sharedItems containsBlank="1" containsMixedTypes="1" containsNumber="1" containsInteger="1" minValue="0" maxValue="3"/>
    </cacheField>
    <cacheField name="Route" numFmtId="0">
      <sharedItems containsBlank="1"/>
    </cacheField>
    <cacheField name="BMD" numFmtId="0">
      <sharedItems containsString="0" containsBlank="1" containsNumber="1" minValue="0.36405213055874902" maxValue="2375.8142857142898"/>
    </cacheField>
    <cacheField name="BMDL" numFmtId="0">
      <sharedItems containsString="0" containsBlank="1" containsNumber="1" minValue="1.1675399999999999E-3" maxValue="2284.75714285714"/>
    </cacheField>
    <cacheField name="Nanomat_Treatment" numFmtId="0">
      <sharedItems containsBlank="1"/>
    </cacheField>
    <cacheField name="Structure" numFmtId="0">
      <sharedItems containsBlank="1"/>
    </cacheField>
    <cacheField name="study_key" numFmtId="0">
      <sharedItems containsBlank="1" containsMixedTypes="1" containsNumber="1" containsInteger="1" minValue="74" maxValue="20051040"/>
    </cacheField>
    <cacheField name="StudyRef" numFmtId="0">
      <sharedItems containsBlank="1"/>
    </cacheField>
    <cacheField name="Lit_Source" numFmtId="0">
      <sharedItems containsBlank="1"/>
    </cacheField>
    <cacheField name="doi" numFmtId="0">
      <sharedItems containsBlank="1"/>
    </cacheField>
    <cacheField name="material_type_rev" numFmtId="0">
      <sharedItems containsBlank="1"/>
    </cacheField>
    <cacheField name="Scale_rev" numFmtId="0">
      <sharedItems containsBlank="1" count="4">
        <s v="Nano"/>
        <s v="Sub-micron"/>
        <s v="Micro"/>
        <m/>
      </sharedItems>
    </cacheField>
    <cacheField name="Structural_Form_rev" numFmtId="0">
      <sharedItems containsBlank="1"/>
    </cacheField>
    <cacheField name="Length_rev" numFmtId="0">
      <sharedItems containsString="0" containsBlank="1" containsNumber="1" minValue="-99" maxValue="20000"/>
    </cacheField>
    <cacheField name="Crystal_Type_rev" numFmtId="0">
      <sharedItems containsBlank="1"/>
    </cacheField>
    <cacheField name="Crystal_Structure_rev" numFmtId="0">
      <sharedItems containsBlank="1"/>
    </cacheField>
    <cacheField name="PP_size_nm_rev" numFmtId="0">
      <sharedItems containsString="0" containsBlank="1" containsNumber="1" minValue="-99" maxValue="20000"/>
    </cacheField>
    <cacheField name="indi_exclude" numFmtId="0">
      <sharedItems containsString="0" containsBlank="1" containsNumber="1" containsInteger="1" minValue="0" maxValue="0"/>
    </cacheField>
    <cacheField name="rownum" numFmtId="0">
      <sharedItems containsString="0" containsBlank="1" containsNumber="1" containsInteger="1" minValue="1" maxValue="145"/>
    </cacheField>
    <cacheField name="k4" numFmtId="0">
      <sharedItems containsString="0" containsBlank="1" containsNumber="1" containsInteger="1" minValue="1" maxValue="4"/>
    </cacheField>
    <cacheField name="k5" numFmtId="0">
      <sharedItems containsString="0" containsBlank="1" containsNumber="1" containsInteger="1" minValue="1" maxValue="5"/>
    </cacheField>
    <cacheField name="k6" numFmtId="0">
      <sharedItems containsString="0" containsBlank="1" containsNumber="1" containsInteger="1" minValue="1" maxValue="6"/>
    </cacheField>
    <cacheField name="k7" numFmtId="0">
      <sharedItems containsString="0" containsBlank="1" containsNumber="1" containsInteger="1" minValue="1" maxValue="7"/>
    </cacheField>
    <cacheField name="k8" numFmtId="0">
      <sharedItems containsString="0" containsBlank="1" containsNumber="1" containsInteger="1" minValue="1" maxValue="8" count="9">
        <n v="1"/>
        <n v="2"/>
        <n v="4"/>
        <n v="3"/>
        <n v="5"/>
        <n v="8"/>
        <n v="6"/>
        <n v="7"/>
        <m/>
      </sharedItems>
    </cacheField>
    <cacheField name="k9" numFmtId="0">
      <sharedItems containsString="0" containsBlank="1" containsNumber="1" containsInteger="1" minValue="1" maxValue="9"/>
    </cacheField>
    <cacheField name="k10" numFmtId="0">
      <sharedItems containsString="0" containsBlank="1" containsNumber="1" containsInteger="1" minValue="1" maxValue="10"/>
    </cacheField>
    <cacheField name="Shape" numFmtId="0">
      <sharedItems containsBlank="1" count="5">
        <s v="Fiber-like"/>
        <s v="Spherical"/>
        <s v="Plate-like"/>
        <s v="Irregular"/>
        <m/>
      </sharedItems>
    </cacheField>
    <cacheField name="kOOM" numFmtId="0">
      <sharedItems containsBlank="1" count="8">
        <s v="10 - 100 ug/g lung"/>
        <s v="1 - 10 ug/g lung"/>
        <s v="0.1 - 1.0 ug/g lung"/>
        <s v="100 - 1000 ug/g lung"/>
        <s v="0.01 - 0.1 ug/g lung"/>
        <s v="&lt; 0.01 ug/g lung"/>
        <s v="1000 - 10000 ug/g lung"/>
        <m/>
      </sharedItems>
    </cacheField>
    <cacheField name="cOEL band" numFmtId="0">
      <sharedItems containsBlank="1"/>
    </cacheField>
    <cacheField name="Route2" numFmtId="0">
      <sharedItems containsBlank="1"/>
    </cacheField>
    <cacheField name="Inhalation dur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1"/>
    <n v="1"/>
    <n v="1"/>
    <x v="0"/>
    <s v="NB1"/>
    <x v="0"/>
    <s v="N"/>
    <n v="80"/>
    <n v="-99"/>
    <n v="-99"/>
    <x v="0"/>
    <n v="-99"/>
    <n v="-12.5"/>
    <s v="NA"/>
    <s v="NA"/>
    <s v="NA"/>
    <s v="NA"/>
    <s v="N"/>
    <s v="NA"/>
    <n v="-99"/>
    <n v="1"/>
    <x v="0"/>
    <n v="25.36"/>
    <n v="14.23"/>
    <s v="NA"/>
    <s v="NA"/>
    <n v="100001"/>
    <s v="Porter2013"/>
    <s v="NA"/>
    <s v="NA"/>
    <s v="NB1"/>
    <x v="0"/>
    <s v="Nanobelt"/>
    <n v="3000"/>
    <s v="Anatase"/>
    <s v="Y"/>
    <n v="-99"/>
    <n v="0"/>
    <n v="1"/>
    <n v="1"/>
    <n v="1"/>
    <n v="1"/>
    <n v="1"/>
    <x v="0"/>
    <n v="1"/>
    <n v="1"/>
    <x v="0"/>
    <s v="10 - 100 ug/g lung"/>
  </r>
  <r>
    <n v="2"/>
    <n v="2"/>
    <n v="2"/>
    <x v="0"/>
    <s v="NB2"/>
    <x v="0"/>
    <s v="N"/>
    <n v="100"/>
    <n v="-99"/>
    <n v="-99"/>
    <x v="0"/>
    <n v="-99"/>
    <n v="-9.35"/>
    <s v="NA"/>
    <s v="NA"/>
    <s v="NA"/>
    <s v="NA"/>
    <s v="N"/>
    <s v="NA"/>
    <n v="-99"/>
    <n v="1"/>
    <x v="0"/>
    <n v="10.89"/>
    <n v="4.6900000000000004"/>
    <s v="NA"/>
    <s v="NA"/>
    <n v="100001"/>
    <s v="Porter2013"/>
    <s v="NA"/>
    <s v="NA"/>
    <s v="NB2"/>
    <x v="0"/>
    <s v="Nanobelt"/>
    <n v="9000"/>
    <s v="Anatase"/>
    <s v="Y"/>
    <n v="-99"/>
    <n v="0"/>
    <n v="2"/>
    <n v="1"/>
    <n v="1"/>
    <n v="1"/>
    <n v="1"/>
    <x v="0"/>
    <n v="1"/>
    <n v="1"/>
    <x v="0"/>
    <s v="1 - 10 ug/g lung"/>
  </r>
  <r>
    <n v="3"/>
    <n v="3"/>
    <n v="4"/>
    <x v="1"/>
    <s v="Fe3O4 pure"/>
    <x v="0"/>
    <s v="N"/>
    <n v="8"/>
    <n v="-99"/>
    <n v="-99"/>
    <x v="1"/>
    <n v="-99"/>
    <n v="-28.5"/>
    <s v="NA"/>
    <s v="NA"/>
    <s v="NA"/>
    <s v="NA"/>
    <s v="N"/>
    <s v="NA"/>
    <n v="-99"/>
    <n v="1"/>
    <x v="1"/>
    <n v="7.3"/>
    <n v="0.56999999999999995"/>
    <s v="NA"/>
    <s v="NA"/>
    <n v="100002"/>
    <s v="Xia2011"/>
    <s v="NA"/>
    <s v="NA"/>
    <s v="Fe3O4 pure"/>
    <x v="0"/>
    <s v="Particle"/>
    <n v="-99"/>
    <s v="NR"/>
    <s v="NR"/>
    <n v="-99"/>
    <n v="0"/>
    <n v="3"/>
    <n v="1"/>
    <n v="1"/>
    <n v="1"/>
    <n v="1"/>
    <x v="0"/>
    <n v="1"/>
    <n v="1"/>
    <x v="1"/>
    <s v="0.1 - 1.0 ug/g lung"/>
  </r>
  <r>
    <n v="4"/>
    <n v="4"/>
    <n v="5"/>
    <x v="2"/>
    <s v="ZnO pure"/>
    <x v="0"/>
    <s v="N"/>
    <n v="20.2"/>
    <n v="-99"/>
    <n v="-99"/>
    <x v="2"/>
    <n v="-99"/>
    <n v="-16.399999999999999"/>
    <s v="NA"/>
    <s v="NA"/>
    <s v="NA"/>
    <s v="NA"/>
    <s v="N"/>
    <s v="NA"/>
    <n v="-99"/>
    <n v="1"/>
    <x v="1"/>
    <n v="2.17"/>
    <n v="0.25"/>
    <s v="NA"/>
    <s v="NA"/>
    <n v="100002"/>
    <s v="Xia2011"/>
    <s v="NA"/>
    <s v="NA"/>
    <s v="ZnO pure"/>
    <x v="0"/>
    <s v="Particle"/>
    <n v="-99"/>
    <s v="NR"/>
    <s v="NR"/>
    <n v="-99"/>
    <n v="0"/>
    <n v="4"/>
    <n v="1"/>
    <n v="1"/>
    <n v="1"/>
    <n v="1"/>
    <x v="0"/>
    <n v="1"/>
    <n v="1"/>
    <x v="1"/>
    <s v="0.1 - 1.0 ug/g lung"/>
  </r>
  <r>
    <n v="5"/>
    <n v="5"/>
    <n v="6"/>
    <x v="2"/>
    <s v="ZnO 1% Fe"/>
    <x v="0"/>
    <s v="N"/>
    <n v="15.4"/>
    <n v="-99"/>
    <n v="-99"/>
    <x v="3"/>
    <n v="-99"/>
    <n v="-35.9"/>
    <s v="NA"/>
    <s v="NA"/>
    <s v="NA"/>
    <s v="NA"/>
    <s v="Y"/>
    <s v="Fe"/>
    <n v="1"/>
    <n v="1"/>
    <x v="1"/>
    <n v="2.2200000000000002"/>
    <n v="0.24"/>
    <s v="NA"/>
    <s v="NA"/>
    <n v="100002"/>
    <s v="Xia2011"/>
    <s v="NA"/>
    <s v="NA"/>
    <s v="ZnO 1% Fe"/>
    <x v="0"/>
    <s v="Particle"/>
    <n v="-99"/>
    <s v="NR"/>
    <s v="NR"/>
    <n v="-99"/>
    <n v="0"/>
    <n v="5"/>
    <n v="1"/>
    <n v="1"/>
    <n v="1"/>
    <n v="1"/>
    <x v="0"/>
    <n v="1"/>
    <n v="1"/>
    <x v="1"/>
    <s v="0.1 - 1.0 ug/g lung"/>
  </r>
  <r>
    <n v="6"/>
    <n v="6"/>
    <n v="7"/>
    <x v="2"/>
    <s v="ZnO 10% Fe"/>
    <x v="0"/>
    <s v="N"/>
    <n v="8.3000000000000007"/>
    <n v="-99"/>
    <n v="-99"/>
    <x v="4"/>
    <n v="-99"/>
    <n v="-27.1"/>
    <s v="NA"/>
    <s v="NA"/>
    <s v="NA"/>
    <s v="NA"/>
    <s v="Y"/>
    <s v="Fe"/>
    <n v="10"/>
    <n v="1"/>
    <x v="1"/>
    <n v="2.1"/>
    <n v="0.22"/>
    <s v="NA"/>
    <s v="NA"/>
    <n v="100002"/>
    <s v="Xia2011"/>
    <s v="NA"/>
    <s v="NA"/>
    <s v="ZnO 10% Fe"/>
    <x v="0"/>
    <s v="Particle"/>
    <n v="-99"/>
    <s v="NR"/>
    <s v="NR"/>
    <n v="-99"/>
    <n v="0"/>
    <n v="6"/>
    <n v="1"/>
    <n v="1"/>
    <n v="1"/>
    <n v="1"/>
    <x v="0"/>
    <n v="1"/>
    <n v="1"/>
    <x v="1"/>
    <s v="0.1 - 1.0 ug/g lung"/>
  </r>
  <r>
    <n v="7"/>
    <n v="7"/>
    <n v="10"/>
    <x v="3"/>
    <s v="Bare"/>
    <x v="1"/>
    <s v="N"/>
    <n v="42"/>
    <n v="-99"/>
    <n v="-99"/>
    <x v="0"/>
    <n v="-99"/>
    <n v="-9.76"/>
    <s v="NA"/>
    <s v="Purified"/>
    <s v="Acid treated"/>
    <s v="NA"/>
    <s v="N"/>
    <s v="NA"/>
    <n v="-99"/>
    <n v="1"/>
    <x v="0"/>
    <n v="32.07"/>
    <n v="23.96"/>
    <s v="NA"/>
    <s v="NA"/>
    <n v="100004"/>
    <s v="Sager2013"/>
    <s v="NA"/>
    <s v="NA"/>
    <s v="Bare"/>
    <x v="0"/>
    <s v="Nanotube"/>
    <n v="-9"/>
    <s v="NA"/>
    <s v="NA"/>
    <n v="-99"/>
    <n v="0"/>
    <n v="7"/>
    <n v="1"/>
    <n v="1"/>
    <n v="1"/>
    <n v="1"/>
    <x v="0"/>
    <n v="1"/>
    <n v="1"/>
    <x v="0"/>
    <s v="10 - 100 ug/g lung"/>
  </r>
  <r>
    <n v="8"/>
    <n v="8"/>
    <n v="11"/>
    <x v="3"/>
    <s v="Carboxylated"/>
    <x v="1"/>
    <s v="N"/>
    <n v="44"/>
    <n v="-99"/>
    <n v="-99"/>
    <x v="0"/>
    <n v="-99"/>
    <n v="-13.8"/>
    <s v="NA"/>
    <s v="Acid washed; functionalized"/>
    <s v="Acid treated"/>
    <s v="Carboxylic acid"/>
    <s v="N"/>
    <s v="NA"/>
    <n v="-99"/>
    <n v="1"/>
    <x v="0"/>
    <n v="119.23"/>
    <n v="6.54"/>
    <s v="NA"/>
    <s v="NA"/>
    <n v="100004"/>
    <s v="Sager2013"/>
    <s v="NA"/>
    <s v="NA"/>
    <s v="Carboxylated"/>
    <x v="0"/>
    <s v="Nanotube"/>
    <n v="-9"/>
    <s v="NA"/>
    <s v="NA"/>
    <n v="-99"/>
    <n v="0"/>
    <n v="8"/>
    <n v="1"/>
    <n v="1"/>
    <n v="1"/>
    <n v="1"/>
    <x v="1"/>
    <n v="2"/>
    <n v="2"/>
    <x v="0"/>
    <s v="1 - 10 ug/g lung"/>
  </r>
  <r>
    <n v="11"/>
    <n v="11"/>
    <n v="15"/>
    <x v="3"/>
    <s v="long"/>
    <x v="1"/>
    <s v="N"/>
    <n v="30"/>
    <n v="-99"/>
    <n v="-99"/>
    <x v="5"/>
    <n v="-99"/>
    <n v="-99"/>
    <s v="NA"/>
    <s v="NA"/>
    <s v="NA"/>
    <s v="NA"/>
    <s v="N"/>
    <s v="NA"/>
    <n v="-99"/>
    <n v="1"/>
    <x v="1"/>
    <n v="57.96"/>
    <n v="21.96"/>
    <s v="NA"/>
    <s v="NA"/>
    <n v="100008"/>
    <s v="ENPRA-NRCWE"/>
    <s v="NA"/>
    <s v="NA"/>
    <s v="long"/>
    <x v="0"/>
    <s v="Nanotube"/>
    <n v="20000"/>
    <s v="NA"/>
    <s v="NA"/>
    <n v="-99"/>
    <n v="0"/>
    <n v="11"/>
    <n v="1"/>
    <n v="1"/>
    <n v="1"/>
    <n v="1"/>
    <x v="1"/>
    <n v="2"/>
    <n v="2"/>
    <x v="0"/>
    <s v="10 - 100 ug/g lung"/>
  </r>
  <r>
    <n v="12"/>
    <n v="12"/>
    <n v="16"/>
    <x v="3"/>
    <s v="long"/>
    <x v="1"/>
    <s v="N"/>
    <n v="30"/>
    <n v="-99"/>
    <n v="-99"/>
    <x v="5"/>
    <n v="-99"/>
    <n v="-99"/>
    <s v="NA"/>
    <s v="NA"/>
    <s v="NA"/>
    <s v="NA"/>
    <s v="N"/>
    <s v="NA"/>
    <n v="-99"/>
    <n v="1"/>
    <x v="1"/>
    <n v="225.94"/>
    <n v="83.88"/>
    <s v="NA"/>
    <s v="NA"/>
    <n v="100009"/>
    <s v="ENPRA-NRCWE"/>
    <s v="NA"/>
    <s v="NA"/>
    <s v="long"/>
    <x v="0"/>
    <s v="Nanotube"/>
    <n v="20000"/>
    <s v="NA"/>
    <s v="NA"/>
    <n v="-99"/>
    <n v="0"/>
    <n v="12"/>
    <n v="2"/>
    <n v="2"/>
    <n v="2"/>
    <n v="3"/>
    <x v="2"/>
    <n v="4"/>
    <n v="4"/>
    <x v="0"/>
    <s v="10 - 100 ug/g lung"/>
  </r>
  <r>
    <n v="13"/>
    <n v="13"/>
    <n v="17"/>
    <x v="3"/>
    <s v="short"/>
    <x v="1"/>
    <s v="N"/>
    <n v="30"/>
    <n v="-99"/>
    <n v="-99"/>
    <x v="6"/>
    <n v="-99"/>
    <n v="-99"/>
    <s v="NA"/>
    <s v="NA"/>
    <s v="NA"/>
    <s v="NA"/>
    <s v="N"/>
    <s v="NA"/>
    <n v="-99"/>
    <n v="1"/>
    <x v="1"/>
    <n v="241.09"/>
    <n v="100.11"/>
    <s v="NA"/>
    <s v="NA"/>
    <n v="100010"/>
    <s v="ENPRA-NRCWE"/>
    <s v="NA"/>
    <s v="NA"/>
    <s v="short"/>
    <x v="0"/>
    <s v="Nanotube"/>
    <n v="5000"/>
    <s v="NA"/>
    <s v="NA"/>
    <n v="-99"/>
    <n v="0"/>
    <n v="13"/>
    <n v="2"/>
    <n v="2"/>
    <n v="2"/>
    <n v="3"/>
    <x v="2"/>
    <n v="4"/>
    <n v="4"/>
    <x v="0"/>
    <s v="100 - 1000 ug/g lung"/>
  </r>
  <r>
    <n v="14"/>
    <n v="14"/>
    <n v="18"/>
    <x v="3"/>
    <s v="short"/>
    <x v="1"/>
    <s v="N"/>
    <n v="30"/>
    <n v="-99"/>
    <n v="-99"/>
    <x v="6"/>
    <n v="-99"/>
    <n v="-99"/>
    <s v="NA"/>
    <s v="NA"/>
    <s v="NA"/>
    <s v="NA"/>
    <s v="N"/>
    <s v="NA"/>
    <n v="-99"/>
    <n v="1"/>
    <x v="1"/>
    <n v="26.26"/>
    <n v="14.65"/>
    <s v="NA"/>
    <s v="NA"/>
    <n v="100011"/>
    <s v="ENPRA-NRCWE"/>
    <s v="NA"/>
    <s v="NA"/>
    <s v="short"/>
    <x v="0"/>
    <s v="Nanotube"/>
    <n v="5000"/>
    <s v="NA"/>
    <s v="NA"/>
    <n v="-99"/>
    <n v="0"/>
    <n v="14"/>
    <n v="1"/>
    <n v="1"/>
    <n v="1"/>
    <n v="1"/>
    <x v="0"/>
    <n v="1"/>
    <n v="1"/>
    <x v="0"/>
    <s v="10 - 100 ug/g lung"/>
  </r>
  <r>
    <n v="17"/>
    <n v="17"/>
    <n v="37"/>
    <x v="3"/>
    <s v="Original MWCNT"/>
    <x v="1"/>
    <s v="NA"/>
    <n v="25"/>
    <n v="-99"/>
    <n v="-99"/>
    <x v="7"/>
    <n v="-99"/>
    <n v="-12.1"/>
    <s v="N"/>
    <s v="none"/>
    <s v="none"/>
    <s v="NA"/>
    <s v="Y"/>
    <s v="Ni"/>
    <n v="4.5"/>
    <s v="NA"/>
    <x v="0"/>
    <n v="4.4253445957616897"/>
    <n v="1.56858068757183E-2"/>
    <s v="NA"/>
    <s v="NA"/>
    <n v="100027"/>
    <s v="NanoGo-NIOSH"/>
    <s v="NA"/>
    <s v="NA"/>
    <s v="Original MWCNT"/>
    <x v="0"/>
    <s v="Nanotube"/>
    <n v="7500"/>
    <s v="NA"/>
    <s v="NA"/>
    <n v="-99"/>
    <n v="0"/>
    <n v="17"/>
    <n v="1"/>
    <n v="1"/>
    <n v="1"/>
    <n v="1"/>
    <x v="0"/>
    <n v="1"/>
    <n v="1"/>
    <x v="0"/>
    <s v="0.01 - 0.1 ug/g lung"/>
  </r>
  <r>
    <n v="18"/>
    <n v="18"/>
    <n v="38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58.209895795951702"/>
    <n v="7.8825367139369504"/>
    <s v="NA"/>
    <s v="NA"/>
    <n v="100027"/>
    <s v="NanoGo-NIOSH"/>
    <s v="NA"/>
    <s v="NA"/>
    <s v="Purified MWCNT"/>
    <x v="0"/>
    <s v="Nanotube"/>
    <n v="7500"/>
    <s v="NA"/>
    <s v="NA"/>
    <n v="-99"/>
    <n v="0"/>
    <n v="18"/>
    <n v="1"/>
    <n v="1"/>
    <n v="1"/>
    <n v="1"/>
    <x v="1"/>
    <n v="2"/>
    <n v="2"/>
    <x v="0"/>
    <s v="1 - 10 ug/g lung"/>
  </r>
  <r>
    <n v="19"/>
    <n v="19"/>
    <n v="39"/>
    <x v="3"/>
    <s v="Functionalized MWCNT"/>
    <x v="1"/>
    <s v="NA"/>
    <n v="25"/>
    <n v="-99"/>
    <n v="-99"/>
    <x v="9"/>
    <n v="-99"/>
    <n v="-48.4"/>
    <s v="N"/>
    <s v="Acid washed; functionalized"/>
    <s v="Acid treated"/>
    <s v="Carboxylic acid"/>
    <s v="N"/>
    <s v="S"/>
    <n v="0.2"/>
    <s v="NA"/>
    <x v="0"/>
    <n v="11.1728690534714"/>
    <n v="0.608310200226439"/>
    <s v="NA"/>
    <s v="NA"/>
    <n v="100027"/>
    <s v="NanoGo-NIOSH"/>
    <s v="NA"/>
    <s v="NA"/>
    <s v="Functionalized MWCNT"/>
    <x v="0"/>
    <s v="Nanotube"/>
    <n v="7500"/>
    <s v="NA"/>
    <s v="NA"/>
    <n v="-99"/>
    <n v="0"/>
    <n v="19"/>
    <n v="1"/>
    <n v="1"/>
    <n v="1"/>
    <n v="1"/>
    <x v="0"/>
    <n v="1"/>
    <n v="1"/>
    <x v="0"/>
    <s v="0.1 - 1.0 ug/g lung"/>
  </r>
  <r>
    <n v="20"/>
    <n v="20"/>
    <n v="44"/>
    <x v="0"/>
    <s v="Anatase Nanobelt"/>
    <x v="0"/>
    <s v="NA"/>
    <n v="200"/>
    <n v="-99"/>
    <n v="-99"/>
    <x v="10"/>
    <n v="-99"/>
    <n v="-30.3"/>
    <s v="N"/>
    <s v="NA"/>
    <s v="NA"/>
    <s v="NA"/>
    <s v="NA"/>
    <s v="NA"/>
    <n v="-99"/>
    <s v="NA"/>
    <x v="0"/>
    <n v="93.102322969021799"/>
    <n v="69.814314058089806"/>
    <s v="NA"/>
    <s v="NA"/>
    <n v="100029"/>
    <s v="NanoGo-UR"/>
    <s v="NA"/>
    <s v="NA"/>
    <s v="Anatase Nanobelt"/>
    <x v="0"/>
    <s v="Nanobelt"/>
    <n v="7000"/>
    <s v="Anatase"/>
    <s v="Y"/>
    <n v="-99"/>
    <n v="0"/>
    <n v="20"/>
    <n v="1"/>
    <n v="1"/>
    <n v="1"/>
    <n v="1"/>
    <x v="1"/>
    <n v="2"/>
    <n v="2"/>
    <x v="0"/>
    <s v="10 - 100 ug/g lung"/>
  </r>
  <r>
    <n v="21"/>
    <n v="21"/>
    <n v="45"/>
    <x v="3"/>
    <s v="Original MWCNT"/>
    <x v="1"/>
    <s v="NA"/>
    <n v="25"/>
    <n v="-99"/>
    <n v="-99"/>
    <x v="7"/>
    <n v="-99"/>
    <n v="-12.1"/>
    <s v="N"/>
    <s v="none"/>
    <s v="none"/>
    <s v="NA"/>
    <s v="Y"/>
    <s v="Ni"/>
    <n v="4.5"/>
    <s v="NA"/>
    <x v="0"/>
    <n v="47.967272698732202"/>
    <n v="43.662804535288501"/>
    <s v="NA"/>
    <s v="NA"/>
    <n v="100030"/>
    <s v="NanoGo-UR"/>
    <s v="NA"/>
    <s v="NA"/>
    <s v="Original MWCNT"/>
    <x v="0"/>
    <s v="Nanotube"/>
    <n v="7500"/>
    <s v="NA"/>
    <s v="NA"/>
    <n v="-99"/>
    <n v="0"/>
    <n v="21"/>
    <n v="1"/>
    <n v="1"/>
    <n v="1"/>
    <n v="1"/>
    <x v="1"/>
    <n v="2"/>
    <n v="2"/>
    <x v="0"/>
    <s v="10 - 100 ug/g lung"/>
  </r>
  <r>
    <n v="22"/>
    <n v="22"/>
    <n v="46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77.097488159560299"/>
    <n v="57.196821879060401"/>
    <s v="NA"/>
    <s v="NA"/>
    <n v="100030"/>
    <s v="NanoGo-UR"/>
    <s v="NA"/>
    <s v="NA"/>
    <s v="Purified MWCNT"/>
    <x v="0"/>
    <s v="Nanotube"/>
    <n v="7500"/>
    <s v="NA"/>
    <s v="NA"/>
    <n v="-99"/>
    <n v="0"/>
    <n v="22"/>
    <n v="1"/>
    <n v="1"/>
    <n v="1"/>
    <n v="1"/>
    <x v="1"/>
    <n v="2"/>
    <n v="2"/>
    <x v="0"/>
    <s v="10 - 100 ug/g lung"/>
  </r>
  <r>
    <n v="23"/>
    <n v="23"/>
    <n v="47"/>
    <x v="3"/>
    <s v="Functionalized MWCNT"/>
    <x v="1"/>
    <s v="NA"/>
    <n v="25"/>
    <n v="-99"/>
    <n v="-99"/>
    <x v="9"/>
    <n v="-99"/>
    <n v="-48.4"/>
    <s v="N"/>
    <s v="Acid washed; functionalized"/>
    <s v="Acid treated"/>
    <s v="Carboxylic acid"/>
    <s v="N"/>
    <s v="S"/>
    <n v="0.2"/>
    <s v="NA"/>
    <x v="0"/>
    <n v="98.363581595964206"/>
    <n v="80.441189495243094"/>
    <s v="NA"/>
    <s v="NA"/>
    <n v="100030"/>
    <s v="NanoGo-UR"/>
    <s v="NA"/>
    <s v="NA"/>
    <s v="Functionalized MWCNT"/>
    <x v="0"/>
    <s v="Nanotube"/>
    <n v="7500"/>
    <s v="NA"/>
    <s v="NA"/>
    <n v="-99"/>
    <n v="0"/>
    <n v="23"/>
    <n v="1"/>
    <n v="1"/>
    <n v="1"/>
    <n v="1"/>
    <x v="1"/>
    <n v="2"/>
    <n v="2"/>
    <x v="0"/>
    <s v="10 - 100 ug/g lung"/>
  </r>
  <r>
    <n v="24"/>
    <n v="24"/>
    <n v="48"/>
    <x v="0"/>
    <s v="Anatase/Rutile Nanospheres"/>
    <x v="0"/>
    <s v="NA"/>
    <n v="24"/>
    <n v="-99"/>
    <n v="-99"/>
    <x v="11"/>
    <n v="-99"/>
    <n v="-34.4"/>
    <s v="N"/>
    <s v="NA"/>
    <s v="NA"/>
    <s v="NA"/>
    <s v="NA"/>
    <s v="NA"/>
    <n v="-99"/>
    <s v="NA"/>
    <x v="0"/>
    <n v="21.3941082519347"/>
    <n v="20.5474913671321"/>
    <s v="NA"/>
    <s v="NA"/>
    <n v="100031"/>
    <s v="NanoGo-ECU"/>
    <s v="NA"/>
    <s v="NA"/>
    <s v="Anatase/Rutile Nanospheres"/>
    <x v="0"/>
    <s v="Spherical Particle"/>
    <n v="-99"/>
    <s v="Anatase 81%; rutile 19%"/>
    <s v="Y"/>
    <n v="-99"/>
    <n v="0"/>
    <n v="24"/>
    <n v="1"/>
    <n v="1"/>
    <n v="1"/>
    <n v="1"/>
    <x v="0"/>
    <n v="1"/>
    <n v="1"/>
    <x v="1"/>
    <s v="10 - 100 ug/g lung"/>
  </r>
  <r>
    <n v="25"/>
    <n v="25"/>
    <n v="50"/>
    <x v="0"/>
    <s v="Anatase Nanobelt"/>
    <x v="0"/>
    <s v="NA"/>
    <n v="200"/>
    <n v="-99"/>
    <n v="-99"/>
    <x v="10"/>
    <n v="-99"/>
    <n v="-30.3"/>
    <s v="N"/>
    <s v="NA"/>
    <s v="NA"/>
    <s v="NA"/>
    <s v="NA"/>
    <s v="NA"/>
    <n v="-99"/>
    <s v="NA"/>
    <x v="0"/>
    <n v="51.481975625443503"/>
    <n v="27.4614718517131"/>
    <s v="NA"/>
    <s v="NA"/>
    <n v="100031"/>
    <s v="NanoGo-ECU"/>
    <s v="NA"/>
    <s v="NA"/>
    <s v="Anatase Nanobelt"/>
    <x v="0"/>
    <s v="Nanobelt"/>
    <n v="7000"/>
    <s v="Anatase"/>
    <s v="Y"/>
    <n v="-99"/>
    <n v="0"/>
    <n v="25"/>
    <n v="1"/>
    <n v="1"/>
    <n v="1"/>
    <n v="1"/>
    <x v="1"/>
    <n v="2"/>
    <n v="2"/>
    <x v="0"/>
    <s v="10 - 100 ug/g lung"/>
  </r>
  <r>
    <n v="26"/>
    <n v="26"/>
    <n v="51"/>
    <x v="0"/>
    <s v="Anatase/Rutile Nanospheres"/>
    <x v="0"/>
    <s v="NA"/>
    <n v="24"/>
    <n v="-99"/>
    <n v="-99"/>
    <x v="11"/>
    <n v="-99"/>
    <n v="-34.4"/>
    <s v="N"/>
    <s v="NA"/>
    <s v="NA"/>
    <s v="NA"/>
    <s v="NA"/>
    <s v="NA"/>
    <n v="-99"/>
    <s v="NA"/>
    <x v="0"/>
    <n v="46.3741895807674"/>
    <n v="26.307285767059099"/>
    <s v="NA"/>
    <s v="NA"/>
    <n v="100032"/>
    <s v="NanoGo-MSU"/>
    <s v="NA"/>
    <s v="NA"/>
    <s v="Anatase/Rutile Nanospheres"/>
    <x v="0"/>
    <s v="Spherical Particle"/>
    <n v="-99"/>
    <s v="Anatase 81%; rutile 19%"/>
    <s v="Y"/>
    <n v="-99"/>
    <n v="0"/>
    <n v="26"/>
    <n v="1"/>
    <n v="1"/>
    <n v="1"/>
    <n v="1"/>
    <x v="1"/>
    <n v="2"/>
    <n v="2"/>
    <x v="1"/>
    <s v="10 - 100 ug/g lung"/>
  </r>
  <r>
    <n v="27"/>
    <n v="27"/>
    <n v="52"/>
    <x v="0"/>
    <s v="Anatase Nanospheres"/>
    <x v="0"/>
    <s v="NA"/>
    <n v="28"/>
    <n v="-99"/>
    <n v="-99"/>
    <x v="12"/>
    <n v="-99"/>
    <n v="-30.7"/>
    <s v="N"/>
    <s v="NA"/>
    <s v="NA"/>
    <s v="NA"/>
    <s v="NA"/>
    <s v="NA"/>
    <n v="-99"/>
    <s v="NA"/>
    <x v="0"/>
    <n v="204.680228510815"/>
    <n v="139.25109755495501"/>
    <s v="NA"/>
    <s v="NA"/>
    <n v="100032"/>
    <s v="NanoGo-MSU"/>
    <s v="NA"/>
    <s v="NA"/>
    <s v="Anatase Nanospheres"/>
    <x v="0"/>
    <s v="Spherical Particle"/>
    <n v="-99"/>
    <s v="Anatase"/>
    <s v="Y"/>
    <n v="-99"/>
    <n v="0"/>
    <n v="27"/>
    <n v="2"/>
    <n v="2"/>
    <n v="2"/>
    <n v="2"/>
    <x v="3"/>
    <n v="3"/>
    <n v="3"/>
    <x v="1"/>
    <s v="100 - 1000 ug/g lung"/>
  </r>
  <r>
    <n v="28"/>
    <n v="28"/>
    <n v="53"/>
    <x v="0"/>
    <s v="Anatase Nanobelt"/>
    <x v="0"/>
    <s v="NA"/>
    <n v="200"/>
    <n v="-99"/>
    <n v="-99"/>
    <x v="10"/>
    <n v="-99"/>
    <n v="-30.3"/>
    <s v="N"/>
    <s v="NA"/>
    <s v="NA"/>
    <s v="NA"/>
    <s v="NA"/>
    <s v="NA"/>
    <n v="-99"/>
    <s v="NA"/>
    <x v="0"/>
    <n v="40.714768972965999"/>
    <n v="26.0045739979419"/>
    <s v="NA"/>
    <s v="NA"/>
    <n v="100032"/>
    <s v="NanoGo-MSU"/>
    <s v="NA"/>
    <s v="NA"/>
    <s v="Anatase Nanobelt"/>
    <x v="0"/>
    <s v="Nanobelt"/>
    <n v="7000"/>
    <s v="Anatase"/>
    <s v="Y"/>
    <n v="-99"/>
    <n v="0"/>
    <n v="28"/>
    <n v="1"/>
    <n v="1"/>
    <n v="1"/>
    <n v="1"/>
    <x v="0"/>
    <n v="1"/>
    <n v="1"/>
    <x v="0"/>
    <s v="10 - 100 ug/g lung"/>
  </r>
  <r>
    <n v="29"/>
    <n v="29"/>
    <n v="56"/>
    <x v="0"/>
    <s v="Anatase Nanobelt"/>
    <x v="0"/>
    <s v="NA"/>
    <n v="200"/>
    <n v="-99"/>
    <n v="-99"/>
    <x v="10"/>
    <n v="-99"/>
    <n v="-30.3"/>
    <s v="N"/>
    <s v="NA"/>
    <s v="NA"/>
    <s v="NA"/>
    <s v="NA"/>
    <s v="NA"/>
    <n v="-99"/>
    <s v="NA"/>
    <x v="0"/>
    <n v="26.019960922718099"/>
    <n v="0.46034699533108198"/>
    <s v="NA"/>
    <s v="NA"/>
    <n v="100033"/>
    <s v="NanoGo-NCSU"/>
    <s v="NA"/>
    <s v="NA"/>
    <s v="Anatase Nanobelt"/>
    <x v="0"/>
    <s v="Nanobelt"/>
    <n v="7000"/>
    <s v="Anatase"/>
    <s v="Y"/>
    <n v="-99"/>
    <n v="0"/>
    <n v="29"/>
    <n v="1"/>
    <n v="1"/>
    <n v="1"/>
    <n v="1"/>
    <x v="0"/>
    <n v="1"/>
    <n v="1"/>
    <x v="0"/>
    <s v="0.1 - 1.0 ug/g lung"/>
  </r>
  <r>
    <n v="30"/>
    <n v="30"/>
    <n v="57"/>
    <x v="0"/>
    <s v="Anatase/Rutile Nanospheres"/>
    <x v="0"/>
    <s v="NA"/>
    <n v="24"/>
    <n v="-99"/>
    <n v="-99"/>
    <x v="11"/>
    <n v="-99"/>
    <n v="-34.4"/>
    <s v="N"/>
    <s v="NA"/>
    <s v="NA"/>
    <s v="NA"/>
    <s v="NA"/>
    <s v="NA"/>
    <n v="-99"/>
    <s v="NA"/>
    <x v="0"/>
    <n v="37.1872944973844"/>
    <n v="22.019554290977901"/>
    <s v="NA"/>
    <s v="NA"/>
    <n v="100034"/>
    <s v="NanoGo-UW"/>
    <s v="NA"/>
    <s v="NA"/>
    <s v="Anatase/Rutile Nanospheres"/>
    <x v="0"/>
    <s v="Spherical Particle"/>
    <n v="-99"/>
    <s v="Anatase 81%; rutile 19%"/>
    <s v="Y"/>
    <n v="-99"/>
    <n v="0"/>
    <n v="30"/>
    <n v="1"/>
    <n v="1"/>
    <n v="1"/>
    <n v="1"/>
    <x v="0"/>
    <n v="1"/>
    <n v="1"/>
    <x v="1"/>
    <s v="10 - 100 ug/g lung"/>
  </r>
  <r>
    <n v="31"/>
    <n v="31"/>
    <n v="59"/>
    <x v="0"/>
    <s v="Anatase Nanobelt"/>
    <x v="0"/>
    <s v="NA"/>
    <n v="200"/>
    <n v="-99"/>
    <n v="-99"/>
    <x v="10"/>
    <n v="-99"/>
    <n v="-30.3"/>
    <s v="N"/>
    <s v="NA"/>
    <s v="NA"/>
    <s v="NA"/>
    <s v="NA"/>
    <s v="NA"/>
    <n v="-99"/>
    <s v="NA"/>
    <x v="0"/>
    <n v="167.528064847726"/>
    <n v="84.833563479190104"/>
    <s v="NA"/>
    <s v="NA"/>
    <n v="100034"/>
    <s v="NanoGo-UW"/>
    <s v="NA"/>
    <s v="NA"/>
    <s v="Anatase Nanobelt"/>
    <x v="0"/>
    <s v="Nanobelt"/>
    <n v="7000"/>
    <s v="Anatase"/>
    <s v="Y"/>
    <n v="-99"/>
    <n v="0"/>
    <n v="31"/>
    <n v="2"/>
    <n v="2"/>
    <n v="2"/>
    <n v="2"/>
    <x v="3"/>
    <n v="3"/>
    <n v="3"/>
    <x v="0"/>
    <s v="10 - 100 ug/g lung"/>
  </r>
  <r>
    <n v="32"/>
    <n v="32"/>
    <n v="61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67.544222654562702"/>
    <n v="53.054561843790303"/>
    <s v="NA"/>
    <s v="NA"/>
    <n v="100035"/>
    <s v="NanoGo-ECU"/>
    <s v="NA"/>
    <s v="NA"/>
    <s v="Purified MWCNT"/>
    <x v="0"/>
    <s v="Nanotube"/>
    <n v="7500"/>
    <s v="NA"/>
    <s v="NA"/>
    <n v="-99"/>
    <n v="0"/>
    <n v="32"/>
    <n v="1"/>
    <n v="1"/>
    <n v="1"/>
    <n v="1"/>
    <x v="1"/>
    <n v="2"/>
    <n v="2"/>
    <x v="0"/>
    <s v="10 - 100 ug/g lung"/>
  </r>
  <r>
    <n v="33"/>
    <n v="33"/>
    <n v="62"/>
    <x v="3"/>
    <s v="Functionalized MWCNT"/>
    <x v="1"/>
    <s v="NA"/>
    <n v="25"/>
    <n v="-99"/>
    <n v="-99"/>
    <x v="9"/>
    <n v="-99"/>
    <n v="-48.4"/>
    <s v="N"/>
    <s v="Acid washed; functionalized"/>
    <s v="Acid treated"/>
    <s v="Carboxylic acid"/>
    <s v="N"/>
    <s v="S"/>
    <n v="0.2"/>
    <s v="NA"/>
    <x v="0"/>
    <n v="52.159604821768603"/>
    <n v="46.480569582441298"/>
    <s v="NA"/>
    <s v="NA"/>
    <n v="100035"/>
    <s v="NanoGo-ECU"/>
    <s v="NA"/>
    <s v="NA"/>
    <s v="Functionalized MWCNT"/>
    <x v="0"/>
    <s v="Nanotube"/>
    <n v="7500"/>
    <s v="NA"/>
    <s v="NA"/>
    <n v="-99"/>
    <n v="0"/>
    <n v="33"/>
    <n v="1"/>
    <n v="1"/>
    <n v="1"/>
    <n v="1"/>
    <x v="1"/>
    <n v="2"/>
    <n v="2"/>
    <x v="0"/>
    <s v="10 - 100 ug/g lung"/>
  </r>
  <r>
    <n v="34"/>
    <n v="34"/>
    <n v="63"/>
    <x v="3"/>
    <s v="Original MWCNT"/>
    <x v="1"/>
    <s v="NA"/>
    <n v="25"/>
    <n v="-99"/>
    <n v="-99"/>
    <x v="7"/>
    <n v="-99"/>
    <n v="-12.1"/>
    <s v="N"/>
    <s v="none"/>
    <s v="none"/>
    <s v="NA"/>
    <s v="Y"/>
    <s v="Ni"/>
    <n v="4.5"/>
    <s v="NA"/>
    <x v="0"/>
    <n v="28.831920125608899"/>
    <n v="17.035244850599401"/>
    <s v="NA"/>
    <s v="NA"/>
    <n v="100036"/>
    <s v="NanoGo-MSU"/>
    <s v="NA"/>
    <s v="NA"/>
    <s v="Original MWCNT"/>
    <x v="0"/>
    <s v="Nanotube"/>
    <n v="7500"/>
    <s v="NA"/>
    <s v="NA"/>
    <n v="-99"/>
    <n v="0"/>
    <n v="34"/>
    <n v="1"/>
    <n v="1"/>
    <n v="1"/>
    <n v="1"/>
    <x v="0"/>
    <n v="1"/>
    <n v="1"/>
    <x v="0"/>
    <s v="10 - 100 ug/g lung"/>
  </r>
  <r>
    <n v="35"/>
    <n v="35"/>
    <n v="64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33.474290274536102"/>
    <n v="18.094940741058998"/>
    <s v="NA"/>
    <s v="NA"/>
    <n v="100036"/>
    <s v="NanoGo-MSU"/>
    <s v="NA"/>
    <s v="NA"/>
    <s v="Purified MWCNT"/>
    <x v="0"/>
    <s v="Nanotube"/>
    <n v="7500"/>
    <s v="NA"/>
    <s v="NA"/>
    <n v="-99"/>
    <n v="0"/>
    <n v="35"/>
    <n v="1"/>
    <n v="1"/>
    <n v="1"/>
    <n v="1"/>
    <x v="0"/>
    <n v="1"/>
    <n v="1"/>
    <x v="0"/>
    <s v="10 - 100 ug/g lung"/>
  </r>
  <r>
    <n v="36"/>
    <n v="36"/>
    <n v="65"/>
    <x v="3"/>
    <s v="Functionalized MWCNT"/>
    <x v="1"/>
    <s v="NA"/>
    <n v="25"/>
    <n v="-99"/>
    <n v="-99"/>
    <x v="9"/>
    <n v="-99"/>
    <n v="-48.4"/>
    <s v="N"/>
    <s v="Acid washed; functionalized"/>
    <s v="Acid treated"/>
    <s v="Carboxylic acid"/>
    <s v="N"/>
    <s v="S"/>
    <n v="0.2"/>
    <s v="NA"/>
    <x v="0"/>
    <n v="52.621296101549802"/>
    <n v="22.769772224622798"/>
    <s v="NA"/>
    <s v="NA"/>
    <n v="100036"/>
    <s v="NanoGo-MSU"/>
    <s v="NA"/>
    <s v="NA"/>
    <s v="Functionalized MWCNT"/>
    <x v="0"/>
    <s v="Nanotube"/>
    <n v="7500"/>
    <s v="NA"/>
    <s v="NA"/>
    <n v="-99"/>
    <n v="0"/>
    <n v="36"/>
    <n v="1"/>
    <n v="1"/>
    <n v="1"/>
    <n v="1"/>
    <x v="1"/>
    <n v="2"/>
    <n v="2"/>
    <x v="0"/>
    <s v="10 - 100 ug/g lung"/>
  </r>
  <r>
    <n v="37"/>
    <n v="37"/>
    <n v="66"/>
    <x v="3"/>
    <s v="Original MWCNT"/>
    <x v="1"/>
    <s v="NA"/>
    <n v="25"/>
    <n v="-99"/>
    <n v="-99"/>
    <x v="7"/>
    <n v="-99"/>
    <n v="-12.1"/>
    <s v="N"/>
    <s v="none"/>
    <s v="none"/>
    <s v="NA"/>
    <s v="Y"/>
    <s v="Ni"/>
    <n v="4.5"/>
    <s v="NA"/>
    <x v="0"/>
    <n v="26.3910054578255"/>
    <n v="21.570701392757901"/>
    <s v="NA"/>
    <s v="NA"/>
    <n v="100037"/>
    <s v="NanoGo-NCSU"/>
    <s v="NA"/>
    <s v="NA"/>
    <s v="Original MWCNT"/>
    <x v="0"/>
    <s v="Nanotube"/>
    <n v="7500"/>
    <s v="NA"/>
    <s v="NA"/>
    <n v="-99"/>
    <n v="0"/>
    <n v="37"/>
    <n v="1"/>
    <n v="1"/>
    <n v="1"/>
    <n v="1"/>
    <x v="0"/>
    <n v="1"/>
    <n v="1"/>
    <x v="0"/>
    <s v="10 - 100 ug/g lung"/>
  </r>
  <r>
    <n v="38"/>
    <n v="38"/>
    <n v="67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40.163470301527703"/>
    <n v="25.158482023590501"/>
    <s v="NA"/>
    <s v="NA"/>
    <n v="100037"/>
    <s v="NanoGo-NCSU"/>
    <s v="NA"/>
    <s v="NA"/>
    <s v="Purified MWCNT"/>
    <x v="0"/>
    <s v="Nanotube"/>
    <n v="7500"/>
    <s v="NA"/>
    <s v="NA"/>
    <n v="-99"/>
    <n v="0"/>
    <n v="38"/>
    <n v="1"/>
    <n v="1"/>
    <n v="1"/>
    <n v="1"/>
    <x v="0"/>
    <n v="1"/>
    <n v="1"/>
    <x v="0"/>
    <s v="10 - 100 ug/g lung"/>
  </r>
  <r>
    <n v="39"/>
    <n v="39"/>
    <n v="70"/>
    <x v="3"/>
    <s v="Purified MWCNT"/>
    <x v="1"/>
    <s v="NA"/>
    <n v="25"/>
    <n v="-99"/>
    <n v="-99"/>
    <x v="8"/>
    <n v="-99"/>
    <n v="-11.8"/>
    <s v="N"/>
    <s v="Acid wash"/>
    <s v="Acid treated"/>
    <s v="NA"/>
    <s v="Y"/>
    <s v="Ni"/>
    <n v="1.8"/>
    <s v="NA"/>
    <x v="0"/>
    <n v="148.83711747419599"/>
    <n v="96.132665691948304"/>
    <s v="NA"/>
    <s v="NA"/>
    <n v="100038"/>
    <s v="NanoGo-UW"/>
    <s v="NA"/>
    <s v="NA"/>
    <s v="Purified MWCNT"/>
    <x v="0"/>
    <s v="Nanotube"/>
    <n v="7500"/>
    <s v="NA"/>
    <s v="NA"/>
    <n v="-99"/>
    <n v="0"/>
    <n v="39"/>
    <n v="2"/>
    <n v="2"/>
    <n v="2"/>
    <n v="2"/>
    <x v="3"/>
    <n v="3"/>
    <n v="3"/>
    <x v="0"/>
    <s v="10 - 100 ug/g lung"/>
  </r>
  <r>
    <n v="40"/>
    <n v="40"/>
    <n v="71"/>
    <x v="3"/>
    <s v="Functionalized MWCNT"/>
    <x v="1"/>
    <s v="NA"/>
    <n v="25"/>
    <n v="-99"/>
    <n v="-99"/>
    <x v="9"/>
    <n v="-99"/>
    <n v="-48.4"/>
    <s v="N"/>
    <s v="Acid washed; functionalized"/>
    <s v="Acid treated"/>
    <s v="Carboxylic acid"/>
    <s v="N"/>
    <s v="S"/>
    <n v="0.2"/>
    <s v="NA"/>
    <x v="0"/>
    <n v="121.426541596609"/>
    <n v="65.145589935381494"/>
    <s v="NA"/>
    <s v="NA"/>
    <n v="100038"/>
    <s v="NanoGo-UW"/>
    <s v="NA"/>
    <s v="NA"/>
    <s v="Functionalized MWCNT"/>
    <x v="0"/>
    <s v="Nanotube"/>
    <n v="7500"/>
    <s v="NA"/>
    <s v="NA"/>
    <n v="-99"/>
    <n v="0"/>
    <n v="40"/>
    <n v="1"/>
    <n v="1"/>
    <n v="1"/>
    <n v="1"/>
    <x v="1"/>
    <n v="2"/>
    <n v="2"/>
    <x v="0"/>
    <s v="10 - 100 ug/g lung"/>
  </r>
  <r>
    <n v="41"/>
    <n v="41"/>
    <n v="72"/>
    <x v="0"/>
    <s v="NB1"/>
    <x v="0"/>
    <s v="N"/>
    <n v="80"/>
    <n v="-99"/>
    <n v="-99"/>
    <x v="0"/>
    <n v="-99"/>
    <n v="-12.5"/>
    <s v="NA"/>
    <s v="NA"/>
    <s v="NA"/>
    <s v="NA"/>
    <s v="N"/>
    <s v="NA"/>
    <n v="-99"/>
    <n v="3"/>
    <x v="0"/>
    <n v="35.369999999999997"/>
    <n v="18.739999999999998"/>
    <s v="NA"/>
    <s v="NA"/>
    <n v="100001"/>
    <s v="Porter2013"/>
    <s v="NA"/>
    <s v="NA"/>
    <s v="NB1"/>
    <x v="0"/>
    <s v="Nanobelt"/>
    <n v="3000"/>
    <s v="Anatase"/>
    <s v="Y"/>
    <n v="-99"/>
    <n v="0"/>
    <n v="41"/>
    <n v="1"/>
    <n v="1"/>
    <n v="1"/>
    <n v="1"/>
    <x v="0"/>
    <n v="1"/>
    <n v="1"/>
    <x v="0"/>
    <s v="10 - 100 ug/g lung"/>
  </r>
  <r>
    <n v="42"/>
    <n v="42"/>
    <n v="73"/>
    <x v="0"/>
    <s v="NB2"/>
    <x v="0"/>
    <s v="N"/>
    <n v="100"/>
    <n v="-99"/>
    <n v="-99"/>
    <x v="0"/>
    <n v="-99"/>
    <n v="-9.35"/>
    <s v="NA"/>
    <s v="NA"/>
    <s v="NA"/>
    <s v="NA"/>
    <s v="N"/>
    <s v="NA"/>
    <n v="-99"/>
    <n v="3"/>
    <x v="0"/>
    <n v="9.08"/>
    <n v="5.18"/>
    <s v="NA"/>
    <s v="NA"/>
    <n v="100001"/>
    <s v="Porter2013"/>
    <s v="NA"/>
    <s v="NA"/>
    <s v="NB2"/>
    <x v="0"/>
    <s v="Nanobelt"/>
    <n v="9000"/>
    <s v="Anatase"/>
    <s v="Y"/>
    <n v="-99"/>
    <n v="0"/>
    <n v="42"/>
    <n v="1"/>
    <n v="1"/>
    <n v="1"/>
    <n v="1"/>
    <x v="0"/>
    <n v="1"/>
    <n v="1"/>
    <x v="0"/>
    <s v="1 - 10 ug/g lung"/>
  </r>
  <r>
    <n v="56"/>
    <n v="56"/>
    <n v="87"/>
    <x v="0"/>
    <s v="TiO2_fine"/>
    <x v="0"/>
    <s v="NA"/>
    <n v="-99"/>
    <n v="-99"/>
    <n v="-99"/>
    <x v="13"/>
    <n v="-99"/>
    <n v="-99"/>
    <s v="NA"/>
    <s v="NA"/>
    <s v="NA"/>
    <s v="NA"/>
    <s v="NA"/>
    <s v="NA"/>
    <n v="-99"/>
    <n v="1"/>
    <x v="2"/>
    <n v="442.75900000000001"/>
    <n v="281.34899999999999"/>
    <s v="Fine Native"/>
    <s v="NA"/>
    <n v="100162"/>
    <s v="Doris Hohr, 2002"/>
    <s v="ATL"/>
    <s v="NA"/>
    <s v="TiO2_fine"/>
    <x v="1"/>
    <s v="Particle"/>
    <n v="-99"/>
    <s v="NR"/>
    <s v="NR"/>
    <n v="180"/>
    <n v="0"/>
    <n v="56"/>
    <n v="3"/>
    <n v="3"/>
    <n v="3"/>
    <n v="4"/>
    <x v="4"/>
    <n v="5"/>
    <n v="6"/>
    <x v="1"/>
    <s v="100 - 1000 ug/g lung"/>
  </r>
  <r>
    <n v="57"/>
    <n v="57"/>
    <n v="88"/>
    <x v="0"/>
    <s v="TiO2_ufmeth"/>
    <x v="0"/>
    <s v="NA"/>
    <n v="-99"/>
    <n v="-99"/>
    <n v="-99"/>
    <x v="14"/>
    <n v="-99"/>
    <n v="-99"/>
    <s v="NA"/>
    <s v="NA"/>
    <s v="NA"/>
    <s v="NA"/>
    <s v="NA"/>
    <s v="NA"/>
    <n v="-99"/>
    <n v="1"/>
    <x v="2"/>
    <n v="443.63299999999998"/>
    <n v="221.45500000000001"/>
    <s v="Ultrafine Methylated"/>
    <s v="NA"/>
    <n v="100162"/>
    <s v="Doris Hohr, 2002"/>
    <s v="ATL"/>
    <s v="NA"/>
    <s v="TiO2_ufmeth"/>
    <x v="0"/>
    <s v="Particle"/>
    <n v="-99"/>
    <s v="NR"/>
    <s v="NR"/>
    <n v="25"/>
    <n v="0"/>
    <n v="57"/>
    <n v="3"/>
    <n v="3"/>
    <n v="3"/>
    <n v="4"/>
    <x v="4"/>
    <n v="5"/>
    <n v="6"/>
    <x v="1"/>
    <s v="100 - 1000 ug/g lung"/>
  </r>
  <r>
    <n v="58"/>
    <n v="58"/>
    <n v="89"/>
    <x v="0"/>
    <s v="TiO2_Anatase"/>
    <x v="0"/>
    <s v="NA"/>
    <n v="26"/>
    <n v="-99"/>
    <n v="-99"/>
    <x v="12"/>
    <n v="-99"/>
    <n v="-99"/>
    <s v="NA"/>
    <s v="NA"/>
    <s v="NA"/>
    <s v="NA"/>
    <s v="NA"/>
    <s v="NA"/>
    <n v="-99"/>
    <n v="1"/>
    <x v="2"/>
    <n v="0.52477799999999997"/>
    <n v="1.1675399999999999E-3"/>
    <s v="Anatase - 1d PE"/>
    <s v="pure anatase"/>
    <n v="100183"/>
    <s v="Rona M. Silva, 2015"/>
    <s v="ATL"/>
    <s v="NA"/>
    <s v="TiO2_Anatase"/>
    <x v="0"/>
    <s v="Spherical Particle"/>
    <n v="-99"/>
    <s v="NR"/>
    <s v="NR"/>
    <n v="-99"/>
    <n v="0"/>
    <n v="58"/>
    <n v="1"/>
    <n v="1"/>
    <n v="1"/>
    <n v="1"/>
    <x v="0"/>
    <n v="1"/>
    <n v="1"/>
    <x v="1"/>
    <s v="&lt; 0.01 ug/g lung"/>
  </r>
  <r>
    <n v="59"/>
    <n v="59"/>
    <n v="90"/>
    <x v="0"/>
    <s v="TiO2_1dPE"/>
    <x v="0"/>
    <s v="NA"/>
    <n v="-99"/>
    <n v="-99"/>
    <n v="-99"/>
    <x v="0"/>
    <n v="-99"/>
    <n v="-99"/>
    <s v="NA"/>
    <s v="NA"/>
    <s v="NA"/>
    <s v="NA"/>
    <s v="NA"/>
    <s v="NA"/>
    <n v="-99"/>
    <n v="1"/>
    <x v="3"/>
    <n v="407.452"/>
    <n v="225.75700000000001"/>
    <s v="TiO2 - 1d PE_edited"/>
    <s v="pigment-grade"/>
    <n v="100128"/>
    <s v="Donna D. Zhang, 2002"/>
    <s v="ATL"/>
    <s v="NA"/>
    <s v="TiO2_1dPE"/>
    <x v="2"/>
    <s v="Particle"/>
    <n v="-99"/>
    <s v="NR"/>
    <s v="NR"/>
    <n v="2500"/>
    <n v="0"/>
    <n v="59"/>
    <n v="3"/>
    <n v="3"/>
    <n v="3"/>
    <n v="4"/>
    <x v="4"/>
    <n v="5"/>
    <n v="6"/>
    <x v="1"/>
    <s v="100 - 1000 ug/g lung"/>
  </r>
  <r>
    <n v="60"/>
    <n v="60"/>
    <n v="91"/>
    <x v="4"/>
    <s v="Silica_1dPE"/>
    <x v="0"/>
    <s v="NA"/>
    <n v="2500"/>
    <n v="-99"/>
    <n v="-99"/>
    <x v="0"/>
    <n v="-99"/>
    <n v="-99"/>
    <s v="NA"/>
    <s v="NA"/>
    <s v="NA"/>
    <s v="NA"/>
    <s v="NA"/>
    <s v="NA"/>
    <n v="-99"/>
    <n v="1"/>
    <x v="3"/>
    <n v="211.30099999999999"/>
    <n v="62.629100000000001"/>
    <s v="Silica - 1d PE_edited"/>
    <s v="crystalline"/>
    <n v="100128"/>
    <s v="Donna D. Zhang, 2002"/>
    <s v="ATL"/>
    <s v="NA"/>
    <s v="Silica_1dPE"/>
    <x v="0"/>
    <s v="Particle"/>
    <n v="-99"/>
    <s v="Crystalline Quartz"/>
    <s v="Y"/>
    <n v="-99"/>
    <n v="0"/>
    <n v="60"/>
    <n v="2"/>
    <n v="2"/>
    <n v="2"/>
    <n v="2"/>
    <x v="3"/>
    <n v="3"/>
    <n v="3"/>
    <x v="1"/>
    <s v="10 - 100 ug/g lung"/>
  </r>
  <r>
    <n v="61"/>
    <n v="61"/>
    <n v="92"/>
    <x v="4"/>
    <s v="Silica_2dPE"/>
    <x v="0"/>
    <s v="NA"/>
    <n v="2500"/>
    <n v="-99"/>
    <n v="-99"/>
    <x v="0"/>
    <n v="-99"/>
    <n v="-99"/>
    <s v="NA"/>
    <s v="NA"/>
    <s v="NA"/>
    <s v="NA"/>
    <s v="NA"/>
    <s v="NA"/>
    <n v="-99"/>
    <n v="2"/>
    <x v="3"/>
    <n v="165.16900000000001"/>
    <n v="82.153400000000005"/>
    <s v="Silica - 2d PE_edited"/>
    <s v="crystalline"/>
    <n v="100128"/>
    <s v="Donna D. Zhang, 2002"/>
    <s v="ATL"/>
    <s v="NA"/>
    <s v="Silica_2dPE"/>
    <x v="0"/>
    <s v="Particle"/>
    <n v="-99"/>
    <s v="Crystalline Quartz"/>
    <s v="Y"/>
    <n v="-99"/>
    <n v="0"/>
    <n v="61"/>
    <n v="2"/>
    <n v="2"/>
    <n v="2"/>
    <n v="2"/>
    <x v="3"/>
    <n v="3"/>
    <n v="3"/>
    <x v="1"/>
    <s v="10 - 100 ug/g lung"/>
  </r>
  <r>
    <n v="62"/>
    <n v="62"/>
    <n v="93"/>
    <x v="5"/>
    <s v="M5_part"/>
    <x v="2"/>
    <s v="NA"/>
    <n v="5000"/>
    <n v="-99"/>
    <n v="-99"/>
    <x v="0"/>
    <n v="-99"/>
    <n v="-99"/>
    <s v="NA"/>
    <s v="NA"/>
    <s v="NA"/>
    <s v="NA"/>
    <s v="NA"/>
    <s v="NA"/>
    <n v="-99"/>
    <n v="1"/>
    <x v="2"/>
    <n v="11.152900000000001"/>
    <n v="8.9215"/>
    <s v="M5 Particulate - 1d PE"/>
    <s v="NA"/>
    <n v="100191"/>
    <s v="David B. Warheit, 2006(B)"/>
    <s v="ATL"/>
    <s v="NA"/>
    <s v="M5_part"/>
    <x v="0"/>
    <s v="Particle"/>
    <n v="-99"/>
    <s v="NR"/>
    <s v="NR"/>
    <n v="-99"/>
    <n v="0"/>
    <n v="62"/>
    <n v="1"/>
    <n v="1"/>
    <n v="1"/>
    <n v="1"/>
    <x v="0"/>
    <n v="1"/>
    <n v="1"/>
    <x v="1"/>
    <s v="1 - 10 ug/g lung"/>
  </r>
  <r>
    <n v="63"/>
    <n v="63"/>
    <n v="94"/>
    <x v="0"/>
    <s v="TiO2_F1"/>
    <x v="0"/>
    <s v="NA"/>
    <n v="-99"/>
    <n v="-99"/>
    <n v="-99"/>
    <x v="15"/>
    <n v="-99"/>
    <n v="-99"/>
    <s v="NA"/>
    <s v="NA"/>
    <s v="NA"/>
    <s v="NA"/>
    <s v="NA"/>
    <s v="NA"/>
    <n v="-99"/>
    <n v="1"/>
    <x v="2"/>
    <n v="479.23599999999999"/>
    <n v="197.864"/>
    <s v="F-1 - 1d PE"/>
    <s v="crystalline rutile"/>
    <n v="100232"/>
    <s v="David B. Warheit, 2007"/>
    <s v="ATL"/>
    <s v="NA"/>
    <s v="TiO2_F1"/>
    <x v="2"/>
    <s v="Particle"/>
    <n v="-99"/>
    <s v="NR"/>
    <s v="NR"/>
    <n v="2667.2"/>
    <n v="0"/>
    <n v="63"/>
    <n v="3"/>
    <n v="3"/>
    <n v="3"/>
    <n v="4"/>
    <x v="4"/>
    <n v="5"/>
    <n v="6"/>
    <x v="1"/>
    <s v="100 - 1000 ug/g lung"/>
  </r>
  <r>
    <n v="64"/>
    <n v="64"/>
    <n v="95"/>
    <x v="0"/>
    <s v="TiO2_uf3"/>
    <x v="0"/>
    <s v="NA"/>
    <n v="1400"/>
    <n v="-99"/>
    <n v="-99"/>
    <x v="11"/>
    <n v="-99"/>
    <n v="-99"/>
    <s v="NA"/>
    <s v="NA"/>
    <s v="NA"/>
    <s v="NA"/>
    <s v="NA"/>
    <s v="NA"/>
    <n v="-99"/>
    <n v="1"/>
    <x v="2"/>
    <n v="175.31299999999999"/>
    <n v="140.96799999999999"/>
    <s v="uf-3 - 1d PE"/>
    <s v="crystalline 80/20 anatase/rutile"/>
    <n v="100232"/>
    <s v="David B. Warheit, 2007"/>
    <s v="ATL"/>
    <s v="NA"/>
    <s v="TiO2_uf3"/>
    <x v="2"/>
    <s v="Particle"/>
    <n v="-99"/>
    <s v="NR"/>
    <s v="NR"/>
    <n v="2691.7"/>
    <n v="0"/>
    <n v="64"/>
    <n v="2"/>
    <n v="2"/>
    <n v="2"/>
    <n v="2"/>
    <x v="3"/>
    <n v="3"/>
    <n v="3"/>
    <x v="1"/>
    <s v="100 - 1000 ug/g lung"/>
  </r>
  <r>
    <n v="65"/>
    <n v="65"/>
    <n v="96"/>
    <x v="0"/>
    <s v="TiO2_uf1"/>
    <x v="0"/>
    <s v="NA"/>
    <n v="-99"/>
    <n v="-99"/>
    <n v="-99"/>
    <x v="16"/>
    <n v="-99"/>
    <n v="-99"/>
    <s v="NA"/>
    <s v="NA"/>
    <s v="NA"/>
    <s v="NA"/>
    <s v="NA"/>
    <s v="NA"/>
    <n v="-99"/>
    <n v="1"/>
    <x v="2"/>
    <n v="533.01900000000001"/>
    <n v="235.93100000000001"/>
    <s v="uf-1 - 1d PE"/>
    <s v="crystalline rutile"/>
    <n v="100232"/>
    <s v="David B. Warheit, 2007"/>
    <s v="ATL"/>
    <s v="NA"/>
    <s v="TiO2_uf1"/>
    <x v="2"/>
    <s v="Particle"/>
    <n v="-99"/>
    <s v="NR"/>
    <s v="NR"/>
    <n v="2144.3000000000002"/>
    <n v="0"/>
    <n v="65"/>
    <n v="3"/>
    <n v="3"/>
    <n v="3"/>
    <n v="4"/>
    <x v="4"/>
    <n v="5"/>
    <n v="6"/>
    <x v="1"/>
    <s v="100 - 1000 ug/g lung"/>
  </r>
  <r>
    <n v="66"/>
    <n v="66"/>
    <n v="97"/>
    <x v="0"/>
    <s v="TiO2_uf2"/>
    <x v="0"/>
    <s v="NA"/>
    <n v="-99"/>
    <n v="-99"/>
    <n v="-99"/>
    <x v="17"/>
    <n v="-99"/>
    <n v="-99"/>
    <s v="NA"/>
    <s v="NA"/>
    <s v="NA"/>
    <s v="NA"/>
    <s v="NA"/>
    <s v="NA"/>
    <n v="-99"/>
    <n v="1"/>
    <x v="2"/>
    <n v="479.16399999999999"/>
    <n v="368.05099999999999"/>
    <s v="uf-2 - 1d PE"/>
    <s v="crystalline rutile"/>
    <n v="100232"/>
    <s v="David B. Warheit, 2007"/>
    <s v="ATL"/>
    <s v="NA"/>
    <s v="TiO2_uf2"/>
    <x v="2"/>
    <s v="Particle"/>
    <n v="-99"/>
    <s v="NR"/>
    <s v="NR"/>
    <n v="2890.7"/>
    <n v="0"/>
    <n v="66"/>
    <n v="3"/>
    <n v="3"/>
    <n v="3"/>
    <n v="4"/>
    <x v="4"/>
    <n v="5"/>
    <n v="6"/>
    <x v="1"/>
    <s v="100 - 1000 ug/g lung"/>
  </r>
  <r>
    <n v="67"/>
    <n v="67"/>
    <n v="98"/>
    <x v="0"/>
    <s v="TiO2_fine"/>
    <x v="0"/>
    <s v="NA"/>
    <n v="300"/>
    <n v="-99"/>
    <n v="-99"/>
    <x v="18"/>
    <n v="-99"/>
    <n v="-99"/>
    <s v="NA"/>
    <s v="NA"/>
    <s v="NA"/>
    <s v="NA"/>
    <s v="NA"/>
    <s v="NA"/>
    <n v="-99"/>
    <n v="1"/>
    <x v="2"/>
    <n v="193.459"/>
    <n v="155.643"/>
    <s v="Fine TiO2 - 1d PE"/>
    <s v="rutile crystal"/>
    <n v="100163"/>
    <s v="David B. Warheit, 2006"/>
    <s v="ATL"/>
    <s v="NA"/>
    <s v="TiO2_fine"/>
    <x v="1"/>
    <s v="Particle"/>
    <n v="-99"/>
    <s v="NR"/>
    <s v="NR"/>
    <n v="-99"/>
    <n v="0"/>
    <n v="67"/>
    <n v="2"/>
    <n v="2"/>
    <n v="2"/>
    <n v="2"/>
    <x v="3"/>
    <n v="3"/>
    <n v="3"/>
    <x v="1"/>
    <s v="100 - 1000 ug/g lung"/>
  </r>
  <r>
    <n v="68"/>
    <n v="68"/>
    <n v="99"/>
    <x v="0"/>
    <s v="TiO2_nanodot"/>
    <x v="0"/>
    <s v="NA"/>
    <n v="5.94"/>
    <n v="-99"/>
    <n v="-99"/>
    <x v="19"/>
    <n v="-99"/>
    <n v="-99"/>
    <s v="NA"/>
    <s v="NA"/>
    <s v="NA"/>
    <s v="NA"/>
    <s v="NA"/>
    <s v="NA"/>
    <n v="-99"/>
    <n v="1"/>
    <x v="2"/>
    <n v="140.59800000000001"/>
    <n v="112.575"/>
    <s v="TiO2 Nanodot - 1d PE"/>
    <s v="anatase crystal"/>
    <n v="100163"/>
    <s v="David B. Warheit, 2006"/>
    <s v="ATL"/>
    <s v="NA"/>
    <s v="TiO2_nanodot"/>
    <x v="0"/>
    <s v="Spherical Particle"/>
    <n v="-99"/>
    <s v="NR"/>
    <s v="NR"/>
    <n v="-99"/>
    <n v="0"/>
    <n v="68"/>
    <n v="2"/>
    <n v="2"/>
    <n v="2"/>
    <n v="2"/>
    <x v="3"/>
    <n v="3"/>
    <n v="3"/>
    <x v="1"/>
    <s v="100 - 1000 ug/g lung"/>
  </r>
  <r>
    <n v="69"/>
    <n v="69"/>
    <n v="100"/>
    <x v="0"/>
    <s v="TiO2_nanorod"/>
    <x v="0"/>
    <s v="NA"/>
    <n v="162.5"/>
    <n v="-99"/>
    <n v="-99"/>
    <x v="20"/>
    <n v="-99"/>
    <n v="-99"/>
    <s v="NA"/>
    <s v="NA"/>
    <s v="NA"/>
    <s v="NA"/>
    <s v="NA"/>
    <s v="NA"/>
    <n v="-99"/>
    <n v="1"/>
    <x v="2"/>
    <n v="66.056600000000003"/>
    <n v="39.895200000000003"/>
    <s v="TiO2 Nanorod - 1d PE"/>
    <s v="anatase crystal"/>
    <n v="100163"/>
    <s v="David B. Warheit, 2006"/>
    <s v="ATL"/>
    <s v="NA"/>
    <s v="TiO2_nanorod"/>
    <x v="1"/>
    <s v="Nanorod"/>
    <n v="-9"/>
    <s v="NR"/>
    <s v="NR"/>
    <n v="-99"/>
    <n v="0"/>
    <n v="69"/>
    <n v="1"/>
    <n v="1"/>
    <n v="1"/>
    <n v="1"/>
    <x v="1"/>
    <n v="2"/>
    <n v="2"/>
    <x v="0"/>
    <s v="10 - 100 ug/g lung"/>
  </r>
  <r>
    <n v="70"/>
    <n v="70"/>
    <n v="101"/>
    <x v="6"/>
    <s v="SWCNT_af"/>
    <x v="1"/>
    <s v="NA"/>
    <n v="1.1000000000000001"/>
    <n v="-99"/>
    <n v="-99"/>
    <x v="21"/>
    <n v="1.8"/>
    <n v="-99"/>
    <s v="NA"/>
    <s v="NA"/>
    <s v="NA"/>
    <s v="Acid"/>
    <s v="NA"/>
    <s v="NA"/>
    <n v="-99"/>
    <n v="1"/>
    <x v="4"/>
    <n v="78.151799999999994"/>
    <n v="69.415599999999998"/>
    <s v="AF-SWCNT"/>
    <s v="acid-functionalized"/>
    <n v="100106"/>
    <s v="Haiyan Tong, 2009"/>
    <s v="ATL"/>
    <s v="NA"/>
    <s v="SWCNT_af"/>
    <x v="0"/>
    <s v="Nanotube"/>
    <n v="3000"/>
    <s v="NA"/>
    <s v="NA"/>
    <n v="-99"/>
    <n v="0"/>
    <n v="70"/>
    <n v="1"/>
    <n v="1"/>
    <n v="1"/>
    <n v="1"/>
    <x v="1"/>
    <n v="2"/>
    <n v="2"/>
    <x v="0"/>
    <s v="10 - 100 ug/g lung"/>
  </r>
  <r>
    <n v="71"/>
    <n v="71"/>
    <n v="102"/>
    <x v="7"/>
    <s v="ufCB"/>
    <x v="1"/>
    <s v="NA"/>
    <n v="-99"/>
    <n v="-99"/>
    <n v="-99"/>
    <x v="22"/>
    <n v="-99"/>
    <n v="-99"/>
    <s v="NA"/>
    <s v="NA"/>
    <s v="NA"/>
    <s v="NA"/>
    <s v="NA"/>
    <s v="NA"/>
    <n v="-99"/>
    <n v="1"/>
    <x v="4"/>
    <n v="59.4146"/>
    <n v="52.473999999999997"/>
    <s v="UFCB"/>
    <s v="ultrafine carbon black"/>
    <n v="100106"/>
    <s v="Haiyan Tong, 2009"/>
    <s v="ATL"/>
    <s v="NA"/>
    <s v="ufCB"/>
    <x v="0"/>
    <s v="Nanoparticles"/>
    <n v="-99"/>
    <s v="NR"/>
    <s v="NR"/>
    <n v="-99"/>
    <n v="0"/>
    <n v="71"/>
    <n v="1"/>
    <n v="1"/>
    <n v="1"/>
    <n v="1"/>
    <x v="1"/>
    <n v="2"/>
    <n v="2"/>
    <x v="1"/>
    <s v="10 - 100 ug/g lung"/>
  </r>
  <r>
    <n v="72"/>
    <n v="72"/>
    <n v="103"/>
    <x v="7"/>
    <s v="ufCB_af"/>
    <x v="1"/>
    <s v="NA"/>
    <n v="-99"/>
    <n v="-99"/>
    <n v="-99"/>
    <x v="23"/>
    <n v="-99"/>
    <n v="-99"/>
    <s v="NA"/>
    <s v="NA"/>
    <s v="NA"/>
    <s v="NA"/>
    <s v="NA"/>
    <s v="NA"/>
    <n v="-99"/>
    <n v="1"/>
    <x v="4"/>
    <n v="46.637700000000002"/>
    <n v="39.865699999999997"/>
    <s v="AF-UFCB"/>
    <s v="acid-functionalized carbon black"/>
    <n v="100106"/>
    <s v="Haiyan Tong, 2009"/>
    <s v="ATL"/>
    <s v="NA"/>
    <s v="ufCB_af"/>
    <x v="0"/>
    <s v="Nanoparticles"/>
    <n v="-99"/>
    <s v="NR"/>
    <s v="NR"/>
    <n v="-99"/>
    <n v="0"/>
    <n v="72"/>
    <n v="1"/>
    <n v="1"/>
    <n v="1"/>
    <n v="1"/>
    <x v="1"/>
    <n v="2"/>
    <n v="2"/>
    <x v="1"/>
    <s v="10 - 100 ug/g lung"/>
  </r>
  <r>
    <n v="73"/>
    <n v="73"/>
    <n v="104"/>
    <x v="0"/>
    <s v="TiO2"/>
    <x v="0"/>
    <s v="NA"/>
    <n v="135"/>
    <n v="-99"/>
    <n v="-99"/>
    <x v="24"/>
    <n v="-99"/>
    <n v="-99"/>
    <s v="NA"/>
    <s v="NA"/>
    <s v="NA"/>
    <s v="NA"/>
    <s v="NA"/>
    <s v="NA"/>
    <n v="-99"/>
    <n v="1"/>
    <x v="3"/>
    <n v="620.69100000000003"/>
    <n v="411.84699999999998"/>
    <s v="TiO2 - 1d PE"/>
    <s v="85% rutile/15% anatase"/>
    <n v="100228"/>
    <s v="David B. Warheit, 2010"/>
    <s v="ATL"/>
    <s v="NA"/>
    <s v="TiO2"/>
    <x v="1"/>
    <s v="ultrafine particle"/>
    <n v="-99"/>
    <s v="NR"/>
    <s v="NR"/>
    <n v="-99"/>
    <n v="0"/>
    <n v="73"/>
    <n v="3"/>
    <n v="3"/>
    <n v="3"/>
    <n v="4"/>
    <x v="4"/>
    <n v="6"/>
    <n v="7"/>
    <x v="1"/>
    <s v="100 - 1000 ug/g lung"/>
  </r>
  <r>
    <n v="74"/>
    <n v="74"/>
    <n v="105"/>
    <x v="6"/>
    <s v="CNTsmall"/>
    <x v="1"/>
    <s v="NA"/>
    <n v="11"/>
    <n v="-99"/>
    <n v="-99"/>
    <x v="25"/>
    <n v="-99"/>
    <n v="-99"/>
    <s v="NA"/>
    <s v="NA"/>
    <s v="NA"/>
    <s v="None"/>
    <s v="NA"/>
    <s v="NA"/>
    <n v="-99"/>
    <n v="1"/>
    <x v="2"/>
    <n v="11.718500000000001"/>
    <n v="7.3628571428571403"/>
    <s v="NRCWE-026"/>
    <s v="curled;thin"/>
    <n v="166"/>
    <s v="Poulsen_2014"/>
    <s v="Indrani"/>
    <s v="NA"/>
    <s v="CNTsmall"/>
    <x v="0"/>
    <s v="Nanotube"/>
    <n v="800"/>
    <s v="NA"/>
    <s v="NA"/>
    <n v="-99"/>
    <n v="0"/>
    <n v="74"/>
    <n v="1"/>
    <n v="1"/>
    <n v="1"/>
    <n v="1"/>
    <x v="0"/>
    <n v="1"/>
    <n v="1"/>
    <x v="0"/>
    <s v="1 - 10 ug/g lung"/>
  </r>
  <r>
    <n v="75"/>
    <n v="75"/>
    <n v="106"/>
    <x v="6"/>
    <s v="CNTlarge"/>
    <x v="1"/>
    <s v="NA"/>
    <n v="67"/>
    <n v="-99"/>
    <n v="-99"/>
    <x v="26"/>
    <n v="-99"/>
    <n v="-99"/>
    <s v="NA"/>
    <s v="NA"/>
    <s v="NA"/>
    <s v="None"/>
    <s v="NA"/>
    <s v="NA"/>
    <n v="-99"/>
    <n v="3"/>
    <x v="2"/>
    <n v="118.029285714286"/>
    <n v="70.0042857142857"/>
    <s v="NM-401"/>
    <s v="thick"/>
    <n v="166"/>
    <s v="Poulsen_2014"/>
    <s v="Indrani"/>
    <s v="NA"/>
    <s v="CNTlarge"/>
    <x v="0"/>
    <s v="Nanotube"/>
    <n v="4000"/>
    <s v="NA"/>
    <s v="NA"/>
    <n v="-99"/>
    <n v="0"/>
    <n v="75"/>
    <n v="1"/>
    <n v="1"/>
    <n v="1"/>
    <n v="1"/>
    <x v="1"/>
    <n v="2"/>
    <n v="2"/>
    <x v="0"/>
    <s v="10 - 100 ug/g lung"/>
  </r>
  <r>
    <n v="77"/>
    <n v="77"/>
    <n v="108"/>
    <x v="7"/>
    <s v="C60OHX"/>
    <x v="1"/>
    <s v="NA"/>
    <n v="68.400000000000006"/>
    <n v="-99"/>
    <n v="-99"/>
    <x v="0"/>
    <n v="-99"/>
    <n v="-99"/>
    <s v="NA"/>
    <s v="NA"/>
    <s v="NA"/>
    <s v="NA"/>
    <s v="NA"/>
    <s v="NA"/>
    <n v="-99"/>
    <n v="1"/>
    <x v="2"/>
    <n v="2375.8142857142898"/>
    <n v="2284.75714285714"/>
    <s v="C60OHX- 1dPE"/>
    <s v="NA"/>
    <n v="1396"/>
    <s v="Xu_2009"/>
    <s v="Krug"/>
    <s v="NA"/>
    <s v="C60OHX"/>
    <x v="0"/>
    <s v="Nanoparticles"/>
    <n v="-99"/>
    <s v="NR"/>
    <s v="NR"/>
    <n v="-99"/>
    <n v="0"/>
    <n v="77"/>
    <n v="4"/>
    <n v="5"/>
    <n v="6"/>
    <n v="7"/>
    <x v="5"/>
    <n v="9"/>
    <n v="10"/>
    <x v="1"/>
    <s v="1000 - 10000 ug/g lung"/>
  </r>
  <r>
    <n v="80"/>
    <n v="80"/>
    <n v="111"/>
    <x v="8"/>
    <s v="In2O3"/>
    <x v="0"/>
    <s v="NA"/>
    <n v="2700"/>
    <n v="-99"/>
    <n v="-99"/>
    <x v="27"/>
    <n v="7.16"/>
    <n v="-99"/>
    <s v="NA"/>
    <s v="NA"/>
    <s v="NA"/>
    <s v="NA"/>
    <s v="NA"/>
    <s v="NA"/>
    <n v="-99"/>
    <n v="1"/>
    <x v="5"/>
    <n v="196.102"/>
    <n v="124.675"/>
    <s v="In2O3 - 1d PE"/>
    <s v="NA"/>
    <n v="20046126"/>
    <s v="Badding_2016"/>
    <s v="NIOSHTIC"/>
    <s v="NA"/>
    <s v="In2O3"/>
    <x v="0"/>
    <s v="Particle"/>
    <n v="-99"/>
    <s v="NR"/>
    <s v="NR"/>
    <n v="-99"/>
    <n v="0"/>
    <n v="80"/>
    <n v="2"/>
    <n v="2"/>
    <n v="2"/>
    <n v="2"/>
    <x v="3"/>
    <n v="3"/>
    <n v="3"/>
    <x v="1"/>
    <s v="100 - 1000 ug/g lung"/>
  </r>
  <r>
    <n v="81"/>
    <n v="81"/>
    <n v="112"/>
    <x v="6"/>
    <s v="MWCNT_AP_Comp2"/>
    <x v="1"/>
    <s v="NA"/>
    <n v="20"/>
    <n v="-99"/>
    <n v="-99"/>
    <x v="28"/>
    <n v="7.0000000000000001E-3"/>
    <n v="-99"/>
    <s v="NA"/>
    <s v="NA"/>
    <s v="NA"/>
    <s v="None"/>
    <s v="NA"/>
    <s v="NA"/>
    <n v="-99"/>
    <n v="1"/>
    <x v="6"/>
    <n v="29.012699999999999"/>
    <n v="20.5916"/>
    <s v="MWCNT-AP -Company2 - 1d PE"/>
    <s v="NA"/>
    <n v="20050202"/>
    <s v="Bishop_2017"/>
    <s v="NIOSHTIC"/>
    <s v="NA"/>
    <s v="MWCNT_AP_Comp2"/>
    <x v="0"/>
    <s v="Nanotube"/>
    <n v="1010"/>
    <s v="NA"/>
    <s v="NA"/>
    <n v="-99"/>
    <n v="0"/>
    <n v="81"/>
    <n v="1"/>
    <n v="1"/>
    <n v="1"/>
    <n v="1"/>
    <x v="0"/>
    <n v="1"/>
    <n v="1"/>
    <x v="0"/>
    <s v="10 - 100 ug/g lung"/>
  </r>
  <r>
    <n v="82"/>
    <n v="82"/>
    <n v="113"/>
    <x v="6"/>
    <s v="MWCNT_PC_Comp2"/>
    <x v="1"/>
    <s v="NA"/>
    <n v="15"/>
    <n v="-99"/>
    <n v="-99"/>
    <x v="29"/>
    <n v="0.102999999999999"/>
    <n v="-99"/>
    <s v="NA"/>
    <s v="NA"/>
    <s v="NA"/>
    <s v="Polymer"/>
    <s v="NA"/>
    <s v="NA"/>
    <n v="-99"/>
    <n v="1"/>
    <x v="6"/>
    <n v="111.586"/>
    <n v="88.832700000000003"/>
    <s v="MWCNT-PC-Company2 - 1d PE"/>
    <s v="NA"/>
    <n v="20050202"/>
    <s v="Bishop_2017"/>
    <s v="NIOSHTIC"/>
    <s v="NA"/>
    <s v="MWCNT_PC_Comp2"/>
    <x v="0"/>
    <s v="Nanotube"/>
    <n v="670"/>
    <s v="NA"/>
    <s v="NA"/>
    <n v="-99"/>
    <n v="0"/>
    <n v="82"/>
    <n v="1"/>
    <n v="1"/>
    <n v="1"/>
    <n v="1"/>
    <x v="1"/>
    <n v="2"/>
    <n v="2"/>
    <x v="0"/>
    <s v="10 - 100 ug/g lung"/>
  </r>
  <r>
    <n v="83"/>
    <n v="91"/>
    <n v="122"/>
    <x v="9"/>
    <s v="CeO2-20Gd"/>
    <x v="0"/>
    <s v="NA"/>
    <n v="2436"/>
    <n v="-99"/>
    <n v="-99"/>
    <x v="0"/>
    <n v="-99"/>
    <n v="-99"/>
    <s v="NA"/>
    <s v="NA"/>
    <s v="NA"/>
    <s v="NA"/>
    <s v="NA"/>
    <s v="NA"/>
    <n v="-99"/>
    <n v="1"/>
    <x v="5"/>
    <n v="18.6905"/>
    <n v="16.747499999999999"/>
    <s v="CeO2 20% Gd - 1d PE"/>
    <s v="NA"/>
    <n v="20047664"/>
    <s v="Dunnick_2016"/>
    <s v="NIOSHTIC"/>
    <s v="NA"/>
    <s v="CeO2-20Gd"/>
    <x v="0"/>
    <s v="Spherical Particle"/>
    <n v="-99"/>
    <s v="NR"/>
    <s v="NR"/>
    <n v="-99"/>
    <n v="0"/>
    <n v="83"/>
    <n v="1"/>
    <n v="1"/>
    <n v="1"/>
    <n v="1"/>
    <x v="0"/>
    <n v="1"/>
    <n v="1"/>
    <x v="1"/>
    <s v="10 - 100 ug/g lung"/>
  </r>
  <r>
    <n v="84"/>
    <n v="92"/>
    <n v="123"/>
    <x v="6"/>
    <s v="MWCNT_24PS"/>
    <x v="1"/>
    <s v="NA"/>
    <n v="75"/>
    <n v="-99"/>
    <n v="-99"/>
    <x v="14"/>
    <n v="7.0000000000000007E-2"/>
    <n v="-99"/>
    <s v="NA"/>
    <s v="NA"/>
    <s v="NA"/>
    <s v="None"/>
    <s v="NA"/>
    <s v="NA"/>
    <n v="-99"/>
    <n v="1"/>
    <x v="7"/>
    <n v="84.860399999999998"/>
    <n v="54.309399999999997"/>
    <s v="MWCNT-24PS"/>
    <s v="cup-stacked"/>
    <n v="20051040"/>
    <s v="Hamilton_2018"/>
    <s v="NIOSHTIC"/>
    <s v="NA"/>
    <s v="MWCNT_24PS"/>
    <x v="0"/>
    <s v="Nanotube"/>
    <n v="5000"/>
    <s v="NA"/>
    <s v="NA"/>
    <n v="-99"/>
    <n v="0"/>
    <n v="84"/>
    <n v="1"/>
    <n v="1"/>
    <n v="1"/>
    <n v="1"/>
    <x v="1"/>
    <n v="2"/>
    <n v="2"/>
    <x v="0"/>
    <s v="10 - 100 ug/g lung"/>
  </r>
  <r>
    <n v="85"/>
    <n v="93"/>
    <n v="124"/>
    <x v="9"/>
    <s v="CeO2"/>
    <x v="0"/>
    <s v="NA"/>
    <n v="20"/>
    <n v="-99"/>
    <n v="-99"/>
    <x v="0"/>
    <n v="-99"/>
    <n v="-99"/>
    <s v="NA"/>
    <s v="NA"/>
    <s v="NA"/>
    <s v="NA"/>
    <s v="NA"/>
    <s v="NA"/>
    <n v="-99"/>
    <n v="1"/>
    <x v="5"/>
    <n v="3.4839699999999998"/>
    <n v="2.6486900000000002"/>
    <s v="CeO2"/>
    <s v="NA"/>
    <n v="20038116"/>
    <s v="Ma_2011"/>
    <s v="NIOSHTIC"/>
    <s v="NA"/>
    <s v="CeO2"/>
    <x v="0"/>
    <s v="Nanoparticles"/>
    <n v="-99"/>
    <s v="NR"/>
    <s v="NR"/>
    <n v="-99"/>
    <n v="0"/>
    <n v="85"/>
    <n v="1"/>
    <n v="1"/>
    <n v="1"/>
    <n v="1"/>
    <x v="0"/>
    <n v="1"/>
    <n v="1"/>
    <x v="1"/>
    <s v="1 - 10 ug/g lung"/>
  </r>
  <r>
    <n v="86"/>
    <n v="94"/>
    <n v="125"/>
    <x v="9"/>
    <s v="CeO2_SiO2"/>
    <x v="0"/>
    <s v="NA"/>
    <n v="131"/>
    <n v="-99"/>
    <n v="-99"/>
    <x v="14"/>
    <n v="5"/>
    <n v="-99"/>
    <s v="NA"/>
    <s v="NA"/>
    <s v="NA"/>
    <s v="NA"/>
    <s v="NA"/>
    <s v="NA"/>
    <n v="-99"/>
    <n v="1"/>
    <x v="5"/>
    <n v="4.5177300000000002"/>
    <n v="3.5746099999999998"/>
    <s v="SiO2 + CeO2 - 1d PE"/>
    <s v="crystalline"/>
    <n v="20046618"/>
    <s v="Ma_2015"/>
    <s v="NIOSHTIC"/>
    <s v="NA"/>
    <s v="CeO2_SiO2"/>
    <x v="0"/>
    <s v="Particle"/>
    <n v="-99"/>
    <s v="NR"/>
    <s v="NR"/>
    <n v="21"/>
    <n v="0"/>
    <n v="86"/>
    <n v="1"/>
    <n v="1"/>
    <n v="1"/>
    <n v="1"/>
    <x v="0"/>
    <n v="1"/>
    <n v="1"/>
    <x v="1"/>
    <s v="1 - 10 ug/g lung"/>
  </r>
  <r>
    <n v="87"/>
    <n v="95"/>
    <n v="126"/>
    <x v="4"/>
    <s v="SiO2"/>
    <x v="0"/>
    <s v="NA"/>
    <n v="161"/>
    <n v="-99"/>
    <n v="-99"/>
    <x v="30"/>
    <n v="2.65"/>
    <n v="-99"/>
    <s v="NA"/>
    <s v="NA"/>
    <s v="NA"/>
    <s v="NA"/>
    <s v="NA"/>
    <s v="NA"/>
    <n v="-99"/>
    <n v="1"/>
    <x v="5"/>
    <n v="5.4821499999999999"/>
    <n v="4.0329499999999996"/>
    <s v="SiO2 - 1d PE"/>
    <s v="crystalline"/>
    <n v="20046618"/>
    <s v="Ma_2015"/>
    <s v="NIOSHTIC"/>
    <s v="NA"/>
    <s v="SiO2"/>
    <x v="0"/>
    <s v="Particle"/>
    <n v="-99"/>
    <s v="Crystalline Quartz"/>
    <s v="Y"/>
    <n v="19"/>
    <n v="0"/>
    <n v="87"/>
    <n v="1"/>
    <n v="1"/>
    <n v="1"/>
    <n v="1"/>
    <x v="0"/>
    <n v="1"/>
    <n v="1"/>
    <x v="1"/>
    <s v="1 - 10 ug/g lung"/>
  </r>
  <r>
    <n v="88"/>
    <n v="96"/>
    <n v="127"/>
    <x v="10"/>
    <s v="Gr1"/>
    <x v="1"/>
    <s v="NA"/>
    <n v="1.96"/>
    <n v="-99"/>
    <n v="-99"/>
    <x v="31"/>
    <n v="-99"/>
    <n v="-99"/>
    <s v="NA"/>
    <s v="NA"/>
    <s v="NA"/>
    <s v="NA"/>
    <s v="NA"/>
    <s v="NA"/>
    <n v="-99"/>
    <n v="1"/>
    <x v="7"/>
    <n v="143.345"/>
    <n v="101.931"/>
    <s v="Gr1  - 1d PE"/>
    <s v="graphite"/>
    <n v="20048271"/>
    <s v="Roberts_2016"/>
    <s v="NIOSHTIC"/>
    <s v="NA"/>
    <s v="Gr1"/>
    <x v="0"/>
    <s v="nanoplates"/>
    <n v="-9"/>
    <s v="NR"/>
    <s v="NR"/>
    <n v="-99"/>
    <n v="0"/>
    <n v="88"/>
    <n v="2"/>
    <n v="2"/>
    <n v="2"/>
    <n v="2"/>
    <x v="3"/>
    <n v="3"/>
    <n v="3"/>
    <x v="2"/>
    <s v="100 - 1000 ug/g lung"/>
  </r>
  <r>
    <n v="89"/>
    <n v="97"/>
    <n v="128"/>
    <x v="10"/>
    <s v="Gr5"/>
    <x v="1"/>
    <s v="NA"/>
    <n v="5.56"/>
    <n v="-99"/>
    <n v="-99"/>
    <x v="32"/>
    <n v="-99"/>
    <n v="-99"/>
    <s v="NA"/>
    <s v="NA"/>
    <s v="NA"/>
    <s v="NA"/>
    <s v="NA"/>
    <s v="NA"/>
    <n v="-99"/>
    <s v="NA"/>
    <x v="7"/>
    <n v="56.450499999999998"/>
    <n v="41.091900000000003"/>
    <s v="Gr5  - 4h PE"/>
    <s v="graphite"/>
    <n v="20048271"/>
    <s v="Roberts_2016"/>
    <s v="NIOSHTIC"/>
    <s v="NA"/>
    <s v="Gr5"/>
    <x v="0"/>
    <s v="nanoplates"/>
    <n v="-9"/>
    <s v="NR"/>
    <s v="NR"/>
    <n v="5000"/>
    <n v="0"/>
    <n v="89"/>
    <n v="1"/>
    <n v="1"/>
    <n v="1"/>
    <n v="1"/>
    <x v="1"/>
    <n v="2"/>
    <n v="2"/>
    <x v="2"/>
    <s v="10 - 100 ug/g lung"/>
  </r>
  <r>
    <n v="90"/>
    <n v="98"/>
    <n v="129"/>
    <x v="10"/>
    <s v="Gr5"/>
    <x v="1"/>
    <s v="NA"/>
    <n v="5.56"/>
    <n v="-99"/>
    <n v="-99"/>
    <x v="32"/>
    <n v="-99"/>
    <n v="-99"/>
    <s v="NA"/>
    <s v="NA"/>
    <s v="NA"/>
    <s v="NA"/>
    <s v="NA"/>
    <s v="NA"/>
    <n v="-99"/>
    <n v="1"/>
    <x v="7"/>
    <n v="105.455"/>
    <n v="81.149199999999993"/>
    <s v="Gr5  - 1d PE"/>
    <s v="graphite"/>
    <n v="20048271"/>
    <s v="Roberts_2016"/>
    <s v="NIOSHTIC"/>
    <s v="NA"/>
    <s v="Gr5"/>
    <x v="0"/>
    <s v="nanoplates"/>
    <n v="-9"/>
    <s v="NR"/>
    <s v="NR"/>
    <n v="5000"/>
    <n v="0"/>
    <n v="90"/>
    <n v="1"/>
    <n v="1"/>
    <n v="1"/>
    <n v="1"/>
    <x v="1"/>
    <n v="2"/>
    <n v="2"/>
    <x v="2"/>
    <s v="10 - 100 ug/g lung"/>
  </r>
  <r>
    <n v="91"/>
    <n v="99"/>
    <n v="130"/>
    <x v="10"/>
    <s v="Gr20"/>
    <x v="1"/>
    <s v="NA"/>
    <n v="12.01"/>
    <n v="-99"/>
    <n v="-99"/>
    <x v="33"/>
    <n v="-99"/>
    <n v="-99"/>
    <s v="NA"/>
    <s v="NA"/>
    <s v="NA"/>
    <s v="NA"/>
    <s v="NA"/>
    <s v="NA"/>
    <n v="-99"/>
    <s v="NA"/>
    <x v="7"/>
    <n v="83.665700000000001"/>
    <n v="59.8093"/>
    <s v="Gr20  - 4h PE"/>
    <s v="graphite"/>
    <n v="20048271"/>
    <s v="Roberts_2016"/>
    <s v="NIOSHTIC"/>
    <s v="NA"/>
    <s v="Gr20"/>
    <x v="0"/>
    <s v="nanoplates"/>
    <n v="-9"/>
    <s v="NR"/>
    <s v="NR"/>
    <n v="20000"/>
    <n v="0"/>
    <n v="91"/>
    <n v="1"/>
    <n v="1"/>
    <n v="1"/>
    <n v="1"/>
    <x v="1"/>
    <n v="2"/>
    <n v="2"/>
    <x v="2"/>
    <s v="10 - 100 ug/g lung"/>
  </r>
  <r>
    <n v="92"/>
    <n v="100"/>
    <n v="131"/>
    <x v="10"/>
    <s v="Gr20"/>
    <x v="1"/>
    <s v="NA"/>
    <n v="12.01"/>
    <n v="-99"/>
    <n v="-99"/>
    <x v="33"/>
    <n v="-99"/>
    <n v="-99"/>
    <s v="NA"/>
    <s v="NA"/>
    <s v="NA"/>
    <s v="NA"/>
    <s v="NA"/>
    <s v="NA"/>
    <n v="-99"/>
    <n v="1"/>
    <x v="7"/>
    <n v="66.941100000000006"/>
    <n v="41.888100000000001"/>
    <s v="Gr20  - 1d PE"/>
    <s v="graphite"/>
    <n v="20048271"/>
    <s v="Roberts_2016"/>
    <s v="NIOSHTIC"/>
    <s v="NA"/>
    <s v="Gr20"/>
    <x v="0"/>
    <s v="nanoplates"/>
    <n v="-9"/>
    <s v="NR"/>
    <s v="NR"/>
    <n v="20000"/>
    <n v="0"/>
    <n v="92"/>
    <n v="1"/>
    <n v="1"/>
    <n v="1"/>
    <n v="1"/>
    <x v="1"/>
    <n v="2"/>
    <n v="2"/>
    <x v="2"/>
    <s v="10 - 100 ug/g lung"/>
  </r>
  <r>
    <n v="93"/>
    <n v="101"/>
    <n v="132"/>
    <x v="9"/>
    <s v="NA"/>
    <x v="0"/>
    <s v="NA"/>
    <n v="10"/>
    <n v="-99"/>
    <n v="-99"/>
    <x v="34"/>
    <n v="7.2160000000000002"/>
    <n v="-99"/>
    <s v="N"/>
    <s v="NA"/>
    <s v="NA"/>
    <s v="NA"/>
    <s v="N"/>
    <s v="NA"/>
    <n v="-99"/>
    <n v="3"/>
    <x v="1"/>
    <n v="11.320777777777799"/>
    <n v="2.597E-2"/>
    <s v="CeO2- 3dPE"/>
    <s v="CeO2 NP"/>
    <n v="242"/>
    <s v="Morimoto_2015"/>
    <s v="Indrani Non-Inh"/>
    <s v="10.1007/s11051-015-3249-1"/>
    <s v="CeO2 NP"/>
    <x v="0"/>
    <s v="irregular"/>
    <n v="-99"/>
    <s v="Fluorite"/>
    <s v="Y"/>
    <n v="7.8"/>
    <n v="0"/>
    <n v="93"/>
    <n v="1"/>
    <n v="1"/>
    <n v="1"/>
    <n v="1"/>
    <x v="0"/>
    <n v="1"/>
    <n v="1"/>
    <x v="3"/>
    <s v="0.01 - 0.1 ug/g lung"/>
  </r>
  <r>
    <n v="94"/>
    <n v="102"/>
    <n v="134"/>
    <x v="2"/>
    <s v="NA"/>
    <x v="0"/>
    <s v="NA"/>
    <n v="-99"/>
    <n v="-99"/>
    <n v="-99"/>
    <x v="10"/>
    <n v="-99"/>
    <n v="-99"/>
    <s v="NA"/>
    <s v="NA"/>
    <s v="NA"/>
    <s v="NA"/>
    <s v="NA"/>
    <s v="NA"/>
    <n v="-99"/>
    <n v="3"/>
    <x v="7"/>
    <n v="8.9195714285714303"/>
    <n v="8.9060000000000006"/>
    <s v="ZnO- 3dPE"/>
    <s v="ZnO NP"/>
    <n v="393"/>
    <s v="Jacobson_2015"/>
    <s v="Indrani Non-Inh"/>
    <s v="NA"/>
    <s v="ZnO NP"/>
    <x v="0"/>
    <s v="Particle"/>
    <n v="-99"/>
    <s v="NR"/>
    <s v="NR"/>
    <n v="130"/>
    <n v="0"/>
    <n v="94"/>
    <n v="1"/>
    <n v="1"/>
    <n v="1"/>
    <n v="1"/>
    <x v="0"/>
    <n v="1"/>
    <n v="1"/>
    <x v="1"/>
    <s v="1 - 10 ug/g lung"/>
  </r>
  <r>
    <n v="99"/>
    <n v="107"/>
    <n v="146"/>
    <x v="0"/>
    <s v="NA"/>
    <x v="0"/>
    <s v="NA"/>
    <n v="-99"/>
    <n v="-99"/>
    <n v="-99"/>
    <x v="18"/>
    <n v="-99"/>
    <n v="-99"/>
    <s v="NA"/>
    <s v="NA"/>
    <s v="NA"/>
    <s v="NA"/>
    <s v="NA"/>
    <s v="NA"/>
    <n v="-99"/>
    <n v="1"/>
    <x v="1"/>
    <n v="361.13159420289901"/>
    <n v="326.740869565217"/>
    <s v="TiO2-1dPE (nano-particle)"/>
    <s v="Fine TiO2 Particles"/>
    <n v="1378"/>
    <s v="Warheit_2009"/>
    <s v="Krug Non-Inh"/>
    <s v="NA"/>
    <s v="Fine TiO2 Particles"/>
    <x v="0"/>
    <s v="Particle"/>
    <n v="-99"/>
    <s v="NR"/>
    <s v="NR"/>
    <n v="300"/>
    <n v="0"/>
    <n v="99"/>
    <n v="2"/>
    <n v="2"/>
    <n v="2"/>
    <n v="3"/>
    <x v="2"/>
    <n v="4"/>
    <n v="5"/>
    <x v="1"/>
    <s v="100 - 1000 ug/g lung"/>
  </r>
  <r>
    <n v="100"/>
    <n v="108"/>
    <n v="147"/>
    <x v="0"/>
    <s v="NA"/>
    <x v="0"/>
    <s v="NA"/>
    <n v="-99"/>
    <n v="-99"/>
    <n v="-99"/>
    <x v="35"/>
    <n v="-99"/>
    <n v="-99"/>
    <s v="NA"/>
    <s v="NA"/>
    <s v="NA"/>
    <s v="NA"/>
    <s v="NA"/>
    <s v="NA"/>
    <n v="-99"/>
    <n v="1"/>
    <x v="1"/>
    <n v="139.90338164251199"/>
    <n v="105.973333333333"/>
    <s v="TiO2-1dPE (nano-dot)"/>
    <s v="TiO2 Nano-dots"/>
    <n v="1378"/>
    <s v="Warheit_2009"/>
    <s v="Krug Non-Inh"/>
    <s v="NA"/>
    <s v="TiO2 Nano-dots"/>
    <x v="0"/>
    <s v="Spherical Particle"/>
    <n v="-99"/>
    <s v="NR"/>
    <s v="NR"/>
    <n v="-99"/>
    <n v="0"/>
    <n v="100"/>
    <n v="2"/>
    <n v="2"/>
    <n v="2"/>
    <n v="2"/>
    <x v="3"/>
    <n v="3"/>
    <n v="3"/>
    <x v="1"/>
    <s v="100 - 1000 ug/g lung"/>
  </r>
  <r>
    <n v="101"/>
    <n v="109"/>
    <n v="148"/>
    <x v="0"/>
    <s v="NA"/>
    <x v="0"/>
    <s v="NA"/>
    <n v="-99"/>
    <n v="-99"/>
    <n v="-99"/>
    <x v="36"/>
    <n v="-99"/>
    <n v="-99"/>
    <s v="NA"/>
    <s v="NA"/>
    <s v="NA"/>
    <s v="NA"/>
    <s v="NA"/>
    <s v="NA"/>
    <n v="-99"/>
    <n v="1"/>
    <x v="1"/>
    <n v="65.056386473429995"/>
    <n v="39.044946859903398"/>
    <s v="TiO2-1dPE (nano-rod)"/>
    <s v="TiO2 Nano-rods"/>
    <n v="1378"/>
    <s v="Warheit_2009"/>
    <s v="Krug Non-Inh"/>
    <s v="NA"/>
    <s v="TiO2 Nano-rods"/>
    <x v="0"/>
    <s v="Nanorod"/>
    <n v="-9"/>
    <s v="NR"/>
    <s v="NR"/>
    <n v="-99"/>
    <n v="0"/>
    <n v="101"/>
    <n v="1"/>
    <n v="1"/>
    <n v="1"/>
    <n v="1"/>
    <x v="1"/>
    <n v="2"/>
    <n v="2"/>
    <x v="0"/>
    <s v="10 - 100 ug/g lung"/>
  </r>
  <r>
    <n v="102"/>
    <n v="110"/>
    <n v="149"/>
    <x v="2"/>
    <s v="NA"/>
    <x v="0"/>
    <s v="NA"/>
    <n v="-99"/>
    <n v="-99"/>
    <n v="-99"/>
    <x v="37"/>
    <n v="5.6"/>
    <n v="-99"/>
    <s v="NA"/>
    <s v="NA"/>
    <s v="NA"/>
    <s v="NA"/>
    <s v="NA"/>
    <s v="NA"/>
    <n v="-99"/>
    <n v="1"/>
    <x v="1"/>
    <n v="14.984115942029"/>
    <n v="10.9968695652174"/>
    <s v="Nano ZnO-1dPE"/>
    <s v="ZnO NP"/>
    <s v="897_hell"/>
    <s v="Warheit_2009"/>
    <s v="Krug Non-Inh"/>
    <s v="NA"/>
    <s v="ZnO NP"/>
    <x v="0"/>
    <s v="Nanoparticles"/>
    <n v="-99"/>
    <s v="NR"/>
    <s v="NR"/>
    <n v="-99"/>
    <n v="0"/>
    <n v="102"/>
    <n v="1"/>
    <n v="1"/>
    <n v="1"/>
    <n v="1"/>
    <x v="0"/>
    <n v="1"/>
    <n v="1"/>
    <x v="1"/>
    <s v="10 - 100 ug/g lung"/>
  </r>
  <r>
    <n v="103"/>
    <n v="111"/>
    <n v="150"/>
    <x v="2"/>
    <s v="NA"/>
    <x v="0"/>
    <s v="NA"/>
    <n v="-99"/>
    <n v="-99"/>
    <n v="-99"/>
    <x v="38"/>
    <n v="5.6"/>
    <n v="-99"/>
    <s v="NA"/>
    <s v="NA"/>
    <s v="NA"/>
    <s v="NA"/>
    <s v="NA"/>
    <s v="NA"/>
    <n v="-99"/>
    <n v="1"/>
    <x v="1"/>
    <n v="10.7743381642512"/>
    <n v="6.82066086956522"/>
    <s v="Fine ZnO-1dPE"/>
    <s v="Fine ZnO"/>
    <s v="897_hell"/>
    <s v="Warheit_2009"/>
    <s v="Krug Non-Inh"/>
    <s v="NA"/>
    <s v="Fine ZnO"/>
    <x v="0"/>
    <s v="Nanoparticles"/>
    <n v="-99"/>
    <s v="NR"/>
    <s v="NR"/>
    <n v="-99"/>
    <n v="0"/>
    <n v="103"/>
    <n v="1"/>
    <n v="1"/>
    <n v="1"/>
    <n v="1"/>
    <x v="0"/>
    <n v="1"/>
    <n v="1"/>
    <x v="1"/>
    <s v="1 - 10 ug/g lung"/>
  </r>
  <r>
    <n v="108"/>
    <n v="116"/>
    <n v="155"/>
    <x v="0"/>
    <s v="AMT-100"/>
    <x v="0"/>
    <s v="NA"/>
    <n v="68.5"/>
    <n v="-99"/>
    <n v="-99"/>
    <x v="39"/>
    <n v="-99"/>
    <n v="-99"/>
    <s v="NA"/>
    <s v="NA"/>
    <s v="NA"/>
    <s v="NA"/>
    <s v="NA"/>
    <s v="NA"/>
    <n v="-99"/>
    <n v="3"/>
    <x v="2"/>
    <n v="302.31888888888898"/>
    <n v="274.49777777777803"/>
    <s v="TiO2_AMT-100"/>
    <s v="NA"/>
    <n v="74"/>
    <s v="Hashizume_2016"/>
    <s v="nanoAOP"/>
    <s v="http://dx.doi.org/10.1016/j.toxrep.2016.05.005"/>
    <s v="TiO2 AMT-100"/>
    <x v="0"/>
    <s v="Spherical Particle"/>
    <n v="-99"/>
    <s v="Anatase"/>
    <s v="Y"/>
    <n v="6"/>
    <n v="0"/>
    <n v="108"/>
    <n v="2"/>
    <n v="2"/>
    <n v="2"/>
    <n v="3"/>
    <x v="2"/>
    <n v="4"/>
    <n v="5"/>
    <x v="1"/>
    <s v="100 - 1000 ug/g lung"/>
  </r>
  <r>
    <n v="109"/>
    <n v="117"/>
    <n v="156"/>
    <x v="0"/>
    <s v="MT-150AW"/>
    <x v="0"/>
    <s v="NA"/>
    <n v="28.7"/>
    <n v="-99"/>
    <n v="-99"/>
    <x v="40"/>
    <n v="-99"/>
    <n v="-99"/>
    <s v="NA"/>
    <s v="NA"/>
    <s v="NA"/>
    <s v="NA"/>
    <s v="NA"/>
    <s v="NA"/>
    <n v="-99"/>
    <n v="3"/>
    <x v="2"/>
    <n v="202.933333333333"/>
    <n v="186.418888888889"/>
    <s v="TiO2_MT-150AW"/>
    <s v="NA"/>
    <n v="74"/>
    <s v="Hashizume_2016"/>
    <s v="nanoAOP"/>
    <s v="http://dx.doi.org/10.1016/j.toxrep.2016.05.005"/>
    <s v="TiO2 MT-150AW"/>
    <x v="0"/>
    <s v="Spindle"/>
    <n v="28.8"/>
    <s v="Rutile"/>
    <s v="Y"/>
    <n v="7.6"/>
    <n v="0"/>
    <n v="109"/>
    <n v="2"/>
    <n v="2"/>
    <n v="2"/>
    <n v="2"/>
    <x v="3"/>
    <n v="3"/>
    <n v="3"/>
    <x v="0"/>
    <s v="100 - 1000 ug/g lung"/>
  </r>
  <r>
    <n v="110"/>
    <n v="118"/>
    <n v="157"/>
    <x v="0"/>
    <s v="TTO-S-3"/>
    <x v="0"/>
    <s v="NA"/>
    <n v="45.8"/>
    <n v="-99"/>
    <n v="-99"/>
    <x v="41"/>
    <n v="-99"/>
    <n v="-99"/>
    <s v="NA"/>
    <s v="NA"/>
    <s v="NA"/>
    <s v="NA"/>
    <s v="NA"/>
    <s v="NA"/>
    <n v="-99"/>
    <n v="3"/>
    <x v="2"/>
    <n v="186.20333333333301"/>
    <n v="166.36444444444399"/>
    <s v="TiO2_TTO-S-3"/>
    <s v="NA"/>
    <n v="74"/>
    <s v="Hashizume_2016"/>
    <s v="nanoAOP"/>
    <s v="http://dx.doi.org/10.1016/j.toxrep.2016.05.005"/>
    <s v="TiO2 TTO-S-3"/>
    <x v="0"/>
    <s v="Spindle"/>
    <n v="75"/>
    <s v="Rutile"/>
    <s v="Y"/>
    <n v="15"/>
    <n v="0"/>
    <n v="110"/>
    <n v="2"/>
    <n v="2"/>
    <n v="2"/>
    <n v="2"/>
    <x v="3"/>
    <n v="3"/>
    <n v="3"/>
    <x v="0"/>
    <s v="100 - 1000 ug/g lung"/>
  </r>
  <r>
    <n v="111"/>
    <n v="119"/>
    <n v="158"/>
    <x v="0"/>
    <s v="TTO-S-3_coated"/>
    <x v="0"/>
    <s v="NA"/>
    <n v="125"/>
    <n v="-99"/>
    <n v="-99"/>
    <x v="21"/>
    <n v="-99"/>
    <n v="-99"/>
    <s v="NA"/>
    <s v="NA"/>
    <s v="NA"/>
    <s v="NA"/>
    <s v="NA"/>
    <s v="NA"/>
    <n v="-99"/>
    <n v="3"/>
    <x v="2"/>
    <n v="54.718111111111099"/>
    <n v="44.339444444444403"/>
    <s v="TiO2_TTO-S-3_coated"/>
    <s v="NA"/>
    <n v="74"/>
    <s v="Hashizume_2016"/>
    <s v="nanoAOP"/>
    <s v="http://dx.doi.org/10.1016/j.toxrep.2016.05.005"/>
    <s v="TiO2 TTO-S-3_coated"/>
    <x v="0"/>
    <s v="Spindle"/>
    <n v="75"/>
    <s v="Rutile"/>
    <s v="Y"/>
    <n v="15"/>
    <n v="0"/>
    <n v="111"/>
    <n v="1"/>
    <n v="1"/>
    <n v="1"/>
    <n v="1"/>
    <x v="1"/>
    <n v="2"/>
    <n v="2"/>
    <x v="0"/>
    <s v="10 - 100 ug/g lung"/>
  </r>
  <r>
    <n v="112"/>
    <n v="120"/>
    <n v="159"/>
    <x v="0"/>
    <s v="P25"/>
    <x v="0"/>
    <s v="NA"/>
    <n v="73.8"/>
    <n v="-99"/>
    <n v="-99"/>
    <x v="14"/>
    <n v="-99"/>
    <n v="-99"/>
    <s v="NA"/>
    <s v="NA"/>
    <s v="NA"/>
    <s v="NA"/>
    <s v="NA"/>
    <s v="NA"/>
    <n v="-99"/>
    <n v="3"/>
    <x v="2"/>
    <n v="318.47000000000003"/>
    <n v="248.3"/>
    <s v="TiO2_P25"/>
    <s v="NA"/>
    <n v="74"/>
    <s v="Hashizume_2016"/>
    <s v="nanoAOP"/>
    <s v="http://dx.doi.org/10.1016/j.toxrep.2016.05.005"/>
    <s v="TiO2 P25"/>
    <x v="0"/>
    <s v="Spherical Particle"/>
    <n v="-99"/>
    <s v="80/20 anatase/rutile"/>
    <s v="Y"/>
    <n v="21"/>
    <n v="0"/>
    <n v="112"/>
    <n v="2"/>
    <n v="2"/>
    <n v="2"/>
    <n v="3"/>
    <x v="2"/>
    <n v="4"/>
    <n v="5"/>
    <x v="1"/>
    <s v="100 - 1000 ug/g lung"/>
  </r>
  <r>
    <n v="113"/>
    <n v="121"/>
    <n v="160"/>
    <x v="0"/>
    <s v="MP-100"/>
    <x v="0"/>
    <s v="NA"/>
    <n v="289"/>
    <n v="-99"/>
    <n v="-99"/>
    <x v="18"/>
    <n v="-99"/>
    <n v="-99"/>
    <s v="NA"/>
    <s v="NA"/>
    <s v="NA"/>
    <s v="NA"/>
    <s v="NA"/>
    <s v="NA"/>
    <n v="-99"/>
    <n v="3"/>
    <x v="2"/>
    <n v="1117.32222222222"/>
    <n v="638.56111111111102"/>
    <s v="TiO2_MP-100"/>
    <s v="NA"/>
    <n v="74"/>
    <s v="Hashizume_2016"/>
    <s v="nanoAOP"/>
    <s v="http://dx.doi.org/10.1016/j.toxrep.2016.05.005"/>
    <s v="TiO2 MP-100"/>
    <x v="0"/>
    <s v="Spherical Particle"/>
    <n v="-99"/>
    <s v="Rutile"/>
    <s v="Y"/>
    <n v="1000"/>
    <n v="0"/>
    <n v="113"/>
    <n v="3"/>
    <n v="4"/>
    <n v="4"/>
    <n v="5"/>
    <x v="6"/>
    <n v="7"/>
    <n v="8"/>
    <x v="1"/>
    <s v="100 - 1000 ug/g lung"/>
  </r>
  <r>
    <n v="114"/>
    <n v="122"/>
    <n v="161"/>
    <x v="0"/>
    <s v="FTL-100"/>
    <x v="0"/>
    <s v="NA"/>
    <n v="-99"/>
    <n v="-99"/>
    <n v="-99"/>
    <x v="42"/>
    <n v="-99"/>
    <n v="-99"/>
    <s v="NA"/>
    <s v="NA"/>
    <s v="NA"/>
    <s v="NA"/>
    <s v="NA"/>
    <s v="NA"/>
    <n v="-99"/>
    <n v="3"/>
    <x v="2"/>
    <n v="493.108888888889"/>
    <n v="350.62777777777802"/>
    <s v="TiO2_FTL-100"/>
    <s v="NA"/>
    <n v="74"/>
    <s v="Hashizume_2016"/>
    <s v="nanoAOP"/>
    <s v="http://dx.doi.org/10.1016/j.toxrep.2016.05.005"/>
    <s v="TiO2 FTL-100"/>
    <x v="0"/>
    <s v="Needle"/>
    <n v="1680"/>
    <s v="Rutile"/>
    <s v="Y"/>
    <n v="130"/>
    <n v="0"/>
    <n v="114"/>
    <n v="3"/>
    <n v="3"/>
    <n v="3"/>
    <n v="4"/>
    <x v="4"/>
    <n v="5"/>
    <n v="6"/>
    <x v="0"/>
    <s v="100 - 1000 ug/g lung"/>
  </r>
  <r>
    <n v="115"/>
    <n v="123"/>
    <n v="162"/>
    <x v="6"/>
    <s v="MWCNT"/>
    <x v="1"/>
    <s v="NA"/>
    <n v="140"/>
    <n v="-99"/>
    <n v="-99"/>
    <x v="43"/>
    <n v="-99"/>
    <n v="-99"/>
    <s v="NA"/>
    <s v="NA"/>
    <s v="NA"/>
    <s v="NA"/>
    <s v="NA"/>
    <s v="NA"/>
    <n v="-99"/>
    <n v="1"/>
    <x v="2"/>
    <n v="637.24400000000003"/>
    <n v="147.96266666666699"/>
    <s v="MWCNT"/>
    <s v="NA"/>
    <n v="1244"/>
    <s v="Park_2009a"/>
    <s v="nanoAOP"/>
    <s v="doi:10.1016/j.tox.2009.02.009"/>
    <s v="CNT MWCNT"/>
    <x v="0"/>
    <s v="Nanotube"/>
    <n v="7000"/>
    <s v="NA"/>
    <s v="NA"/>
    <n v="-99"/>
    <n v="0"/>
    <n v="115"/>
    <n v="3"/>
    <n v="3"/>
    <n v="3"/>
    <n v="4"/>
    <x v="4"/>
    <n v="6"/>
    <n v="7"/>
    <x v="0"/>
    <s v="100 - 1000 ug/g lung"/>
  </r>
  <r>
    <n v="116"/>
    <n v="124"/>
    <n v="163"/>
    <x v="0"/>
    <s v="TiO2_inhalation"/>
    <x v="0"/>
    <s v="NA"/>
    <n v="-99"/>
    <n v="0.8"/>
    <n v="1.4"/>
    <x v="44"/>
    <n v="-99"/>
    <n v="-99"/>
    <s v="NA"/>
    <s v="NA"/>
    <s v="NA"/>
    <s v="NA"/>
    <s v="NA"/>
    <s v="NA"/>
    <n v="-99"/>
    <n v="1"/>
    <x v="8"/>
    <n v="150.713333333333"/>
    <n v="125.01111111111101"/>
    <s v="TiO2_inhalation"/>
    <s v="NA"/>
    <n v="141"/>
    <s v="Baisch_2014"/>
    <s v="nanoAOP"/>
    <s v="http://www.particleandfibretoxicology.com/content/11/1/5"/>
    <s v="TiO2 TiO2_inhalation"/>
    <x v="0"/>
    <s v="Spherical Particle"/>
    <n v="-99"/>
    <s v="80/20 anatase/rutile"/>
    <s v="Y"/>
    <n v="25"/>
    <n v="0"/>
    <n v="116"/>
    <n v="2"/>
    <n v="2"/>
    <n v="2"/>
    <n v="2"/>
    <x v="3"/>
    <n v="3"/>
    <n v="3"/>
    <x v="1"/>
    <s v="100 - 1000 ug/g lung"/>
  </r>
  <r>
    <n v="117"/>
    <n v="125"/>
    <n v="164"/>
    <x v="0"/>
    <s v="TiO2_ITI"/>
    <x v="0"/>
    <s v="NA"/>
    <n v="1350"/>
    <n v="-99"/>
    <n v="-99"/>
    <x v="44"/>
    <n v="-99"/>
    <n v="-99"/>
    <s v="NA"/>
    <s v="NA"/>
    <s v="NA"/>
    <s v="NA"/>
    <s v="NA"/>
    <s v="NA"/>
    <n v="-99"/>
    <n v="1"/>
    <x v="2"/>
    <n v="49.049777777777798"/>
    <n v="47.087222222222202"/>
    <s v="TiO2_ITI"/>
    <s v="NA"/>
    <n v="141"/>
    <s v="Baisch_2014"/>
    <s v="nanoAOP"/>
    <s v="http://www.particleandfibretoxicology.com/content/11/1/5"/>
    <s v="TiO2 TiO2_ITI"/>
    <x v="0"/>
    <s v="Spherical Particle"/>
    <n v="-99"/>
    <s v="80/20 anatase/rutile"/>
    <s v="Y"/>
    <n v="25"/>
    <n v="0"/>
    <n v="117"/>
    <n v="1"/>
    <n v="1"/>
    <n v="1"/>
    <n v="1"/>
    <x v="1"/>
    <n v="2"/>
    <n v="2"/>
    <x v="1"/>
    <s v="10 - 100 ug/g lung"/>
  </r>
  <r>
    <n v="118"/>
    <n v="126"/>
    <n v="165"/>
    <x v="6"/>
    <s v="NRCWE-040"/>
    <x v="1"/>
    <s v="NA"/>
    <n v="20.56"/>
    <n v="-99"/>
    <n v="-99"/>
    <x v="45"/>
    <n v="-99"/>
    <n v="-99"/>
    <s v="NA"/>
    <s v="NA"/>
    <s v="NA"/>
    <s v="NA"/>
    <s v="NA"/>
    <s v="NA"/>
    <n v="-99"/>
    <n v="1"/>
    <x v="2"/>
    <n v="20.370428571428601"/>
    <n v="4.5675714285714299E-2"/>
    <s v="NRCWE-040"/>
    <s v="NA"/>
    <n v="428"/>
    <s v="Poulson_2016"/>
    <s v="nanoAOP"/>
    <s v="https://doi.org/10.1080/17435390.2016.1202351"/>
    <s v="CNT NRCWE-040"/>
    <x v="0"/>
    <s v="Nanotube"/>
    <n v="518.9"/>
    <s v="NA"/>
    <s v="NA"/>
    <n v="-99"/>
    <n v="0"/>
    <n v="118"/>
    <n v="1"/>
    <n v="1"/>
    <n v="1"/>
    <n v="1"/>
    <x v="0"/>
    <n v="1"/>
    <n v="1"/>
    <x v="0"/>
    <s v="0.01 - 0.1 ug/g lung"/>
  </r>
  <r>
    <n v="119"/>
    <n v="127"/>
    <n v="166"/>
    <x v="6"/>
    <s v="NRCWE-042"/>
    <x v="1"/>
    <s v="NA"/>
    <n v="20.5"/>
    <n v="-99"/>
    <n v="-99"/>
    <x v="46"/>
    <n v="-99"/>
    <n v="-99"/>
    <s v="NA"/>
    <s v="NA"/>
    <s v="NA"/>
    <s v="NA"/>
    <s v="NA"/>
    <s v="NA"/>
    <n v="-99"/>
    <n v="1"/>
    <x v="2"/>
    <n v="21.917428571428601"/>
    <n v="4.6214714285714303E-2"/>
    <s v="NRCWE-042"/>
    <s v="NA"/>
    <n v="428"/>
    <s v="Poulson_2016"/>
    <s v="nanoAOP"/>
    <s v="https://doi.org/10.1080/17435390.2016.1202351"/>
    <s v="CNT NRCWE-042"/>
    <x v="0"/>
    <s v="Nanotube"/>
    <n v="723.2"/>
    <s v="NA"/>
    <s v="NA"/>
    <n v="-99"/>
    <n v="0"/>
    <n v="119"/>
    <n v="1"/>
    <n v="1"/>
    <n v="1"/>
    <n v="1"/>
    <x v="0"/>
    <n v="1"/>
    <n v="1"/>
    <x v="0"/>
    <s v="0.01 - 0.1 ug/g lung"/>
  </r>
  <r>
    <n v="120"/>
    <n v="128"/>
    <n v="167"/>
    <x v="6"/>
    <s v="NRCWE-045"/>
    <x v="1"/>
    <s v="NA"/>
    <n v="28.07"/>
    <n v="-99"/>
    <n v="-99"/>
    <x v="47"/>
    <n v="-99"/>
    <n v="-99"/>
    <s v="NA"/>
    <s v="NA"/>
    <s v="NA"/>
    <s v="NA"/>
    <s v="NA"/>
    <s v="NA"/>
    <n v="-99"/>
    <n v="1"/>
    <x v="2"/>
    <n v="68.156857142857106"/>
    <n v="61.482357142857097"/>
    <s v="NRCWE-045"/>
    <s v="NA"/>
    <n v="428"/>
    <s v="Poulson_2016"/>
    <s v="nanoAOP"/>
    <s v="https://doi.org/10.1080/17435390.2016.1202351"/>
    <s v="CNT NRCWE-045"/>
    <x v="0"/>
    <s v="Nanotube"/>
    <n v="1553"/>
    <s v="NA"/>
    <s v="NA"/>
    <n v="-99"/>
    <n v="0"/>
    <n v="120"/>
    <n v="1"/>
    <n v="1"/>
    <n v="1"/>
    <n v="1"/>
    <x v="1"/>
    <n v="2"/>
    <n v="2"/>
    <x v="0"/>
    <s v="10 - 100 ug/g lung"/>
  </r>
  <r>
    <n v="121"/>
    <n v="129"/>
    <n v="168"/>
    <x v="6"/>
    <s v="NRCWE-046"/>
    <x v="1"/>
    <s v="NA"/>
    <n v="17.22"/>
    <n v="-99"/>
    <n v="-99"/>
    <x v="48"/>
    <n v="-99"/>
    <n v="-99"/>
    <s v="NA"/>
    <s v="NA"/>
    <s v="NA"/>
    <s v="NA"/>
    <s v="NA"/>
    <s v="NA"/>
    <n v="-99"/>
    <n v="1"/>
    <x v="2"/>
    <n v="16.9660714285714"/>
    <n v="1.8068142857142901E-2"/>
    <s v="NRCWE-046"/>
    <s v="NA"/>
    <n v="428"/>
    <s v="Poulson_2016"/>
    <s v="nanoAOP"/>
    <s v="https://doi.org/10.1080/17435390.2016.1202351"/>
    <s v="CNT NRCWE-046"/>
    <x v="0"/>
    <s v="Nanotube"/>
    <n v="717.2"/>
    <s v="NA"/>
    <s v="NA"/>
    <n v="-99"/>
    <n v="0"/>
    <n v="121"/>
    <n v="1"/>
    <n v="1"/>
    <n v="1"/>
    <n v="1"/>
    <x v="0"/>
    <n v="1"/>
    <n v="1"/>
    <x v="0"/>
    <s v="0.01 - 0.1 ug/g lung"/>
  </r>
  <r>
    <n v="122"/>
    <n v="130"/>
    <n v="169"/>
    <x v="6"/>
    <s v="NRCWE-047"/>
    <x v="1"/>
    <s v="NA"/>
    <n v="12.96"/>
    <n v="-99"/>
    <n v="-99"/>
    <x v="49"/>
    <n v="-99"/>
    <n v="-99"/>
    <s v="NA"/>
    <s v="NA"/>
    <s v="NA"/>
    <s v="NA"/>
    <s v="NA"/>
    <s v="NA"/>
    <n v="-99"/>
    <n v="1"/>
    <x v="2"/>
    <n v="6.1781642857142796"/>
    <n v="5.9691214285714302"/>
    <s v="NRCWE-047"/>
    <s v="NA"/>
    <n v="428"/>
    <s v="Poulson_2016"/>
    <s v="nanoAOP"/>
    <s v="https://doi.org/10.1080/17435390.2016.1202351"/>
    <s v="CNT NRCWE-047"/>
    <x v="0"/>
    <s v="Nanotube"/>
    <n v="532.5"/>
    <s v="NA"/>
    <s v="NA"/>
    <n v="-99"/>
    <n v="0"/>
    <n v="122"/>
    <n v="1"/>
    <n v="1"/>
    <n v="1"/>
    <n v="1"/>
    <x v="0"/>
    <n v="1"/>
    <n v="1"/>
    <x v="0"/>
    <s v="1 - 10 ug/g lung"/>
  </r>
  <r>
    <n v="123"/>
    <n v="131"/>
    <n v="170"/>
    <x v="6"/>
    <s v="NRCWE-048"/>
    <x v="1"/>
    <s v="NA"/>
    <n v="15.08"/>
    <n v="-99"/>
    <n v="-99"/>
    <x v="50"/>
    <n v="-99"/>
    <n v="-99"/>
    <s v="NA"/>
    <s v="NA"/>
    <s v="NA"/>
    <s v="NA"/>
    <s v="NA"/>
    <s v="NA"/>
    <n v="-99"/>
    <n v="1"/>
    <x v="2"/>
    <n v="36.829285714285703"/>
    <n v="28.065999999999999"/>
    <s v="NRCWE-048"/>
    <s v="NA"/>
    <n v="428"/>
    <s v="Poulson_2016"/>
    <s v="nanoAOP"/>
    <s v="https://doi.org/10.1080/17435390.2016.1202351"/>
    <s v="CNT NRCWE-048"/>
    <x v="0"/>
    <s v="Nanotube"/>
    <n v="1604"/>
    <s v="NA"/>
    <s v="NA"/>
    <n v="-99"/>
    <n v="0"/>
    <n v="123"/>
    <n v="1"/>
    <n v="1"/>
    <n v="1"/>
    <n v="1"/>
    <x v="0"/>
    <n v="1"/>
    <n v="1"/>
    <x v="0"/>
    <s v="10 - 100 ug/g lung"/>
  </r>
  <r>
    <n v="124"/>
    <n v="132"/>
    <n v="170"/>
    <x v="6"/>
    <s v="NRCWE-049"/>
    <x v="1"/>
    <s v="NA"/>
    <n v="13.85"/>
    <n v="-99"/>
    <n v="-99"/>
    <x v="51"/>
    <n v="-99"/>
    <n v="-99"/>
    <s v="NA"/>
    <s v="NA"/>
    <s v="NA"/>
    <s v="NA"/>
    <s v="NA"/>
    <s v="NA"/>
    <n v="-99"/>
    <n v="1"/>
    <x v="2"/>
    <n v="20.6892142857143"/>
    <n v="20.3997142857143"/>
    <s v="NRCWE-049"/>
    <s v="NA"/>
    <n v="428"/>
    <s v="Poulson_2016"/>
    <s v="nanoAOP"/>
    <s v="https://doi.org/10.1080/17435390.2016.1202351"/>
    <s v="CNT NRCWE-049"/>
    <x v="0"/>
    <s v="Nanotube"/>
    <n v="731.1"/>
    <s v="NA"/>
    <s v="NA"/>
    <n v="-99"/>
    <n v="0"/>
    <n v="124"/>
    <n v="1"/>
    <n v="1"/>
    <n v="1"/>
    <n v="1"/>
    <x v="0"/>
    <n v="1"/>
    <n v="1"/>
    <x v="0"/>
    <s v="10 - 100 ug/g lung"/>
  </r>
  <r>
    <n v="125"/>
    <s v="NA"/>
    <n v="140"/>
    <x v="9"/>
    <s v="CeO2 NP"/>
    <x v="0"/>
    <s v="NA"/>
    <n v="344"/>
    <n v="1.4"/>
    <n v="2.4"/>
    <x v="52"/>
    <n v="-99"/>
    <n v="-47.4"/>
    <s v="NA"/>
    <s v="NA"/>
    <s v="NA"/>
    <s v="NA"/>
    <s v="NA"/>
    <s v="NA"/>
    <n v="-99"/>
    <n v="1"/>
    <x v="9"/>
    <n v="6.7451885937008802"/>
    <n v="6.0139798205243196"/>
    <s v="CeO2_NP_1dPE"/>
    <s v="NA"/>
    <n v="253"/>
    <s v="Aalapati_2014"/>
    <s v="NA"/>
    <s v="NA"/>
    <s v="CeO2 NP"/>
    <x v="0"/>
    <s v="Particle"/>
    <n v="-99"/>
    <s v="NR"/>
    <s v="NR"/>
    <n v="-99"/>
    <n v="0"/>
    <n v="125"/>
    <n v="1"/>
    <n v="1"/>
    <n v="1"/>
    <n v="1"/>
    <x v="0"/>
    <n v="1"/>
    <n v="1"/>
    <x v="1"/>
    <s v="1 - 10 ug/g lung"/>
  </r>
  <r>
    <n v="126"/>
    <s v="NA"/>
    <n v="142"/>
    <x v="9"/>
    <s v="Ceria NM-211"/>
    <x v="0"/>
    <s v="NA"/>
    <n v="9.5"/>
    <n v="1.45"/>
    <n v="2.1"/>
    <x v="11"/>
    <n v="0.6"/>
    <n v="-99"/>
    <s v="NA"/>
    <s v="NA"/>
    <s v="NA"/>
    <s v="NA"/>
    <s v="NA"/>
    <s v="NA"/>
    <n v="-99"/>
    <n v="3"/>
    <x v="10"/>
    <n v="2.5607277744052102"/>
    <n v="2.54492311665545"/>
    <s v="NM211_5dE_3dPE"/>
    <s v="Ceria NM-211"/>
    <n v="227"/>
    <s v="Keller_2014"/>
    <s v="NA"/>
    <s v="NA"/>
    <s v="Ceria NM-211"/>
    <x v="0"/>
    <s v="Nanoparticles"/>
    <n v="-99"/>
    <s v="NR"/>
    <s v="NR"/>
    <n v="-99"/>
    <n v="0"/>
    <n v="126"/>
    <n v="1"/>
    <n v="1"/>
    <n v="1"/>
    <n v="1"/>
    <x v="0"/>
    <n v="1"/>
    <n v="1"/>
    <x v="1"/>
    <s v="1 - 10 ug/g lung"/>
  </r>
  <r>
    <n v="127"/>
    <s v="NA"/>
    <n v="141"/>
    <x v="9"/>
    <s v="Ceria NM-212"/>
    <x v="0"/>
    <s v="NA"/>
    <n v="40"/>
    <n v="1.2"/>
    <n v="2.2999999999999998"/>
    <x v="36"/>
    <n v="2"/>
    <n v="-99"/>
    <s v="NA"/>
    <s v="NA"/>
    <s v="NA"/>
    <s v="NA"/>
    <s v="NA"/>
    <s v="NA"/>
    <n v="-99"/>
    <n v="3"/>
    <x v="10"/>
    <n v="4.6111852700932499"/>
    <n v="4.5792179349433502"/>
    <s v="NM212_5dE_3dPE"/>
    <s v="Ceria NM-212"/>
    <n v="227"/>
    <s v="Keller_2014"/>
    <s v="NA"/>
    <s v="NA"/>
    <s v="Ceria NM-212"/>
    <x v="0"/>
    <s v="Nanoparticles"/>
    <n v="-99"/>
    <s v="NR"/>
    <s v="NR"/>
    <n v="-99"/>
    <n v="0"/>
    <n v="127"/>
    <n v="1"/>
    <n v="1"/>
    <n v="1"/>
    <n v="1"/>
    <x v="0"/>
    <n v="1"/>
    <n v="1"/>
    <x v="1"/>
    <s v="1 - 10 ug/g lung"/>
  </r>
  <r>
    <n v="128"/>
    <s v="NA"/>
    <n v="110"/>
    <x v="11"/>
    <s v="CNF_female"/>
    <x v="1"/>
    <s v="NA"/>
    <n v="158"/>
    <n v="2.8"/>
    <n v="2.4"/>
    <x v="53"/>
    <n v="0.08"/>
    <n v="-99"/>
    <s v="NA"/>
    <s v="NA"/>
    <s v="NA"/>
    <s v="NA"/>
    <s v="NA"/>
    <s v="NA"/>
    <n v="-99"/>
    <n v="1"/>
    <x v="9"/>
    <n v="90.871339559361502"/>
    <n v="87.017432887187198"/>
    <s v="CNF_Female"/>
    <s v="NA"/>
    <n v="4303"/>
    <s v="DeLorme_2012"/>
    <s v="NA"/>
    <s v="NA"/>
    <s v="CNF_female"/>
    <x v="0"/>
    <s v="Nanofiber"/>
    <n v="-9"/>
    <s v="NA"/>
    <s v="NA"/>
    <n v="-99"/>
    <n v="0"/>
    <n v="128"/>
    <n v="1"/>
    <n v="1"/>
    <n v="1"/>
    <n v="1"/>
    <x v="1"/>
    <n v="2"/>
    <n v="2"/>
    <x v="0"/>
    <s v="10 - 100 ug/g lung"/>
  </r>
  <r>
    <n v="129"/>
    <s v="NA"/>
    <n v="109"/>
    <x v="11"/>
    <s v="CNF_male"/>
    <x v="1"/>
    <s v="NA"/>
    <n v="158"/>
    <n v="2.8"/>
    <n v="2.4"/>
    <x v="53"/>
    <n v="0.08"/>
    <n v="-99"/>
    <s v="NA"/>
    <s v="NA"/>
    <s v="NA"/>
    <s v="NA"/>
    <s v="NA"/>
    <s v="NA"/>
    <n v="-99"/>
    <n v="1"/>
    <x v="9"/>
    <n v="170.356899037517"/>
    <n v="148.48898127091201"/>
    <s v="CNF_Male"/>
    <s v="NA"/>
    <n v="4303"/>
    <s v="DeLorme_2012"/>
    <s v="NA"/>
    <s v="NA"/>
    <s v="CNF_male"/>
    <x v="0"/>
    <s v="Nanofiber"/>
    <n v="-9"/>
    <s v="NA"/>
    <s v="NA"/>
    <n v="-99"/>
    <n v="0"/>
    <n v="129"/>
    <n v="2"/>
    <n v="2"/>
    <n v="2"/>
    <n v="2"/>
    <x v="3"/>
    <n v="3"/>
    <n v="3"/>
    <x v="0"/>
    <s v="100 - 1000 ug/g lung"/>
  </r>
  <r>
    <n v="130"/>
    <s v="NA"/>
    <n v="34"/>
    <x v="0"/>
    <s v="Fine"/>
    <x v="0"/>
    <s v="N"/>
    <n v="300"/>
    <n v="1.44"/>
    <n v="1.71"/>
    <x v="18"/>
    <n v="4.25"/>
    <n v="-99"/>
    <s v="NA"/>
    <s v="NA"/>
    <s v="NA"/>
    <s v="NA"/>
    <s v="N"/>
    <s v="NA"/>
    <n v="-99"/>
    <n v="0"/>
    <x v="11"/>
    <n v="1896.0550562022099"/>
    <n v="1675.6267384556299"/>
    <s v="NA"/>
    <s v="NA"/>
    <n v="100024"/>
    <s v="Bermudez2002"/>
    <s v="NA"/>
    <s v="NA"/>
    <s v="Fine"/>
    <x v="2"/>
    <s v="Particle"/>
    <n v="-99"/>
    <s v="Rutile"/>
    <s v="Y"/>
    <n v="-99"/>
    <n v="0"/>
    <n v="130"/>
    <n v="4"/>
    <n v="5"/>
    <n v="5"/>
    <n v="6"/>
    <x v="7"/>
    <n v="8"/>
    <n v="9"/>
    <x v="1"/>
    <s v="1000 - 10000 ug/g lung"/>
  </r>
  <r>
    <n v="131"/>
    <s v="NA"/>
    <n v="35"/>
    <x v="0"/>
    <s v="Ultrafine"/>
    <x v="0"/>
    <s v="N"/>
    <n v="21"/>
    <n v="1.44"/>
    <n v="2.6"/>
    <x v="14"/>
    <n v="3.9"/>
    <n v="-99"/>
    <s v="NA"/>
    <s v="NA"/>
    <s v="NA"/>
    <s v="NA"/>
    <s v="N"/>
    <s v="NA"/>
    <n v="-99"/>
    <n v="0"/>
    <x v="11"/>
    <n v="275.56703722463402"/>
    <n v="254.64671468867701"/>
    <s v="NA"/>
    <s v="NA"/>
    <n v="100025"/>
    <s v="Bermudez2004"/>
    <s v="NA"/>
    <s v="NA"/>
    <s v="Ultrafine"/>
    <x v="0"/>
    <s v="Particle"/>
    <n v="-99"/>
    <s v="Anatase"/>
    <s v="Y"/>
    <n v="-99"/>
    <n v="0"/>
    <n v="131"/>
    <n v="2"/>
    <n v="2"/>
    <n v="2"/>
    <n v="3"/>
    <x v="2"/>
    <n v="4"/>
    <n v="4"/>
    <x v="1"/>
    <s v="100 - 1000 ug/g lung"/>
  </r>
  <r>
    <n v="132"/>
    <s v="NA"/>
    <n v="12"/>
    <x v="4"/>
    <s v="crystalline"/>
    <x v="0"/>
    <s v="N"/>
    <n v="-99"/>
    <n v="1.62"/>
    <n v="1.84"/>
    <x v="54"/>
    <n v="2.5"/>
    <n v="-99"/>
    <s v="NA"/>
    <s v="NA"/>
    <s v="NA"/>
    <s v="NA"/>
    <s v="N"/>
    <s v="NA"/>
    <n v="-99"/>
    <n v="0"/>
    <x v="11"/>
    <n v="19.392545636007899"/>
    <n v="3.43620384098165"/>
    <s v="NA"/>
    <s v="NA"/>
    <n v="100005"/>
    <s v="Porter1997"/>
    <s v="NA"/>
    <s v="NA"/>
    <s v="crystalline"/>
    <x v="2"/>
    <s v="Particle"/>
    <n v="-99"/>
    <s v="Crystalline Quartz"/>
    <s v="Y"/>
    <n v="-99"/>
    <n v="0"/>
    <n v="132"/>
    <n v="1"/>
    <n v="1"/>
    <n v="1"/>
    <n v="1"/>
    <x v="0"/>
    <n v="1"/>
    <n v="1"/>
    <x v="1"/>
    <s v="1 - 10 ug/g lung"/>
  </r>
  <r>
    <n v="133"/>
    <s v="NA"/>
    <n v="13"/>
    <x v="4"/>
    <s v="crystalline"/>
    <x v="0"/>
    <s v="N"/>
    <n v="-99"/>
    <n v="1.8"/>
    <n v="1.94"/>
    <x v="54"/>
    <n v="2.5"/>
    <n v="-99"/>
    <s v="NA"/>
    <s v="NA"/>
    <s v="NA"/>
    <s v="NA"/>
    <s v="N"/>
    <s v="NA"/>
    <n v="-99"/>
    <n v="0"/>
    <x v="11"/>
    <n v="418.16485146019301"/>
    <n v="285.56269345908498"/>
    <s v="NA"/>
    <s v="NA"/>
    <n v="100006"/>
    <s v="Porter1999"/>
    <s v="NA"/>
    <s v="NA"/>
    <s v="crystalline"/>
    <x v="2"/>
    <s v="Particle"/>
    <n v="-99"/>
    <s v="Crystalline Quartz"/>
    <s v="Y"/>
    <n v="-99"/>
    <n v="0"/>
    <n v="133"/>
    <n v="3"/>
    <n v="3"/>
    <n v="3"/>
    <n v="4"/>
    <x v="4"/>
    <n v="5"/>
    <n v="6"/>
    <x v="1"/>
    <s v="100 - 1000 ug/g lung"/>
  </r>
  <r>
    <n v="135"/>
    <s v="NA"/>
    <n v="171"/>
    <x v="7"/>
    <s v="Printex90"/>
    <x v="1"/>
    <s v="Y"/>
    <n v="-99"/>
    <n v="1.5"/>
    <n v="2.5499999999999998"/>
    <x v="55"/>
    <n v="1.8280000000000001"/>
    <n v="-99"/>
    <s v="NA"/>
    <s v="NA"/>
    <s v="NA"/>
    <s v="NA"/>
    <s v="NA"/>
    <s v="NA"/>
    <n v="-99"/>
    <n v="0"/>
    <x v="8"/>
    <n v="560.08748559544301"/>
    <n v="468.67052404368599"/>
    <s v="Printex90 (UF) - 0d PE - Female Rat"/>
    <s v="high surface area carbon black (HSCb)"/>
    <n v="202401"/>
    <s v="Elder 2005"/>
    <s v="NA"/>
    <s v="NA"/>
    <s v="Printex90"/>
    <x v="0"/>
    <s v="Spherical Particle"/>
    <n v="-99"/>
    <s v="NR"/>
    <s v="NR"/>
    <n v="14"/>
    <n v="0"/>
    <n v="135"/>
    <n v="3"/>
    <n v="3"/>
    <n v="3"/>
    <n v="4"/>
    <x v="4"/>
    <n v="5"/>
    <n v="6"/>
    <x v="1"/>
    <s v="100 - 1000 ug/g lung"/>
  </r>
  <r>
    <n v="136"/>
    <s v="NA"/>
    <n v="172"/>
    <x v="7"/>
    <s v="Printex90"/>
    <x v="1"/>
    <s v="Y"/>
    <n v="-99"/>
    <n v="1.9"/>
    <n v="2.5499999999999998"/>
    <x v="55"/>
    <n v="1.8280000000000001"/>
    <n v="-99"/>
    <s v="NA"/>
    <s v="NA"/>
    <s v="NA"/>
    <s v="NA"/>
    <s v="NA"/>
    <s v="NA"/>
    <n v="-99"/>
    <n v="0"/>
    <x v="8"/>
    <n v="186.57835864622101"/>
    <n v="147.05490185339201"/>
    <s v="Printex90 (UF) - 0d PE - Female Mouse"/>
    <s v="high surface area carbon black (HSCb)"/>
    <n v="202401"/>
    <s v="Elder 2005"/>
    <s v="NA"/>
    <s v="NA"/>
    <s v="Printex90"/>
    <x v="0"/>
    <s v="Spherical Particle"/>
    <n v="-99"/>
    <s v="NR"/>
    <s v="NR"/>
    <n v="14"/>
    <n v="0"/>
    <n v="136"/>
    <n v="2"/>
    <n v="2"/>
    <n v="2"/>
    <n v="2"/>
    <x v="3"/>
    <n v="3"/>
    <n v="3"/>
    <x v="1"/>
    <s v="100 - 1000 ug/g lung"/>
  </r>
  <r>
    <n v="137"/>
    <s v="NA"/>
    <n v="75"/>
    <x v="12"/>
    <s v="Brass"/>
    <x v="3"/>
    <s v="NA"/>
    <n v="1820"/>
    <n v="1.82"/>
    <n v="1.72"/>
    <x v="0"/>
    <n v="8.6"/>
    <n v="-99"/>
    <s v="NA"/>
    <s v="NA"/>
    <s v="NA"/>
    <s v="NA"/>
    <s v="NA"/>
    <s v="NA"/>
    <n v="-99"/>
    <n v="1"/>
    <x v="8"/>
    <n v="0.36405213055874902"/>
    <n v="0.34708171426564699"/>
    <s v="Brass - 1d PE"/>
    <s v="dust"/>
    <n v="100215"/>
    <s v="SM Thomson, 1986"/>
    <s v="NA"/>
    <s v="NA"/>
    <s v="Brass"/>
    <x v="0"/>
    <s v="flake"/>
    <n v="-9"/>
    <s v="NR"/>
    <s v="NR"/>
    <n v="2130"/>
    <n v="0"/>
    <n v="137"/>
    <n v="1"/>
    <n v="1"/>
    <n v="1"/>
    <n v="1"/>
    <x v="0"/>
    <n v="1"/>
    <n v="1"/>
    <x v="2"/>
    <s v="0.1 - 1.0 ug/g lung"/>
  </r>
  <r>
    <n v="138"/>
    <s v="NA"/>
    <n v="76"/>
    <x v="13"/>
    <s v="Aluminum"/>
    <x v="3"/>
    <s v="NA"/>
    <n v="1580"/>
    <n v="1.58"/>
    <n v="1.91"/>
    <x v="0"/>
    <n v="2.7"/>
    <n v="-99"/>
    <s v="NA"/>
    <s v="NA"/>
    <s v="NA"/>
    <s v="NA"/>
    <s v="NA"/>
    <s v="NA"/>
    <n v="-99"/>
    <n v="1"/>
    <x v="8"/>
    <n v="74.758922737223898"/>
    <n v="72.8102121126322"/>
    <s v="Aluminum - 1d PE"/>
    <s v="dust"/>
    <n v="100215"/>
    <s v="SM Thomson, 1986"/>
    <s v="NA"/>
    <s v="NA"/>
    <s v="Aluminum"/>
    <x v="0"/>
    <s v="flake"/>
    <n v="-9"/>
    <s v="NR"/>
    <s v="NR"/>
    <n v="2130"/>
    <n v="0"/>
    <n v="138"/>
    <n v="1"/>
    <n v="1"/>
    <n v="1"/>
    <n v="1"/>
    <x v="1"/>
    <n v="2"/>
    <n v="2"/>
    <x v="2"/>
    <s v="10 - 100 ug/g lung"/>
  </r>
  <r>
    <n v="139"/>
    <s v="NA"/>
    <n v="77"/>
    <x v="10"/>
    <s v="Graphite"/>
    <x v="1"/>
    <s v="NA"/>
    <n v="2960"/>
    <n v="2.57"/>
    <n v="2.4249999999999998"/>
    <x v="0"/>
    <n v="2.5099999999999998"/>
    <n v="-99"/>
    <s v="NA"/>
    <s v="NA"/>
    <s v="NA"/>
    <s v="NA"/>
    <s v="NA"/>
    <s v="NA"/>
    <n v="-99"/>
    <n v="1"/>
    <x v="8"/>
    <n v="371.34056515498497"/>
    <n v="309.96236697224202"/>
    <s v="Graphite - 1d PE_edited"/>
    <s v="dust/crystalline"/>
    <n v="100030"/>
    <s v="Robert S. Anderson, 1989"/>
    <s v="NA"/>
    <s v="10.1007/BF01160299"/>
    <s v="Graphite"/>
    <x v="0"/>
    <s v="Particle"/>
    <n v="-99"/>
    <s v="NR"/>
    <s v="NR"/>
    <n v="-99"/>
    <n v="0"/>
    <n v="139"/>
    <n v="2"/>
    <n v="2"/>
    <n v="2"/>
    <n v="3"/>
    <x v="2"/>
    <n v="4"/>
    <n v="5"/>
    <x v="1"/>
    <s v="100 - 1000 ug/g lung"/>
  </r>
  <r>
    <n v="140"/>
    <s v="NA"/>
    <n v="173"/>
    <x v="9"/>
    <s v="CeO2 (NM-213)"/>
    <x v="0"/>
    <s v="NA"/>
    <n v="-99"/>
    <n v="1.4"/>
    <n v="1.64"/>
    <x v="56"/>
    <n v="-99"/>
    <n v="-99"/>
    <s v="N"/>
    <s v="NA"/>
    <s v="NA"/>
    <s v="NA"/>
    <s v="N"/>
    <s v="NA"/>
    <n v="-99"/>
    <n v="1"/>
    <x v="9"/>
    <n v="373.06669293747399"/>
    <n v="254.29789038524399"/>
    <s v="CeO2_NM-213 male"/>
    <s v="NA"/>
    <n v="207"/>
    <s v="Gosens_2014"/>
    <s v="NA"/>
    <s v="https://doi.org/10.3109/17435390.2013.815814"/>
    <s v="CeO2 (NM-213)"/>
    <x v="2"/>
    <s v="Microparticle"/>
    <n v="-99"/>
    <s v="NR"/>
    <s v="NR"/>
    <n v="5000"/>
    <n v="0"/>
    <n v="140"/>
    <n v="2"/>
    <n v="2"/>
    <n v="2"/>
    <n v="3"/>
    <x v="2"/>
    <n v="4"/>
    <n v="5"/>
    <x v="1"/>
    <s v="100 - 1000 ug/g lung"/>
  </r>
  <r>
    <n v="141"/>
    <s v="NA"/>
    <n v="174"/>
    <x v="9"/>
    <s v="CeO2 (NM-213)"/>
    <x v="0"/>
    <s v="NA"/>
    <n v="-99"/>
    <n v="1.4"/>
    <n v="1.64"/>
    <x v="56"/>
    <n v="-99"/>
    <n v="-99"/>
    <s v="N"/>
    <s v="NA"/>
    <s v="NA"/>
    <s v="NA"/>
    <s v="N"/>
    <s v="NA"/>
    <n v="-99"/>
    <n v="1"/>
    <x v="9"/>
    <n v="309.30461867749102"/>
    <n v="204.67597354816601"/>
    <s v="CeO2_NM-213 female"/>
    <s v="NA"/>
    <n v="207"/>
    <s v="Gosens_2014"/>
    <s v="NA"/>
    <s v="https://doi.org/10.3109/17435390.2013.815814"/>
    <s v="CeO2 (NM-213)"/>
    <x v="2"/>
    <s v="Microparticle"/>
    <n v="-99"/>
    <s v="NR"/>
    <s v="NR"/>
    <n v="5000"/>
    <n v="0"/>
    <n v="141"/>
    <n v="2"/>
    <n v="2"/>
    <n v="2"/>
    <n v="3"/>
    <x v="2"/>
    <n v="4"/>
    <n v="5"/>
    <x v="1"/>
    <s v="100 - 1000 ug/g lung"/>
  </r>
  <r>
    <n v="142"/>
    <s v="NA"/>
    <n v="175"/>
    <x v="9"/>
    <s v="CeO2 (NM-212)"/>
    <x v="0"/>
    <s v="NA"/>
    <n v="-99"/>
    <n v="1.17"/>
    <n v="2.0699999999999998"/>
    <x v="57"/>
    <n v="-99"/>
    <n v="-99"/>
    <s v="N"/>
    <s v="NA"/>
    <s v="NA"/>
    <s v="NA"/>
    <s v="N"/>
    <s v="NA"/>
    <n v="-99"/>
    <n v="1"/>
    <x v="9"/>
    <n v="260.68790583291798"/>
    <n v="224.68570750201701"/>
    <s v="CeO2_NM-212 male"/>
    <s v="NA"/>
    <n v="207"/>
    <s v="Gosens_2014"/>
    <s v="NA"/>
    <s v="https://doi.org/10.3109/17435390.2013.815814"/>
    <s v="CeO2 (NM-212)"/>
    <x v="0"/>
    <s v="Nanoparticles"/>
    <n v="-99"/>
    <s v="NR"/>
    <s v="NR"/>
    <n v="40"/>
    <n v="0"/>
    <n v="142"/>
    <n v="2"/>
    <n v="2"/>
    <n v="2"/>
    <n v="3"/>
    <x v="2"/>
    <n v="4"/>
    <n v="4"/>
    <x v="1"/>
    <s v="100 - 1000 ug/g lung"/>
  </r>
  <r>
    <n v="143"/>
    <s v="NA"/>
    <n v="176"/>
    <x v="9"/>
    <s v="CeO2 (NM-212)"/>
    <x v="0"/>
    <s v="NA"/>
    <n v="-99"/>
    <n v="1.17"/>
    <n v="2.0699999999999998"/>
    <x v="57"/>
    <n v="-99"/>
    <n v="-99"/>
    <s v="N"/>
    <s v="NA"/>
    <s v="NA"/>
    <s v="NA"/>
    <s v="N"/>
    <s v="NA"/>
    <n v="-99"/>
    <n v="1"/>
    <x v="9"/>
    <n v="85.346852669596402"/>
    <n v="32.130175982633602"/>
    <s v="CeO2_NM-212 female"/>
    <s v="NA"/>
    <n v="207"/>
    <s v="Gosens_2014"/>
    <s v="NA"/>
    <s v="https://doi.org/10.3109/17435390.2013.815814"/>
    <s v="CeO2 (NM-212)"/>
    <x v="0"/>
    <s v="Nanoparticles"/>
    <n v="-99"/>
    <s v="NR"/>
    <s v="NR"/>
    <n v="40"/>
    <n v="0"/>
    <n v="143"/>
    <n v="1"/>
    <n v="1"/>
    <n v="1"/>
    <n v="1"/>
    <x v="1"/>
    <n v="2"/>
    <n v="2"/>
    <x v="1"/>
    <s v="10 - 100 ug/g lung"/>
  </r>
  <r>
    <n v="144"/>
    <s v="NA"/>
    <n v="177"/>
    <x v="9"/>
    <s v="CeO2 (NM-211)"/>
    <x v="0"/>
    <s v="NA"/>
    <n v="-99"/>
    <n v="1.02"/>
    <n v="1.82"/>
    <x v="58"/>
    <n v="-99"/>
    <n v="-99"/>
    <s v="N"/>
    <s v="NA"/>
    <s v="NA"/>
    <s v="NA"/>
    <s v="N"/>
    <s v="NA"/>
    <n v="-99"/>
    <n v="1"/>
    <x v="9"/>
    <n v="112.01249573763"/>
    <n v="76.554069211695193"/>
    <s v="CeO2_NM-211 male"/>
    <s v="NA"/>
    <n v="207"/>
    <s v="Gosens_2014"/>
    <s v="NA"/>
    <s v="https://doi.org/10.3109/17435390.2013.815814"/>
    <s v="CeO2 (NM-211)"/>
    <x v="0"/>
    <s v="Nanoparticles"/>
    <n v="-99"/>
    <s v="NR"/>
    <s v="NR"/>
    <n v="7.5"/>
    <n v="0"/>
    <n v="144"/>
    <n v="1"/>
    <n v="1"/>
    <n v="1"/>
    <n v="1"/>
    <x v="1"/>
    <n v="2"/>
    <n v="2"/>
    <x v="1"/>
    <s v="10 - 100 ug/g lung"/>
  </r>
  <r>
    <n v="145"/>
    <s v="NA"/>
    <n v="178"/>
    <x v="9"/>
    <s v="CeO2 (NM-211)"/>
    <x v="0"/>
    <s v="NA"/>
    <n v="-99"/>
    <n v="1.02"/>
    <n v="1.82"/>
    <x v="58"/>
    <n v="-99"/>
    <n v="-99"/>
    <s v="N"/>
    <s v="NA"/>
    <s v="NA"/>
    <s v="NA"/>
    <s v="N"/>
    <s v="NA"/>
    <n v="-99"/>
    <n v="1"/>
    <x v="9"/>
    <n v="35.729050800728203"/>
    <n v="18.3490103269964"/>
    <s v="CeO2_NM-211 female"/>
    <s v="NA"/>
    <n v="207"/>
    <s v="Gosens_2014"/>
    <s v="NA"/>
    <s v="https://doi.org/10.3109/17435390.2013.815814"/>
    <s v="CeO2 (NM-211)"/>
    <x v="0"/>
    <s v="Nanoparticles"/>
    <n v="-99"/>
    <s v="NR"/>
    <s v="NR"/>
    <n v="7.5"/>
    <n v="0"/>
    <n v="145"/>
    <n v="1"/>
    <n v="1"/>
    <n v="1"/>
    <n v="1"/>
    <x v="0"/>
    <n v="1"/>
    <n v="1"/>
    <x v="1"/>
    <s v="10 - 100 ug/g lu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x v="0"/>
    <s v="NB1"/>
    <s v="Metal Oxide"/>
    <s v="N"/>
    <n v="80"/>
    <n v="-99"/>
    <n v="-99"/>
    <n v="-99"/>
    <n v="-99"/>
    <n v="-12.5"/>
    <s v="NA"/>
    <s v="NA"/>
    <s v="NA"/>
    <s v="NA"/>
    <s v="N"/>
    <s v="NA"/>
    <n v="-99"/>
    <n v="1"/>
    <x v="0"/>
    <n v="25.36"/>
    <n v="14.23"/>
    <s v="NA"/>
    <s v="NA"/>
    <n v="100001"/>
    <s v="Porter2013"/>
    <s v="NA"/>
    <s v="NA"/>
    <s v="NB1"/>
    <s v="Nano"/>
    <s v="Nanobelt"/>
    <n v="3000"/>
    <s v="Anatase"/>
    <s v="Y"/>
    <n v="-99"/>
    <n v="0"/>
    <n v="1"/>
    <n v="1"/>
    <n v="1"/>
    <n v="1"/>
    <n v="1"/>
    <x v="0"/>
    <n v="1"/>
    <n v="1"/>
    <s v="Fiber-like"/>
    <s v="10 - 100 ug/g lung"/>
    <x v="0"/>
    <x v="0"/>
  </r>
  <r>
    <n v="2"/>
    <x v="0"/>
    <s v="NB2"/>
    <s v="Metal Oxide"/>
    <s v="N"/>
    <n v="100"/>
    <n v="-99"/>
    <n v="-99"/>
    <n v="-99"/>
    <n v="-99"/>
    <n v="-9.35"/>
    <s v="NA"/>
    <s v="NA"/>
    <s v="NA"/>
    <s v="NA"/>
    <s v="N"/>
    <s v="NA"/>
    <n v="-99"/>
    <n v="1"/>
    <x v="0"/>
    <n v="10.89"/>
    <n v="4.6900000000000004"/>
    <s v="NA"/>
    <s v="NA"/>
    <n v="100001"/>
    <s v="Porter2013"/>
    <s v="NA"/>
    <s v="NA"/>
    <s v="NB2"/>
    <s v="Nano"/>
    <s v="Nanobelt"/>
    <n v="9000"/>
    <s v="Anatase"/>
    <s v="Y"/>
    <n v="-99"/>
    <n v="0"/>
    <n v="2"/>
    <n v="1"/>
    <n v="1"/>
    <n v="1"/>
    <n v="1"/>
    <x v="0"/>
    <n v="1"/>
    <n v="1"/>
    <s v="Fiber-like"/>
    <s v="1 - 10 ug/g lung"/>
    <x v="0"/>
    <x v="0"/>
  </r>
  <r>
    <n v="4"/>
    <x v="1"/>
    <s v="Fe3O4 pure"/>
    <s v="Metal Oxide"/>
    <s v="N"/>
    <n v="8"/>
    <n v="-99"/>
    <n v="-99"/>
    <n v="143"/>
    <n v="-99"/>
    <n v="-28.5"/>
    <s v="NA"/>
    <s v="NA"/>
    <s v="NA"/>
    <s v="NA"/>
    <s v="N"/>
    <s v="NA"/>
    <n v="-99"/>
    <n v="1"/>
    <x v="1"/>
    <n v="7.3"/>
    <n v="0.56999999999999995"/>
    <s v="NA"/>
    <s v="NA"/>
    <n v="100002"/>
    <s v="Xia2011"/>
    <s v="NA"/>
    <s v="NA"/>
    <s v="Fe3O4 pure"/>
    <s v="Nano"/>
    <s v="Particle"/>
    <n v="-99"/>
    <s v="NR"/>
    <s v="NR"/>
    <n v="-99"/>
    <n v="0"/>
    <n v="3"/>
    <n v="1"/>
    <n v="1"/>
    <n v="1"/>
    <n v="1"/>
    <x v="0"/>
    <n v="1"/>
    <n v="1"/>
    <s v="Spherical"/>
    <s v="0.1 - 1.0 ug/g lung"/>
    <x v="0"/>
    <x v="1"/>
  </r>
  <r>
    <n v="5"/>
    <x v="2"/>
    <s v="ZnO pure"/>
    <s v="Metal Oxide"/>
    <s v="N"/>
    <n v="20.2"/>
    <n v="-99"/>
    <n v="-99"/>
    <n v="52"/>
    <n v="-99"/>
    <n v="-16.399999999999999"/>
    <s v="NA"/>
    <s v="NA"/>
    <s v="NA"/>
    <s v="NA"/>
    <s v="N"/>
    <s v="NA"/>
    <n v="-99"/>
    <n v="1"/>
    <x v="1"/>
    <n v="2.17"/>
    <n v="0.25"/>
    <s v="NA"/>
    <s v="NA"/>
    <n v="100002"/>
    <s v="Xia2011"/>
    <s v="NA"/>
    <s v="NA"/>
    <s v="ZnO pure"/>
    <s v="Nano"/>
    <s v="Particle"/>
    <n v="-99"/>
    <s v="NR"/>
    <s v="NR"/>
    <n v="-99"/>
    <n v="0"/>
    <n v="4"/>
    <n v="1"/>
    <n v="1"/>
    <n v="1"/>
    <n v="1"/>
    <x v="0"/>
    <n v="1"/>
    <n v="1"/>
    <s v="Spherical"/>
    <s v="0.1 - 1.0 ug/g lung"/>
    <x v="0"/>
    <x v="1"/>
  </r>
  <r>
    <n v="6"/>
    <x v="2"/>
    <s v="ZnO 1% Fe"/>
    <s v="Metal Oxide"/>
    <s v="N"/>
    <n v="15.4"/>
    <n v="-99"/>
    <n v="-99"/>
    <n v="69"/>
    <n v="-99"/>
    <n v="-35.9"/>
    <s v="NA"/>
    <s v="NA"/>
    <s v="NA"/>
    <s v="NA"/>
    <s v="Y"/>
    <s v="Fe"/>
    <n v="1"/>
    <n v="1"/>
    <x v="1"/>
    <n v="2.2200000000000002"/>
    <n v="0.24"/>
    <s v="NA"/>
    <s v="NA"/>
    <n v="100002"/>
    <s v="Xia2011"/>
    <s v="NA"/>
    <s v="NA"/>
    <s v="ZnO 1% Fe"/>
    <s v="Nano"/>
    <s v="Particle"/>
    <n v="-99"/>
    <s v="NR"/>
    <s v="NR"/>
    <n v="-99"/>
    <n v="0"/>
    <n v="5"/>
    <n v="1"/>
    <n v="1"/>
    <n v="1"/>
    <n v="1"/>
    <x v="0"/>
    <n v="1"/>
    <n v="1"/>
    <s v="Spherical"/>
    <s v="0.1 - 1.0 ug/g lung"/>
    <x v="0"/>
    <x v="1"/>
  </r>
  <r>
    <n v="7"/>
    <x v="2"/>
    <s v="ZnO 10% Fe"/>
    <s v="Metal Oxide"/>
    <s v="N"/>
    <n v="8.3000000000000007"/>
    <n v="-99"/>
    <n v="-99"/>
    <n v="126"/>
    <n v="-99"/>
    <n v="-27.1"/>
    <s v="NA"/>
    <s v="NA"/>
    <s v="NA"/>
    <s v="NA"/>
    <s v="Y"/>
    <s v="Fe"/>
    <n v="10"/>
    <n v="1"/>
    <x v="1"/>
    <n v="2.1"/>
    <n v="0.22"/>
    <s v="NA"/>
    <s v="NA"/>
    <n v="100002"/>
    <s v="Xia2011"/>
    <s v="NA"/>
    <s v="NA"/>
    <s v="ZnO 10% Fe"/>
    <s v="Nano"/>
    <s v="Particle"/>
    <n v="-99"/>
    <s v="NR"/>
    <s v="NR"/>
    <n v="-99"/>
    <n v="0"/>
    <n v="6"/>
    <n v="1"/>
    <n v="1"/>
    <n v="1"/>
    <n v="1"/>
    <x v="0"/>
    <n v="1"/>
    <n v="1"/>
    <s v="Spherical"/>
    <s v="0.1 - 1.0 ug/g lung"/>
    <x v="0"/>
    <x v="1"/>
  </r>
  <r>
    <n v="10"/>
    <x v="3"/>
    <s v="Bare"/>
    <s v="Carbon"/>
    <s v="N"/>
    <n v="42"/>
    <n v="-99"/>
    <n v="-99"/>
    <n v="-99"/>
    <n v="-99"/>
    <n v="-9.76"/>
    <s v="NA"/>
    <s v="Purified"/>
    <s v="Acid treated"/>
    <s v="NA"/>
    <s v="N"/>
    <s v="NA"/>
    <n v="-99"/>
    <n v="1"/>
    <x v="0"/>
    <n v="32.07"/>
    <n v="23.96"/>
    <s v="NA"/>
    <s v="NA"/>
    <n v="100004"/>
    <s v="Sager2013"/>
    <s v="NA"/>
    <s v="NA"/>
    <s v="Bare"/>
    <s v="Nano"/>
    <s v="Nanotube"/>
    <n v="-9"/>
    <s v="NA"/>
    <s v="NA"/>
    <n v="-99"/>
    <n v="0"/>
    <n v="7"/>
    <n v="1"/>
    <n v="1"/>
    <n v="1"/>
    <n v="1"/>
    <x v="0"/>
    <n v="1"/>
    <n v="1"/>
    <s v="Fiber-like"/>
    <s v="10 - 100 ug/g lung"/>
    <x v="0"/>
    <x v="0"/>
  </r>
  <r>
    <n v="11"/>
    <x v="3"/>
    <s v="Carboxylated"/>
    <s v="Carbon"/>
    <s v="N"/>
    <n v="44"/>
    <n v="-99"/>
    <n v="-99"/>
    <n v="-99"/>
    <n v="-99"/>
    <n v="-13.8"/>
    <s v="NA"/>
    <s v="Acid washed; functionalized"/>
    <s v="Acid treated"/>
    <s v="Carboxylic acid"/>
    <s v="N"/>
    <s v="NA"/>
    <n v="-99"/>
    <n v="1"/>
    <x v="0"/>
    <n v="119.23"/>
    <n v="6.54"/>
    <s v="NA"/>
    <s v="NA"/>
    <n v="100004"/>
    <s v="Sager2013"/>
    <s v="NA"/>
    <s v="NA"/>
    <s v="Carboxylated"/>
    <s v="Nano"/>
    <s v="Nanotube"/>
    <n v="-9"/>
    <s v="NA"/>
    <s v="NA"/>
    <n v="-99"/>
    <n v="0"/>
    <n v="8"/>
    <n v="1"/>
    <n v="1"/>
    <n v="1"/>
    <n v="1"/>
    <x v="1"/>
    <n v="2"/>
    <n v="2"/>
    <s v="Fiber-like"/>
    <s v="1 - 10 ug/g lung"/>
    <x v="1"/>
    <x v="0"/>
  </r>
  <r>
    <n v="15"/>
    <x v="3"/>
    <s v="long"/>
    <s v="Carbon"/>
    <s v="N"/>
    <n v="30"/>
    <n v="-99"/>
    <n v="-99"/>
    <n v="225"/>
    <n v="-99"/>
    <n v="-99"/>
    <s v="NA"/>
    <s v="NA"/>
    <s v="NA"/>
    <s v="NA"/>
    <s v="N"/>
    <s v="NA"/>
    <n v="-99"/>
    <n v="1"/>
    <x v="1"/>
    <n v="57.96"/>
    <n v="21.96"/>
    <s v="NA"/>
    <s v="NA"/>
    <n v="100008"/>
    <s v="ENPRA-NRCWE"/>
    <s v="NA"/>
    <s v="NA"/>
    <s v="long"/>
    <s v="Nano"/>
    <s v="Nanotube"/>
    <n v="20000"/>
    <s v="NA"/>
    <s v="NA"/>
    <n v="-99"/>
    <n v="0"/>
    <n v="11"/>
    <n v="1"/>
    <n v="1"/>
    <n v="1"/>
    <n v="1"/>
    <x v="1"/>
    <n v="2"/>
    <n v="2"/>
    <s v="Fiber-like"/>
    <s v="10 - 100 ug/g lung"/>
    <x v="1"/>
    <x v="1"/>
  </r>
  <r>
    <n v="16"/>
    <x v="3"/>
    <s v="long"/>
    <s v="Carbon"/>
    <s v="N"/>
    <n v="30"/>
    <n v="-99"/>
    <n v="-99"/>
    <n v="225"/>
    <n v="-99"/>
    <n v="-99"/>
    <s v="NA"/>
    <s v="NA"/>
    <s v="NA"/>
    <s v="NA"/>
    <s v="N"/>
    <s v="NA"/>
    <n v="-99"/>
    <n v="1"/>
    <x v="1"/>
    <n v="225.94"/>
    <n v="83.88"/>
    <s v="NA"/>
    <s v="NA"/>
    <n v="100009"/>
    <s v="ENPRA-NRCWE"/>
    <s v="NA"/>
    <s v="NA"/>
    <s v="long"/>
    <s v="Nano"/>
    <s v="Nanotube"/>
    <n v="20000"/>
    <s v="NA"/>
    <s v="NA"/>
    <n v="-99"/>
    <n v="0"/>
    <n v="12"/>
    <n v="2"/>
    <n v="2"/>
    <n v="2"/>
    <n v="3"/>
    <x v="2"/>
    <n v="4"/>
    <n v="4"/>
    <s v="Fiber-like"/>
    <s v="10 - 100 ug/g lung"/>
    <x v="1"/>
    <x v="1"/>
  </r>
  <r>
    <n v="17"/>
    <x v="3"/>
    <s v="short"/>
    <s v="Carbon"/>
    <s v="N"/>
    <n v="30"/>
    <n v="-99"/>
    <n v="-99"/>
    <n v="298"/>
    <n v="-99"/>
    <n v="-99"/>
    <s v="NA"/>
    <s v="NA"/>
    <s v="NA"/>
    <s v="NA"/>
    <s v="N"/>
    <s v="NA"/>
    <n v="-99"/>
    <n v="1"/>
    <x v="1"/>
    <n v="241.09"/>
    <n v="100.11"/>
    <s v="NA"/>
    <s v="NA"/>
    <n v="100010"/>
    <s v="ENPRA-NRCWE"/>
    <s v="NA"/>
    <s v="NA"/>
    <s v="short"/>
    <s v="Nano"/>
    <s v="Nanotube"/>
    <n v="5000"/>
    <s v="NA"/>
    <s v="NA"/>
    <n v="-99"/>
    <n v="0"/>
    <n v="13"/>
    <n v="2"/>
    <n v="2"/>
    <n v="2"/>
    <n v="3"/>
    <x v="2"/>
    <n v="4"/>
    <n v="4"/>
    <s v="Fiber-like"/>
    <s v="100 - 1000 ug/g lung"/>
    <x v="1"/>
    <x v="1"/>
  </r>
  <r>
    <n v="18"/>
    <x v="3"/>
    <s v="short"/>
    <s v="Carbon"/>
    <s v="N"/>
    <n v="30"/>
    <n v="-99"/>
    <n v="-99"/>
    <n v="298"/>
    <n v="-99"/>
    <n v="-99"/>
    <s v="NA"/>
    <s v="NA"/>
    <s v="NA"/>
    <s v="NA"/>
    <s v="N"/>
    <s v="NA"/>
    <n v="-99"/>
    <n v="1"/>
    <x v="1"/>
    <n v="26.26"/>
    <n v="14.65"/>
    <s v="NA"/>
    <s v="NA"/>
    <n v="100011"/>
    <s v="ENPRA-NRCWE"/>
    <s v="NA"/>
    <s v="NA"/>
    <s v="short"/>
    <s v="Nano"/>
    <s v="Nanotube"/>
    <n v="5000"/>
    <s v="NA"/>
    <s v="NA"/>
    <n v="-99"/>
    <n v="0"/>
    <n v="14"/>
    <n v="1"/>
    <n v="1"/>
    <n v="1"/>
    <n v="1"/>
    <x v="0"/>
    <n v="1"/>
    <n v="1"/>
    <s v="Fiber-like"/>
    <s v="10 - 100 ug/g lung"/>
    <x v="0"/>
    <x v="1"/>
  </r>
  <r>
    <n v="37"/>
    <x v="3"/>
    <s v="Original MWCNT"/>
    <s v="Carbon"/>
    <s v="NA"/>
    <n v="25"/>
    <n v="-99"/>
    <n v="-99"/>
    <n v="180"/>
    <n v="-99"/>
    <n v="-12.1"/>
    <s v="N"/>
    <s v="none"/>
    <s v="none"/>
    <s v="NA"/>
    <s v="Y"/>
    <s v="Ni"/>
    <n v="4.5"/>
    <s v="NA"/>
    <x v="0"/>
    <n v="4.4253445957616897"/>
    <n v="1.56858068757183E-2"/>
    <s v="NA"/>
    <s v="NA"/>
    <n v="100027"/>
    <s v="NanoGo-NIOSH"/>
    <s v="NA"/>
    <s v="NA"/>
    <s v="Original MWCNT"/>
    <s v="Nano"/>
    <s v="Nanotube"/>
    <n v="7500"/>
    <s v="NA"/>
    <s v="NA"/>
    <n v="-99"/>
    <n v="0"/>
    <n v="17"/>
    <n v="1"/>
    <n v="1"/>
    <n v="1"/>
    <n v="1"/>
    <x v="0"/>
    <n v="1"/>
    <n v="1"/>
    <s v="Fiber-like"/>
    <s v="0.01 - 0.1 ug/g lung"/>
    <x v="0"/>
    <x v="0"/>
  </r>
  <r>
    <n v="38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58.209895795951702"/>
    <n v="7.8825367139369504"/>
    <s v="NA"/>
    <s v="NA"/>
    <n v="100027"/>
    <s v="NanoGo-NIOSH"/>
    <s v="NA"/>
    <s v="NA"/>
    <s v="Purified MWCNT"/>
    <s v="Nano"/>
    <s v="Nanotube"/>
    <n v="7500"/>
    <s v="NA"/>
    <s v="NA"/>
    <n v="-99"/>
    <n v="0"/>
    <n v="18"/>
    <n v="1"/>
    <n v="1"/>
    <n v="1"/>
    <n v="1"/>
    <x v="1"/>
    <n v="2"/>
    <n v="2"/>
    <s v="Fiber-like"/>
    <s v="1 - 10 ug/g lung"/>
    <x v="1"/>
    <x v="0"/>
  </r>
  <r>
    <n v="39"/>
    <x v="3"/>
    <s v="Functionalized MWCNT"/>
    <s v="Carbon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x v="0"/>
    <n v="11.1728690534714"/>
    <n v="0.608310200226439"/>
    <s v="NA"/>
    <s v="NA"/>
    <n v="100027"/>
    <s v="NanoGo-NIOSH"/>
    <s v="NA"/>
    <s v="NA"/>
    <s v="Functionalized MWCNT"/>
    <s v="Nano"/>
    <s v="Nanotube"/>
    <n v="7500"/>
    <s v="NA"/>
    <s v="NA"/>
    <n v="-99"/>
    <n v="0"/>
    <n v="19"/>
    <n v="1"/>
    <n v="1"/>
    <n v="1"/>
    <n v="1"/>
    <x v="0"/>
    <n v="1"/>
    <n v="1"/>
    <s v="Fiber-like"/>
    <s v="0.1 - 1.0 ug/g lung"/>
    <x v="0"/>
    <x v="0"/>
  </r>
  <r>
    <n v="44"/>
    <x v="0"/>
    <s v="Anatase Nanobelt"/>
    <s v="Metal Oxide"/>
    <s v="NA"/>
    <n v="200"/>
    <n v="-99"/>
    <n v="-99"/>
    <n v="18"/>
    <n v="-99"/>
    <n v="-30.3"/>
    <s v="N"/>
    <s v="NA"/>
    <s v="NA"/>
    <s v="NA"/>
    <s v="NA"/>
    <s v="NA"/>
    <n v="-99"/>
    <s v="NA"/>
    <x v="0"/>
    <n v="93.102322969021799"/>
    <n v="69.814314058089806"/>
    <s v="NA"/>
    <s v="NA"/>
    <n v="100029"/>
    <s v="NanoGo-UR"/>
    <s v="NA"/>
    <s v="NA"/>
    <s v="Anatase Nanobelt"/>
    <s v="Nano"/>
    <s v="Nanobelt"/>
    <n v="7000"/>
    <s v="Anatase"/>
    <s v="Y"/>
    <n v="-99"/>
    <n v="0"/>
    <n v="20"/>
    <n v="1"/>
    <n v="1"/>
    <n v="1"/>
    <n v="1"/>
    <x v="1"/>
    <n v="2"/>
    <n v="2"/>
    <s v="Fiber-like"/>
    <s v="10 - 100 ug/g lung"/>
    <x v="1"/>
    <x v="0"/>
  </r>
  <r>
    <n v="45"/>
    <x v="3"/>
    <s v="Original MWCNT"/>
    <s v="Carbon"/>
    <s v="NA"/>
    <n v="25"/>
    <n v="-99"/>
    <n v="-99"/>
    <n v="180"/>
    <n v="-99"/>
    <n v="-12.1"/>
    <s v="N"/>
    <s v="none"/>
    <s v="none"/>
    <s v="NA"/>
    <s v="Y"/>
    <s v="Ni"/>
    <n v="4.5"/>
    <s v="NA"/>
    <x v="0"/>
    <n v="47.967272698732202"/>
    <n v="43.662804535288501"/>
    <s v="NA"/>
    <s v="NA"/>
    <n v="100030"/>
    <s v="NanoGo-UR"/>
    <s v="NA"/>
    <s v="NA"/>
    <s v="Original MWCNT"/>
    <s v="Nano"/>
    <s v="Nanotube"/>
    <n v="7500"/>
    <s v="NA"/>
    <s v="NA"/>
    <n v="-99"/>
    <n v="0"/>
    <n v="21"/>
    <n v="1"/>
    <n v="1"/>
    <n v="1"/>
    <n v="1"/>
    <x v="1"/>
    <n v="2"/>
    <n v="2"/>
    <s v="Fiber-like"/>
    <s v="10 - 100 ug/g lung"/>
    <x v="1"/>
    <x v="0"/>
  </r>
  <r>
    <n v="46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77.097488159560299"/>
    <n v="57.196821879060401"/>
    <s v="NA"/>
    <s v="NA"/>
    <n v="100030"/>
    <s v="NanoGo-UR"/>
    <s v="NA"/>
    <s v="NA"/>
    <s v="Purified MWCNT"/>
    <s v="Nano"/>
    <s v="Nanotube"/>
    <n v="7500"/>
    <s v="NA"/>
    <s v="NA"/>
    <n v="-99"/>
    <n v="0"/>
    <n v="22"/>
    <n v="1"/>
    <n v="1"/>
    <n v="1"/>
    <n v="1"/>
    <x v="1"/>
    <n v="2"/>
    <n v="2"/>
    <s v="Fiber-like"/>
    <s v="10 - 100 ug/g lung"/>
    <x v="1"/>
    <x v="0"/>
  </r>
  <r>
    <n v="47"/>
    <x v="3"/>
    <s v="Functionalized MWCNT"/>
    <s v="Carbon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x v="0"/>
    <n v="98.363581595964206"/>
    <n v="80.441189495243094"/>
    <s v="NA"/>
    <s v="NA"/>
    <n v="100030"/>
    <s v="NanoGo-UR"/>
    <s v="NA"/>
    <s v="NA"/>
    <s v="Functionalized MWCNT"/>
    <s v="Nano"/>
    <s v="Nanotube"/>
    <n v="7500"/>
    <s v="NA"/>
    <s v="NA"/>
    <n v="-99"/>
    <n v="0"/>
    <n v="23"/>
    <n v="1"/>
    <n v="1"/>
    <n v="1"/>
    <n v="1"/>
    <x v="1"/>
    <n v="2"/>
    <n v="2"/>
    <s v="Fiber-like"/>
    <s v="10 - 100 ug/g lung"/>
    <x v="1"/>
    <x v="0"/>
  </r>
  <r>
    <n v="48"/>
    <x v="0"/>
    <s v="Anatase/Rutile Nanospheres"/>
    <s v="Metal Oxide"/>
    <s v="NA"/>
    <n v="24"/>
    <n v="-99"/>
    <n v="-99"/>
    <n v="53"/>
    <n v="-99"/>
    <n v="-34.4"/>
    <s v="N"/>
    <s v="NA"/>
    <s v="NA"/>
    <s v="NA"/>
    <s v="NA"/>
    <s v="NA"/>
    <n v="-99"/>
    <s v="NA"/>
    <x v="0"/>
    <n v="21.3941082519347"/>
    <n v="20.5474913671321"/>
    <s v="NA"/>
    <s v="NA"/>
    <n v="100031"/>
    <s v="NanoGo-ECU"/>
    <s v="NA"/>
    <s v="NA"/>
    <s v="Anatase/Rutile Nanospheres"/>
    <s v="Nano"/>
    <s v="Spherical Particle"/>
    <n v="-99"/>
    <s v="Anatase 81%; rutile 19%"/>
    <s v="Y"/>
    <n v="-99"/>
    <n v="0"/>
    <n v="24"/>
    <n v="1"/>
    <n v="1"/>
    <n v="1"/>
    <n v="1"/>
    <x v="0"/>
    <n v="1"/>
    <n v="1"/>
    <s v="Spherical"/>
    <s v="10 - 100 ug/g lung"/>
    <x v="0"/>
    <x v="0"/>
  </r>
  <r>
    <n v="50"/>
    <x v="0"/>
    <s v="Anatase Nanobelt"/>
    <s v="Metal Oxide"/>
    <s v="NA"/>
    <n v="200"/>
    <n v="-99"/>
    <n v="-99"/>
    <n v="18"/>
    <n v="-99"/>
    <n v="-30.3"/>
    <s v="N"/>
    <s v="NA"/>
    <s v="NA"/>
    <s v="NA"/>
    <s v="NA"/>
    <s v="NA"/>
    <n v="-99"/>
    <s v="NA"/>
    <x v="0"/>
    <n v="51.481975625443503"/>
    <n v="27.4614718517131"/>
    <s v="NA"/>
    <s v="NA"/>
    <n v="100031"/>
    <s v="NanoGo-ECU"/>
    <s v="NA"/>
    <s v="NA"/>
    <s v="Anatase Nanobelt"/>
    <s v="Nano"/>
    <s v="Nanobelt"/>
    <n v="7000"/>
    <s v="Anatase"/>
    <s v="Y"/>
    <n v="-99"/>
    <n v="0"/>
    <n v="25"/>
    <n v="1"/>
    <n v="1"/>
    <n v="1"/>
    <n v="1"/>
    <x v="1"/>
    <n v="2"/>
    <n v="2"/>
    <s v="Fiber-like"/>
    <s v="10 - 100 ug/g lung"/>
    <x v="1"/>
    <x v="0"/>
  </r>
  <r>
    <n v="51"/>
    <x v="0"/>
    <s v="Anatase/Rutile Nanospheres"/>
    <s v="Metal Oxide"/>
    <s v="NA"/>
    <n v="24"/>
    <n v="-99"/>
    <n v="-99"/>
    <n v="53"/>
    <n v="-99"/>
    <n v="-34.4"/>
    <s v="N"/>
    <s v="NA"/>
    <s v="NA"/>
    <s v="NA"/>
    <s v="NA"/>
    <s v="NA"/>
    <n v="-99"/>
    <s v="NA"/>
    <x v="0"/>
    <n v="46.3741895807674"/>
    <n v="26.307285767059099"/>
    <s v="NA"/>
    <s v="NA"/>
    <n v="100032"/>
    <s v="NanoGo-MSU"/>
    <s v="NA"/>
    <s v="NA"/>
    <s v="Anatase/Rutile Nanospheres"/>
    <s v="Nano"/>
    <s v="Spherical Particle"/>
    <n v="-99"/>
    <s v="Anatase 81%; rutile 19%"/>
    <s v="Y"/>
    <n v="-99"/>
    <n v="0"/>
    <n v="26"/>
    <n v="1"/>
    <n v="1"/>
    <n v="1"/>
    <n v="1"/>
    <x v="1"/>
    <n v="2"/>
    <n v="2"/>
    <s v="Spherical"/>
    <s v="10 - 100 ug/g lung"/>
    <x v="1"/>
    <x v="0"/>
  </r>
  <r>
    <n v="52"/>
    <x v="0"/>
    <s v="Anatase Nanospheres"/>
    <s v="Metal Oxide"/>
    <s v="NA"/>
    <n v="28"/>
    <n v="-99"/>
    <n v="-99"/>
    <n v="173"/>
    <n v="-99"/>
    <n v="-30.7"/>
    <s v="N"/>
    <s v="NA"/>
    <s v="NA"/>
    <s v="NA"/>
    <s v="NA"/>
    <s v="NA"/>
    <n v="-99"/>
    <s v="NA"/>
    <x v="0"/>
    <n v="204.680228510815"/>
    <n v="139.25109755495501"/>
    <s v="NA"/>
    <s v="NA"/>
    <n v="100032"/>
    <s v="NanoGo-MSU"/>
    <s v="NA"/>
    <s v="NA"/>
    <s v="Anatase Nanospheres"/>
    <s v="Nano"/>
    <s v="Spherical Particle"/>
    <n v="-99"/>
    <s v="Anatase"/>
    <s v="Y"/>
    <n v="-99"/>
    <n v="0"/>
    <n v="27"/>
    <n v="2"/>
    <n v="2"/>
    <n v="2"/>
    <n v="2"/>
    <x v="3"/>
    <n v="3"/>
    <n v="3"/>
    <s v="Spherical"/>
    <s v="100 - 1000 ug/g lung"/>
    <x v="1"/>
    <x v="0"/>
  </r>
  <r>
    <n v="53"/>
    <x v="0"/>
    <s v="Anatase Nanobelt"/>
    <s v="Metal Oxide"/>
    <s v="NA"/>
    <n v="200"/>
    <n v="-99"/>
    <n v="-99"/>
    <n v="18"/>
    <n v="-99"/>
    <n v="-30.3"/>
    <s v="N"/>
    <s v="NA"/>
    <s v="NA"/>
    <s v="NA"/>
    <s v="NA"/>
    <s v="NA"/>
    <n v="-99"/>
    <s v="NA"/>
    <x v="0"/>
    <n v="40.714768972965999"/>
    <n v="26.0045739979419"/>
    <s v="NA"/>
    <s v="NA"/>
    <n v="100032"/>
    <s v="NanoGo-MSU"/>
    <s v="NA"/>
    <s v="NA"/>
    <s v="Anatase Nanobelt"/>
    <s v="Nano"/>
    <s v="Nanobelt"/>
    <n v="7000"/>
    <s v="Anatase"/>
    <s v="Y"/>
    <n v="-99"/>
    <n v="0"/>
    <n v="28"/>
    <n v="1"/>
    <n v="1"/>
    <n v="1"/>
    <n v="1"/>
    <x v="0"/>
    <n v="1"/>
    <n v="1"/>
    <s v="Fiber-like"/>
    <s v="10 - 100 ug/g lung"/>
    <x v="0"/>
    <x v="0"/>
  </r>
  <r>
    <n v="56"/>
    <x v="0"/>
    <s v="Anatase Nanobelt"/>
    <s v="Metal Oxide"/>
    <s v="NA"/>
    <n v="200"/>
    <n v="-99"/>
    <n v="-99"/>
    <n v="18"/>
    <n v="-99"/>
    <n v="-30.3"/>
    <s v="N"/>
    <s v="NA"/>
    <s v="NA"/>
    <s v="NA"/>
    <s v="NA"/>
    <s v="NA"/>
    <n v="-99"/>
    <s v="NA"/>
    <x v="0"/>
    <n v="26.019960922718099"/>
    <n v="0.46034699533108198"/>
    <s v="NA"/>
    <s v="NA"/>
    <n v="100033"/>
    <s v="NanoGo-NCSU"/>
    <s v="NA"/>
    <s v="NA"/>
    <s v="Anatase Nanobelt"/>
    <s v="Nano"/>
    <s v="Nanobelt"/>
    <n v="7000"/>
    <s v="Anatase"/>
    <s v="Y"/>
    <n v="-99"/>
    <n v="0"/>
    <n v="29"/>
    <n v="1"/>
    <n v="1"/>
    <n v="1"/>
    <n v="1"/>
    <x v="0"/>
    <n v="1"/>
    <n v="1"/>
    <s v="Fiber-like"/>
    <s v="0.1 - 1.0 ug/g lung"/>
    <x v="0"/>
    <x v="0"/>
  </r>
  <r>
    <n v="57"/>
    <x v="0"/>
    <s v="Anatase/Rutile Nanospheres"/>
    <s v="Metal Oxide"/>
    <s v="NA"/>
    <n v="24"/>
    <n v="-99"/>
    <n v="-99"/>
    <n v="53"/>
    <n v="-99"/>
    <n v="-34.4"/>
    <s v="N"/>
    <s v="NA"/>
    <s v="NA"/>
    <s v="NA"/>
    <s v="NA"/>
    <s v="NA"/>
    <n v="-99"/>
    <s v="NA"/>
    <x v="0"/>
    <n v="37.1872944973844"/>
    <n v="22.019554290977901"/>
    <s v="NA"/>
    <s v="NA"/>
    <n v="100034"/>
    <s v="NanoGo-UW"/>
    <s v="NA"/>
    <s v="NA"/>
    <s v="Anatase/Rutile Nanospheres"/>
    <s v="Nano"/>
    <s v="Spherical Particle"/>
    <n v="-99"/>
    <s v="Anatase 81%; rutile 19%"/>
    <s v="Y"/>
    <n v="-99"/>
    <n v="0"/>
    <n v="30"/>
    <n v="1"/>
    <n v="1"/>
    <n v="1"/>
    <n v="1"/>
    <x v="0"/>
    <n v="1"/>
    <n v="1"/>
    <s v="Spherical"/>
    <s v="10 - 100 ug/g lung"/>
    <x v="0"/>
    <x v="0"/>
  </r>
  <r>
    <n v="59"/>
    <x v="0"/>
    <s v="Anatase Nanobelt"/>
    <s v="Metal Oxide"/>
    <s v="NA"/>
    <n v="200"/>
    <n v="-99"/>
    <n v="-99"/>
    <n v="18"/>
    <n v="-99"/>
    <n v="-30.3"/>
    <s v="N"/>
    <s v="NA"/>
    <s v="NA"/>
    <s v="NA"/>
    <s v="NA"/>
    <s v="NA"/>
    <n v="-99"/>
    <s v="NA"/>
    <x v="0"/>
    <n v="167.528064847726"/>
    <n v="84.833563479190104"/>
    <s v="NA"/>
    <s v="NA"/>
    <n v="100034"/>
    <s v="NanoGo-UW"/>
    <s v="NA"/>
    <s v="NA"/>
    <s v="Anatase Nanobelt"/>
    <s v="Nano"/>
    <s v="Nanobelt"/>
    <n v="7000"/>
    <s v="Anatase"/>
    <s v="Y"/>
    <n v="-99"/>
    <n v="0"/>
    <n v="31"/>
    <n v="2"/>
    <n v="2"/>
    <n v="2"/>
    <n v="2"/>
    <x v="3"/>
    <n v="3"/>
    <n v="3"/>
    <s v="Fiber-like"/>
    <s v="10 - 100 ug/g lung"/>
    <x v="1"/>
    <x v="0"/>
  </r>
  <r>
    <n v="61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67.544222654562702"/>
    <n v="53.054561843790303"/>
    <s v="NA"/>
    <s v="NA"/>
    <n v="100035"/>
    <s v="NanoGo-ECU"/>
    <s v="NA"/>
    <s v="NA"/>
    <s v="Purified MWCNT"/>
    <s v="Nano"/>
    <s v="Nanotube"/>
    <n v="7500"/>
    <s v="NA"/>
    <s v="NA"/>
    <n v="-99"/>
    <n v="0"/>
    <n v="32"/>
    <n v="1"/>
    <n v="1"/>
    <n v="1"/>
    <n v="1"/>
    <x v="1"/>
    <n v="2"/>
    <n v="2"/>
    <s v="Fiber-like"/>
    <s v="10 - 100 ug/g lung"/>
    <x v="1"/>
    <x v="0"/>
  </r>
  <r>
    <n v="62"/>
    <x v="3"/>
    <s v="Functionalized MWCNT"/>
    <s v="Carbon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x v="0"/>
    <n v="52.159604821768603"/>
    <n v="46.480569582441298"/>
    <s v="NA"/>
    <s v="NA"/>
    <n v="100035"/>
    <s v="NanoGo-ECU"/>
    <s v="NA"/>
    <s v="NA"/>
    <s v="Functionalized MWCNT"/>
    <s v="Nano"/>
    <s v="Nanotube"/>
    <n v="7500"/>
    <s v="NA"/>
    <s v="NA"/>
    <n v="-99"/>
    <n v="0"/>
    <n v="33"/>
    <n v="1"/>
    <n v="1"/>
    <n v="1"/>
    <n v="1"/>
    <x v="1"/>
    <n v="2"/>
    <n v="2"/>
    <s v="Fiber-like"/>
    <s v="10 - 100 ug/g lung"/>
    <x v="1"/>
    <x v="0"/>
  </r>
  <r>
    <n v="63"/>
    <x v="3"/>
    <s v="Original MWCNT"/>
    <s v="Carbon"/>
    <s v="NA"/>
    <n v="25"/>
    <n v="-99"/>
    <n v="-99"/>
    <n v="180"/>
    <n v="-99"/>
    <n v="-12.1"/>
    <s v="N"/>
    <s v="none"/>
    <s v="none"/>
    <s v="NA"/>
    <s v="Y"/>
    <s v="Ni"/>
    <n v="4.5"/>
    <s v="NA"/>
    <x v="0"/>
    <n v="28.831920125608899"/>
    <n v="17.035244850599401"/>
    <s v="NA"/>
    <s v="NA"/>
    <n v="100036"/>
    <s v="NanoGo-MSU"/>
    <s v="NA"/>
    <s v="NA"/>
    <s v="Original MWCNT"/>
    <s v="Nano"/>
    <s v="Nanotube"/>
    <n v="7500"/>
    <s v="NA"/>
    <s v="NA"/>
    <n v="-99"/>
    <n v="0"/>
    <n v="34"/>
    <n v="1"/>
    <n v="1"/>
    <n v="1"/>
    <n v="1"/>
    <x v="0"/>
    <n v="1"/>
    <n v="1"/>
    <s v="Fiber-like"/>
    <s v="10 - 100 ug/g lung"/>
    <x v="0"/>
    <x v="0"/>
  </r>
  <r>
    <n v="64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33.474290274536102"/>
    <n v="18.094940741058998"/>
    <s v="NA"/>
    <s v="NA"/>
    <n v="100036"/>
    <s v="NanoGo-MSU"/>
    <s v="NA"/>
    <s v="NA"/>
    <s v="Purified MWCNT"/>
    <s v="Nano"/>
    <s v="Nanotube"/>
    <n v="7500"/>
    <s v="NA"/>
    <s v="NA"/>
    <n v="-99"/>
    <n v="0"/>
    <n v="35"/>
    <n v="1"/>
    <n v="1"/>
    <n v="1"/>
    <n v="1"/>
    <x v="0"/>
    <n v="1"/>
    <n v="1"/>
    <s v="Fiber-like"/>
    <s v="10 - 100 ug/g lung"/>
    <x v="0"/>
    <x v="0"/>
  </r>
  <r>
    <n v="65"/>
    <x v="3"/>
    <s v="Functionalized MWCNT"/>
    <s v="Carbon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x v="0"/>
    <n v="52.621296101549802"/>
    <n v="22.769772224622798"/>
    <s v="NA"/>
    <s v="NA"/>
    <n v="100036"/>
    <s v="NanoGo-MSU"/>
    <s v="NA"/>
    <s v="NA"/>
    <s v="Functionalized MWCNT"/>
    <s v="Nano"/>
    <s v="Nanotube"/>
    <n v="7500"/>
    <s v="NA"/>
    <s v="NA"/>
    <n v="-99"/>
    <n v="0"/>
    <n v="36"/>
    <n v="1"/>
    <n v="1"/>
    <n v="1"/>
    <n v="1"/>
    <x v="1"/>
    <n v="2"/>
    <n v="2"/>
    <s v="Fiber-like"/>
    <s v="10 - 100 ug/g lung"/>
    <x v="1"/>
    <x v="0"/>
  </r>
  <r>
    <n v="66"/>
    <x v="3"/>
    <s v="Original MWCNT"/>
    <s v="Carbon"/>
    <s v="NA"/>
    <n v="25"/>
    <n v="-99"/>
    <n v="-99"/>
    <n v="180"/>
    <n v="-99"/>
    <n v="-12.1"/>
    <s v="N"/>
    <s v="none"/>
    <s v="none"/>
    <s v="NA"/>
    <s v="Y"/>
    <s v="Ni"/>
    <n v="4.5"/>
    <s v="NA"/>
    <x v="0"/>
    <n v="26.3910054578255"/>
    <n v="21.570701392757901"/>
    <s v="NA"/>
    <s v="NA"/>
    <n v="100037"/>
    <s v="NanoGo-NCSU"/>
    <s v="NA"/>
    <s v="NA"/>
    <s v="Original MWCNT"/>
    <s v="Nano"/>
    <s v="Nanotube"/>
    <n v="7500"/>
    <s v="NA"/>
    <s v="NA"/>
    <n v="-99"/>
    <n v="0"/>
    <n v="37"/>
    <n v="1"/>
    <n v="1"/>
    <n v="1"/>
    <n v="1"/>
    <x v="0"/>
    <n v="1"/>
    <n v="1"/>
    <s v="Fiber-like"/>
    <s v="10 - 100 ug/g lung"/>
    <x v="0"/>
    <x v="0"/>
  </r>
  <r>
    <n v="67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40.163470301527703"/>
    <n v="25.158482023590501"/>
    <s v="NA"/>
    <s v="NA"/>
    <n v="100037"/>
    <s v="NanoGo-NCSU"/>
    <s v="NA"/>
    <s v="NA"/>
    <s v="Purified MWCNT"/>
    <s v="Nano"/>
    <s v="Nanotube"/>
    <n v="7500"/>
    <s v="NA"/>
    <s v="NA"/>
    <n v="-99"/>
    <n v="0"/>
    <n v="38"/>
    <n v="1"/>
    <n v="1"/>
    <n v="1"/>
    <n v="1"/>
    <x v="0"/>
    <n v="1"/>
    <n v="1"/>
    <s v="Fiber-like"/>
    <s v="10 - 100 ug/g lung"/>
    <x v="0"/>
    <x v="0"/>
  </r>
  <r>
    <n v="70"/>
    <x v="3"/>
    <s v="Purified MWCNT"/>
    <s v="Carbon"/>
    <s v="NA"/>
    <n v="25"/>
    <n v="-99"/>
    <n v="-99"/>
    <n v="513"/>
    <n v="-99"/>
    <n v="-11.8"/>
    <s v="N"/>
    <s v="Acid wash"/>
    <s v="Acid treated"/>
    <s v="NA"/>
    <s v="Y"/>
    <s v="Ni"/>
    <n v="1.8"/>
    <s v="NA"/>
    <x v="0"/>
    <n v="148.83711747419599"/>
    <n v="96.132665691948304"/>
    <s v="NA"/>
    <s v="NA"/>
    <n v="100038"/>
    <s v="NanoGo-UW"/>
    <s v="NA"/>
    <s v="NA"/>
    <s v="Purified MWCNT"/>
    <s v="Nano"/>
    <s v="Nanotube"/>
    <n v="7500"/>
    <s v="NA"/>
    <s v="NA"/>
    <n v="-99"/>
    <n v="0"/>
    <n v="39"/>
    <n v="2"/>
    <n v="2"/>
    <n v="2"/>
    <n v="2"/>
    <x v="3"/>
    <n v="3"/>
    <n v="3"/>
    <s v="Fiber-like"/>
    <s v="10 - 100 ug/g lung"/>
    <x v="1"/>
    <x v="0"/>
  </r>
  <r>
    <n v="71"/>
    <x v="3"/>
    <s v="Functionalized MWCNT"/>
    <s v="Carbon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x v="0"/>
    <n v="121.426541596609"/>
    <n v="65.145589935381494"/>
    <s v="NA"/>
    <s v="NA"/>
    <n v="100038"/>
    <s v="NanoGo-UW"/>
    <s v="NA"/>
    <s v="NA"/>
    <s v="Functionalized MWCNT"/>
    <s v="Nano"/>
    <s v="Nanotube"/>
    <n v="7500"/>
    <s v="NA"/>
    <s v="NA"/>
    <n v="-99"/>
    <n v="0"/>
    <n v="40"/>
    <n v="1"/>
    <n v="1"/>
    <n v="1"/>
    <n v="1"/>
    <x v="1"/>
    <n v="2"/>
    <n v="2"/>
    <s v="Fiber-like"/>
    <s v="10 - 100 ug/g lung"/>
    <x v="1"/>
    <x v="0"/>
  </r>
  <r>
    <n v="72"/>
    <x v="0"/>
    <s v="NB1"/>
    <s v="Metal Oxide"/>
    <s v="N"/>
    <n v="80"/>
    <n v="-99"/>
    <n v="-99"/>
    <n v="-99"/>
    <n v="-99"/>
    <n v="-12.5"/>
    <s v="NA"/>
    <s v="NA"/>
    <s v="NA"/>
    <s v="NA"/>
    <s v="N"/>
    <s v="NA"/>
    <n v="-99"/>
    <n v="3"/>
    <x v="0"/>
    <n v="35.369999999999997"/>
    <n v="18.739999999999998"/>
    <s v="NA"/>
    <s v="NA"/>
    <n v="100001"/>
    <s v="Porter2013"/>
    <s v="NA"/>
    <s v="NA"/>
    <s v="NB1"/>
    <s v="Nano"/>
    <s v="Nanobelt"/>
    <n v="3000"/>
    <s v="Anatase"/>
    <s v="Y"/>
    <n v="-99"/>
    <n v="0"/>
    <n v="41"/>
    <n v="1"/>
    <n v="1"/>
    <n v="1"/>
    <n v="1"/>
    <x v="0"/>
    <n v="1"/>
    <n v="1"/>
    <s v="Fiber-like"/>
    <s v="10 - 100 ug/g lung"/>
    <x v="0"/>
    <x v="0"/>
  </r>
  <r>
    <n v="73"/>
    <x v="0"/>
    <s v="NB2"/>
    <s v="Metal Oxide"/>
    <s v="N"/>
    <n v="100"/>
    <n v="-99"/>
    <n v="-99"/>
    <n v="-99"/>
    <n v="-99"/>
    <n v="-9.35"/>
    <s v="NA"/>
    <s v="NA"/>
    <s v="NA"/>
    <s v="NA"/>
    <s v="N"/>
    <s v="NA"/>
    <n v="-99"/>
    <n v="3"/>
    <x v="0"/>
    <n v="9.08"/>
    <n v="5.18"/>
    <s v="NA"/>
    <s v="NA"/>
    <n v="100001"/>
    <s v="Porter2013"/>
    <s v="NA"/>
    <s v="NA"/>
    <s v="NB2"/>
    <s v="Nano"/>
    <s v="Nanobelt"/>
    <n v="9000"/>
    <s v="Anatase"/>
    <s v="Y"/>
    <n v="-99"/>
    <n v="0"/>
    <n v="42"/>
    <n v="1"/>
    <n v="1"/>
    <n v="1"/>
    <n v="1"/>
    <x v="0"/>
    <n v="1"/>
    <n v="1"/>
    <s v="Fiber-like"/>
    <s v="1 - 10 ug/g lung"/>
    <x v="0"/>
    <x v="0"/>
  </r>
  <r>
    <n v="87"/>
    <x v="0"/>
    <s v="TiO2_fine"/>
    <s v="Metal Oxide"/>
    <s v="NA"/>
    <n v="-99"/>
    <n v="-99"/>
    <n v="-99"/>
    <n v="10"/>
    <n v="-99"/>
    <n v="-99"/>
    <s v="NA"/>
    <s v="NA"/>
    <s v="NA"/>
    <s v="NA"/>
    <s v="NA"/>
    <s v="NA"/>
    <n v="-99"/>
    <n v="1"/>
    <x v="2"/>
    <n v="442.75900000000001"/>
    <n v="281.34899999999999"/>
    <s v="Fine Native"/>
    <s v="NA"/>
    <n v="100162"/>
    <s v="Doris Hohr, 2002"/>
    <s v="ATL"/>
    <s v="NA"/>
    <s v="TiO2_fine"/>
    <s v="Sub-micron"/>
    <s v="Particle"/>
    <n v="-99"/>
    <s v="NR"/>
    <s v="NR"/>
    <n v="180"/>
    <n v="0"/>
    <n v="56"/>
    <n v="3"/>
    <n v="3"/>
    <n v="3"/>
    <n v="4"/>
    <x v="4"/>
    <n v="5"/>
    <n v="6"/>
    <s v="Spherical"/>
    <s v="100 - 1000 ug/g lung"/>
    <x v="2"/>
    <x v="1"/>
  </r>
  <r>
    <n v="88"/>
    <x v="0"/>
    <s v="TiO2_ufmeth"/>
    <s v="Metal Oxide"/>
    <s v="NA"/>
    <n v="-99"/>
    <n v="-99"/>
    <n v="-99"/>
    <n v="50"/>
    <n v="-99"/>
    <n v="-99"/>
    <s v="NA"/>
    <s v="NA"/>
    <s v="NA"/>
    <s v="NA"/>
    <s v="NA"/>
    <s v="NA"/>
    <n v="-99"/>
    <n v="1"/>
    <x v="2"/>
    <n v="443.63299999999998"/>
    <n v="221.45500000000001"/>
    <s v="Ultrafine Methylated"/>
    <s v="NA"/>
    <n v="100162"/>
    <s v="Doris Hohr, 2002"/>
    <s v="ATL"/>
    <s v="NA"/>
    <s v="TiO2_ufmeth"/>
    <s v="Nano"/>
    <s v="Particle"/>
    <n v="-99"/>
    <s v="NR"/>
    <s v="NR"/>
    <n v="25"/>
    <n v="0"/>
    <n v="57"/>
    <n v="3"/>
    <n v="3"/>
    <n v="3"/>
    <n v="4"/>
    <x v="4"/>
    <n v="5"/>
    <n v="6"/>
    <s v="Spherical"/>
    <s v="100 - 1000 ug/g lung"/>
    <x v="2"/>
    <x v="1"/>
  </r>
  <r>
    <n v="89"/>
    <x v="0"/>
    <s v="TiO2_Anatase"/>
    <s v="Metal Oxide"/>
    <s v="NA"/>
    <n v="26"/>
    <n v="-99"/>
    <n v="-99"/>
    <n v="173"/>
    <n v="-99"/>
    <n v="-99"/>
    <s v="NA"/>
    <s v="NA"/>
    <s v="NA"/>
    <s v="NA"/>
    <s v="NA"/>
    <s v="NA"/>
    <n v="-99"/>
    <n v="1"/>
    <x v="2"/>
    <n v="0.52477799999999997"/>
    <n v="1.1675399999999999E-3"/>
    <s v="Anatase - 1d PE"/>
    <s v="pure anatase"/>
    <n v="100183"/>
    <s v="Rona M. Silva, 2015"/>
    <s v="ATL"/>
    <s v="NA"/>
    <s v="TiO2_Anatase"/>
    <s v="Nano"/>
    <s v="Spherical Particle"/>
    <n v="-99"/>
    <s v="NR"/>
    <s v="NR"/>
    <n v="-99"/>
    <n v="0"/>
    <n v="58"/>
    <n v="1"/>
    <n v="1"/>
    <n v="1"/>
    <n v="1"/>
    <x v="0"/>
    <n v="1"/>
    <n v="1"/>
    <s v="Spherical"/>
    <s v="&lt; 0.01 ug/g lung"/>
    <x v="0"/>
    <x v="1"/>
  </r>
  <r>
    <n v="90"/>
    <x v="0"/>
    <s v="TiO2_1dPE"/>
    <s v="Metal Oxide"/>
    <s v="NA"/>
    <n v="-99"/>
    <n v="-99"/>
    <n v="-99"/>
    <n v="-99"/>
    <n v="-99"/>
    <n v="-99"/>
    <s v="NA"/>
    <s v="NA"/>
    <s v="NA"/>
    <s v="NA"/>
    <s v="NA"/>
    <s v="NA"/>
    <n v="-99"/>
    <n v="1"/>
    <x v="3"/>
    <n v="407.452"/>
    <n v="225.75700000000001"/>
    <s v="TiO2 - 1d PE_edited"/>
    <s v="pigment-grade"/>
    <n v="100128"/>
    <s v="Donna D. Zhang, 2002"/>
    <s v="ATL"/>
    <s v="NA"/>
    <s v="TiO2_1dPE"/>
    <s v="Micro"/>
    <s v="Particle"/>
    <n v="-99"/>
    <s v="NR"/>
    <s v="NR"/>
    <n v="2500"/>
    <n v="0"/>
    <n v="59"/>
    <n v="3"/>
    <n v="3"/>
    <n v="3"/>
    <n v="4"/>
    <x v="4"/>
    <n v="5"/>
    <n v="6"/>
    <s v="Spherical"/>
    <s v="100 - 1000 ug/g lung"/>
    <x v="2"/>
    <x v="1"/>
  </r>
  <r>
    <n v="91"/>
    <x v="4"/>
    <s v="Silica_1dPE"/>
    <s v="Metal Oxide"/>
    <s v="NA"/>
    <n v="2500"/>
    <n v="-99"/>
    <n v="-99"/>
    <n v="-99"/>
    <n v="-99"/>
    <n v="-99"/>
    <s v="NA"/>
    <s v="NA"/>
    <s v="NA"/>
    <s v="NA"/>
    <s v="NA"/>
    <s v="NA"/>
    <n v="-99"/>
    <n v="1"/>
    <x v="3"/>
    <n v="211.30099999999999"/>
    <n v="62.629100000000001"/>
    <s v="Silica - 1d PE_edited"/>
    <s v="crystalline"/>
    <n v="100128"/>
    <s v="Donna D. Zhang, 2002"/>
    <s v="ATL"/>
    <s v="NA"/>
    <s v="Silica_1dPE"/>
    <s v="Nano"/>
    <s v="Particle"/>
    <n v="-99"/>
    <s v="Crystalline Quartz"/>
    <s v="Y"/>
    <n v="-99"/>
    <n v="0"/>
    <n v="60"/>
    <n v="2"/>
    <n v="2"/>
    <n v="2"/>
    <n v="2"/>
    <x v="3"/>
    <n v="3"/>
    <n v="3"/>
    <s v="Spherical"/>
    <s v="10 - 100 ug/g lung"/>
    <x v="1"/>
    <x v="1"/>
  </r>
  <r>
    <n v="92"/>
    <x v="4"/>
    <s v="Silica_2dPE"/>
    <s v="Metal Oxide"/>
    <s v="NA"/>
    <n v="2500"/>
    <n v="-99"/>
    <n v="-99"/>
    <n v="-99"/>
    <n v="-99"/>
    <n v="-99"/>
    <s v="NA"/>
    <s v="NA"/>
    <s v="NA"/>
    <s v="NA"/>
    <s v="NA"/>
    <s v="NA"/>
    <n v="-99"/>
    <n v="2"/>
    <x v="3"/>
    <n v="165.16900000000001"/>
    <n v="82.153400000000005"/>
    <s v="Silica - 2d PE_edited"/>
    <s v="crystalline"/>
    <n v="100128"/>
    <s v="Donna D. Zhang, 2002"/>
    <s v="ATL"/>
    <s v="NA"/>
    <s v="Silica_2dPE"/>
    <s v="Nano"/>
    <s v="Particle"/>
    <n v="-99"/>
    <s v="Crystalline Quartz"/>
    <s v="Y"/>
    <n v="-99"/>
    <n v="0"/>
    <n v="61"/>
    <n v="2"/>
    <n v="2"/>
    <n v="2"/>
    <n v="2"/>
    <x v="3"/>
    <n v="3"/>
    <n v="3"/>
    <s v="Spherical"/>
    <s v="10 - 100 ug/g lung"/>
    <x v="1"/>
    <x v="1"/>
  </r>
  <r>
    <n v="93"/>
    <x v="5"/>
    <s v="M5_part"/>
    <s v="Other"/>
    <s v="NA"/>
    <n v="5000"/>
    <n v="-99"/>
    <n v="-99"/>
    <n v="-99"/>
    <n v="-99"/>
    <n v="-99"/>
    <s v="NA"/>
    <s v="NA"/>
    <s v="NA"/>
    <s v="NA"/>
    <s v="NA"/>
    <s v="NA"/>
    <n v="-99"/>
    <n v="1"/>
    <x v="2"/>
    <n v="11.152900000000001"/>
    <n v="8.9215"/>
    <s v="M5 Particulate - 1d PE"/>
    <s v="NA"/>
    <n v="100191"/>
    <s v="David B. Warheit, 2006(B)"/>
    <s v="ATL"/>
    <s v="NA"/>
    <s v="M5_part"/>
    <s v="Nano"/>
    <s v="Particle"/>
    <n v="-99"/>
    <s v="NR"/>
    <s v="NR"/>
    <n v="-99"/>
    <n v="0"/>
    <n v="62"/>
    <n v="1"/>
    <n v="1"/>
    <n v="1"/>
    <n v="1"/>
    <x v="0"/>
    <n v="1"/>
    <n v="1"/>
    <s v="Spherical"/>
    <s v="1 - 10 ug/g lung"/>
    <x v="0"/>
    <x v="1"/>
  </r>
  <r>
    <n v="94"/>
    <x v="0"/>
    <s v="TiO2_F1"/>
    <s v="Metal Oxide"/>
    <s v="NA"/>
    <n v="-99"/>
    <n v="-99"/>
    <n v="-99"/>
    <n v="5.8"/>
    <n v="-99"/>
    <n v="-99"/>
    <s v="NA"/>
    <s v="NA"/>
    <s v="NA"/>
    <s v="NA"/>
    <s v="NA"/>
    <s v="NA"/>
    <n v="-99"/>
    <n v="1"/>
    <x v="2"/>
    <n v="479.23599999999999"/>
    <n v="197.864"/>
    <s v="F-1 - 1d PE"/>
    <s v="crystalline rutile"/>
    <n v="100232"/>
    <s v="David B. Warheit, 2007"/>
    <s v="ATL"/>
    <s v="NA"/>
    <s v="TiO2_F1"/>
    <s v="Micro"/>
    <s v="Particle"/>
    <n v="-99"/>
    <s v="NR"/>
    <s v="NR"/>
    <n v="2667.2"/>
    <n v="0"/>
    <n v="63"/>
    <n v="3"/>
    <n v="3"/>
    <n v="3"/>
    <n v="4"/>
    <x v="4"/>
    <n v="5"/>
    <n v="6"/>
    <s v="Spherical"/>
    <s v="100 - 1000 ug/g lung"/>
    <x v="2"/>
    <x v="1"/>
  </r>
  <r>
    <n v="95"/>
    <x v="0"/>
    <s v="TiO2_uf3"/>
    <s v="Metal Oxide"/>
    <s v="NA"/>
    <n v="1400"/>
    <n v="-99"/>
    <n v="-99"/>
    <n v="53"/>
    <n v="-99"/>
    <n v="-99"/>
    <s v="NA"/>
    <s v="NA"/>
    <s v="NA"/>
    <s v="NA"/>
    <s v="NA"/>
    <s v="NA"/>
    <n v="-99"/>
    <n v="1"/>
    <x v="2"/>
    <n v="175.31299999999999"/>
    <n v="140.96799999999999"/>
    <s v="uf-3 - 1d PE"/>
    <s v="crystalline 80/20 anatase/rutile"/>
    <n v="100232"/>
    <s v="David B. Warheit, 2007"/>
    <s v="ATL"/>
    <s v="NA"/>
    <s v="TiO2_uf3"/>
    <s v="Micro"/>
    <s v="Particle"/>
    <n v="-99"/>
    <s v="NR"/>
    <s v="NR"/>
    <n v="2691.7"/>
    <n v="0"/>
    <n v="64"/>
    <n v="2"/>
    <n v="2"/>
    <n v="2"/>
    <n v="2"/>
    <x v="3"/>
    <n v="3"/>
    <n v="3"/>
    <s v="Spherical"/>
    <s v="100 - 1000 ug/g lung"/>
    <x v="1"/>
    <x v="1"/>
  </r>
  <r>
    <n v="96"/>
    <x v="0"/>
    <s v="TiO2_uf1"/>
    <s v="Metal Oxide"/>
    <s v="NA"/>
    <n v="-99"/>
    <n v="-99"/>
    <n v="-99"/>
    <n v="18.2"/>
    <n v="-99"/>
    <n v="-99"/>
    <s v="NA"/>
    <s v="NA"/>
    <s v="NA"/>
    <s v="NA"/>
    <s v="NA"/>
    <s v="NA"/>
    <n v="-99"/>
    <n v="1"/>
    <x v="2"/>
    <n v="533.01900000000001"/>
    <n v="235.93100000000001"/>
    <s v="uf-1 - 1d PE"/>
    <s v="crystalline rutile"/>
    <n v="100232"/>
    <s v="David B. Warheit, 2007"/>
    <s v="ATL"/>
    <s v="NA"/>
    <s v="TiO2_uf1"/>
    <s v="Micro"/>
    <s v="Particle"/>
    <n v="-99"/>
    <s v="NR"/>
    <s v="NR"/>
    <n v="2144.3000000000002"/>
    <n v="0"/>
    <n v="65"/>
    <n v="3"/>
    <n v="3"/>
    <n v="3"/>
    <n v="4"/>
    <x v="4"/>
    <n v="5"/>
    <n v="6"/>
    <s v="Spherical"/>
    <s v="100 - 1000 ug/g lung"/>
    <x v="2"/>
    <x v="1"/>
  </r>
  <r>
    <n v="97"/>
    <x v="0"/>
    <s v="TiO2_uf2"/>
    <s v="Metal Oxide"/>
    <s v="NA"/>
    <n v="-99"/>
    <n v="-99"/>
    <n v="-99"/>
    <n v="35.700000000000003"/>
    <n v="-99"/>
    <n v="-99"/>
    <s v="NA"/>
    <s v="NA"/>
    <s v="NA"/>
    <s v="NA"/>
    <s v="NA"/>
    <s v="NA"/>
    <n v="-99"/>
    <n v="1"/>
    <x v="2"/>
    <n v="479.16399999999999"/>
    <n v="368.05099999999999"/>
    <s v="uf-2 - 1d PE"/>
    <s v="crystalline rutile"/>
    <n v="100232"/>
    <s v="David B. Warheit, 2007"/>
    <s v="ATL"/>
    <s v="NA"/>
    <s v="TiO2_uf2"/>
    <s v="Micro"/>
    <s v="Particle"/>
    <n v="-99"/>
    <s v="NR"/>
    <s v="NR"/>
    <n v="2890.7"/>
    <n v="0"/>
    <n v="66"/>
    <n v="3"/>
    <n v="3"/>
    <n v="3"/>
    <n v="4"/>
    <x v="4"/>
    <n v="5"/>
    <n v="6"/>
    <s v="Spherical"/>
    <s v="100 - 1000 ug/g lung"/>
    <x v="2"/>
    <x v="1"/>
  </r>
  <r>
    <n v="98"/>
    <x v="0"/>
    <s v="TiO2_fine"/>
    <s v="Metal Oxide"/>
    <s v="NA"/>
    <n v="300"/>
    <n v="-99"/>
    <n v="-99"/>
    <n v="6"/>
    <n v="-99"/>
    <n v="-99"/>
    <s v="NA"/>
    <s v="NA"/>
    <s v="NA"/>
    <s v="NA"/>
    <s v="NA"/>
    <s v="NA"/>
    <n v="-99"/>
    <n v="1"/>
    <x v="2"/>
    <n v="193.459"/>
    <n v="155.643"/>
    <s v="Fine TiO2 - 1d PE"/>
    <s v="rutile crystal"/>
    <n v="100163"/>
    <s v="David B. Warheit, 2006"/>
    <s v="ATL"/>
    <s v="NA"/>
    <s v="TiO2_fine"/>
    <s v="Sub-micron"/>
    <s v="Particle"/>
    <n v="-99"/>
    <s v="NR"/>
    <s v="NR"/>
    <n v="-99"/>
    <n v="0"/>
    <n v="67"/>
    <n v="2"/>
    <n v="2"/>
    <n v="2"/>
    <n v="2"/>
    <x v="3"/>
    <n v="3"/>
    <n v="3"/>
    <s v="Spherical"/>
    <s v="100 - 1000 ug/g lung"/>
    <x v="1"/>
    <x v="1"/>
  </r>
  <r>
    <n v="99"/>
    <x v="0"/>
    <s v="TiO2_nanodot"/>
    <s v="Metal Oxide"/>
    <s v="NA"/>
    <n v="5.94"/>
    <n v="-99"/>
    <n v="-99"/>
    <n v="169.4"/>
    <n v="-99"/>
    <n v="-99"/>
    <s v="NA"/>
    <s v="NA"/>
    <s v="NA"/>
    <s v="NA"/>
    <s v="NA"/>
    <s v="NA"/>
    <n v="-99"/>
    <n v="1"/>
    <x v="2"/>
    <n v="140.59800000000001"/>
    <n v="112.575"/>
    <s v="TiO2 Nanodot - 1d PE"/>
    <s v="anatase crystal"/>
    <n v="100163"/>
    <s v="David B. Warheit, 2006"/>
    <s v="ATL"/>
    <s v="NA"/>
    <s v="TiO2_nanodot"/>
    <s v="Nano"/>
    <s v="Spherical Particle"/>
    <n v="-99"/>
    <s v="NR"/>
    <s v="NR"/>
    <n v="-99"/>
    <n v="0"/>
    <n v="68"/>
    <n v="2"/>
    <n v="2"/>
    <n v="2"/>
    <n v="2"/>
    <x v="3"/>
    <n v="3"/>
    <n v="3"/>
    <s v="Spherical"/>
    <s v="100 - 1000 ug/g lung"/>
    <x v="1"/>
    <x v="1"/>
  </r>
  <r>
    <n v="100"/>
    <x v="0"/>
    <s v="TiO2_nanorod"/>
    <s v="Metal Oxide"/>
    <s v="NA"/>
    <n v="162.5"/>
    <n v="-99"/>
    <n v="-99"/>
    <n v="26.5"/>
    <n v="-99"/>
    <n v="-99"/>
    <s v="NA"/>
    <s v="NA"/>
    <s v="NA"/>
    <s v="NA"/>
    <s v="NA"/>
    <s v="NA"/>
    <n v="-99"/>
    <n v="1"/>
    <x v="2"/>
    <n v="66.056600000000003"/>
    <n v="39.895200000000003"/>
    <s v="TiO2 Nanorod - 1d PE"/>
    <s v="anatase crystal"/>
    <n v="100163"/>
    <s v="David B. Warheit, 2006"/>
    <s v="ATL"/>
    <s v="NA"/>
    <s v="TiO2_nanorod"/>
    <s v="Sub-micron"/>
    <s v="Nanorod"/>
    <n v="-9"/>
    <s v="NR"/>
    <s v="NR"/>
    <n v="-99"/>
    <n v="0"/>
    <n v="69"/>
    <n v="1"/>
    <n v="1"/>
    <n v="1"/>
    <n v="1"/>
    <x v="1"/>
    <n v="2"/>
    <n v="2"/>
    <s v="Fiber-like"/>
    <s v="10 - 100 ug/g lung"/>
    <x v="1"/>
    <x v="1"/>
  </r>
  <r>
    <n v="101"/>
    <x v="6"/>
    <s v="SWCNT_af"/>
    <s v="Carbon"/>
    <s v="NA"/>
    <n v="1.1000000000000001"/>
    <n v="-99"/>
    <n v="-99"/>
    <n v="93"/>
    <n v="1.8"/>
    <n v="-99"/>
    <s v="NA"/>
    <s v="NA"/>
    <s v="NA"/>
    <s v="Acid"/>
    <s v="NA"/>
    <s v="NA"/>
    <n v="-99"/>
    <n v="1"/>
    <x v="4"/>
    <n v="78.151799999999994"/>
    <n v="69.415599999999998"/>
    <s v="AF-SWCNT"/>
    <s v="acid-functionalized"/>
    <n v="100106"/>
    <s v="Haiyan Tong, 2009"/>
    <s v="ATL"/>
    <s v="NA"/>
    <s v="SWCNT_af"/>
    <s v="Nano"/>
    <s v="Nanotube"/>
    <n v="3000"/>
    <s v="NA"/>
    <s v="NA"/>
    <n v="-99"/>
    <n v="0"/>
    <n v="70"/>
    <n v="1"/>
    <n v="1"/>
    <n v="1"/>
    <n v="1"/>
    <x v="1"/>
    <n v="2"/>
    <n v="2"/>
    <s v="Fiber-like"/>
    <s v="10 - 100 ug/g lung"/>
    <x v="1"/>
    <x v="0"/>
  </r>
  <r>
    <n v="102"/>
    <x v="7"/>
    <s v="ufCB"/>
    <s v="Carbon"/>
    <s v="NA"/>
    <n v="-99"/>
    <n v="-99"/>
    <n v="-99"/>
    <n v="230"/>
    <n v="-99"/>
    <n v="-99"/>
    <s v="NA"/>
    <s v="NA"/>
    <s v="NA"/>
    <s v="NA"/>
    <s v="NA"/>
    <s v="NA"/>
    <n v="-99"/>
    <n v="1"/>
    <x v="4"/>
    <n v="59.4146"/>
    <n v="52.473999999999997"/>
    <s v="UFCB"/>
    <s v="ultrafine carbon black"/>
    <n v="100106"/>
    <s v="Haiyan Tong, 2009"/>
    <s v="ATL"/>
    <s v="NA"/>
    <s v="ufCB"/>
    <s v="Nano"/>
    <s v="Nanoparticles"/>
    <n v="-99"/>
    <s v="NR"/>
    <s v="NR"/>
    <n v="-99"/>
    <n v="0"/>
    <n v="71"/>
    <n v="1"/>
    <n v="1"/>
    <n v="1"/>
    <n v="1"/>
    <x v="1"/>
    <n v="2"/>
    <n v="2"/>
    <s v="Spherical"/>
    <s v="10 - 100 ug/g lung"/>
    <x v="1"/>
    <x v="0"/>
  </r>
  <r>
    <n v="103"/>
    <x v="7"/>
    <s v="ufCB_af"/>
    <s v="Carbon"/>
    <s v="NA"/>
    <n v="-99"/>
    <n v="-99"/>
    <n v="-99"/>
    <n v="2"/>
    <n v="-99"/>
    <n v="-99"/>
    <s v="NA"/>
    <s v="NA"/>
    <s v="NA"/>
    <s v="NA"/>
    <s v="NA"/>
    <s v="NA"/>
    <n v="-99"/>
    <n v="1"/>
    <x v="4"/>
    <n v="46.637700000000002"/>
    <n v="39.865699999999997"/>
    <s v="AF-UFCB"/>
    <s v="acid-functionalized carbon black"/>
    <n v="100106"/>
    <s v="Haiyan Tong, 2009"/>
    <s v="ATL"/>
    <s v="NA"/>
    <s v="ufCB_af"/>
    <s v="Nano"/>
    <s v="Nanoparticles"/>
    <n v="-99"/>
    <s v="NR"/>
    <s v="NR"/>
    <n v="-99"/>
    <n v="0"/>
    <n v="72"/>
    <n v="1"/>
    <n v="1"/>
    <n v="1"/>
    <n v="1"/>
    <x v="1"/>
    <n v="2"/>
    <n v="2"/>
    <s v="Spherical"/>
    <s v="10 - 100 ug/g lung"/>
    <x v="1"/>
    <x v="0"/>
  </r>
  <r>
    <n v="104"/>
    <x v="0"/>
    <s v="TiO2"/>
    <s v="Metal Oxide"/>
    <s v="NA"/>
    <n v="135"/>
    <n v="-99"/>
    <n v="-99"/>
    <n v="47.6"/>
    <n v="-99"/>
    <n v="-99"/>
    <s v="NA"/>
    <s v="NA"/>
    <s v="NA"/>
    <s v="NA"/>
    <s v="NA"/>
    <s v="NA"/>
    <n v="-99"/>
    <n v="1"/>
    <x v="3"/>
    <n v="620.69100000000003"/>
    <n v="411.84699999999998"/>
    <s v="TiO2 - 1d PE"/>
    <s v="85% rutile/15% anatase"/>
    <n v="100228"/>
    <s v="David B. Warheit, 2010"/>
    <s v="ATL"/>
    <s v="NA"/>
    <s v="TiO2"/>
    <s v="Sub-micron"/>
    <s v="ultrafine particle"/>
    <n v="-99"/>
    <s v="NR"/>
    <s v="NR"/>
    <n v="-99"/>
    <n v="0"/>
    <n v="73"/>
    <n v="3"/>
    <n v="3"/>
    <n v="3"/>
    <n v="4"/>
    <x v="4"/>
    <n v="6"/>
    <n v="7"/>
    <s v="Spherical"/>
    <s v="100 - 1000 ug/g lung"/>
    <x v="2"/>
    <x v="1"/>
  </r>
  <r>
    <n v="105"/>
    <x v="6"/>
    <s v="CNTsmall"/>
    <s v="Carbon"/>
    <s v="NA"/>
    <n v="11"/>
    <n v="-99"/>
    <n v="-99"/>
    <n v="245.8"/>
    <n v="-99"/>
    <n v="-99"/>
    <s v="NA"/>
    <s v="NA"/>
    <s v="NA"/>
    <s v="None"/>
    <s v="NA"/>
    <s v="NA"/>
    <n v="-99"/>
    <n v="1"/>
    <x v="2"/>
    <n v="11.718500000000001"/>
    <n v="7.3628571428571403"/>
    <s v="NRCWE-026"/>
    <s v="curled;thin"/>
    <n v="166"/>
    <s v="Poulsen_2014"/>
    <s v="Indrani"/>
    <s v="NA"/>
    <s v="CNTsmall"/>
    <s v="Nano"/>
    <s v="Nanotube"/>
    <n v="800"/>
    <s v="NA"/>
    <s v="NA"/>
    <n v="-99"/>
    <n v="0"/>
    <n v="74"/>
    <n v="1"/>
    <n v="1"/>
    <n v="1"/>
    <n v="1"/>
    <x v="0"/>
    <n v="1"/>
    <n v="1"/>
    <s v="Fiber-like"/>
    <s v="1 - 10 ug/g lung"/>
    <x v="0"/>
    <x v="1"/>
  </r>
  <r>
    <n v="106"/>
    <x v="6"/>
    <s v="CNTlarge"/>
    <s v="Carbon"/>
    <s v="NA"/>
    <n v="67"/>
    <n v="-99"/>
    <n v="-99"/>
    <n v="14.6"/>
    <n v="-99"/>
    <n v="-99"/>
    <s v="NA"/>
    <s v="NA"/>
    <s v="NA"/>
    <s v="None"/>
    <s v="NA"/>
    <s v="NA"/>
    <n v="-99"/>
    <n v="3"/>
    <x v="2"/>
    <n v="118.029285714286"/>
    <n v="70.0042857142857"/>
    <s v="NM-401"/>
    <s v="thick"/>
    <n v="166"/>
    <s v="Poulsen_2014"/>
    <s v="Indrani"/>
    <s v="NA"/>
    <s v="CNTlarge"/>
    <s v="Nano"/>
    <s v="Nanotube"/>
    <n v="4000"/>
    <s v="NA"/>
    <s v="NA"/>
    <n v="-99"/>
    <n v="0"/>
    <n v="75"/>
    <n v="1"/>
    <n v="1"/>
    <n v="1"/>
    <n v="1"/>
    <x v="1"/>
    <n v="2"/>
    <n v="2"/>
    <s v="Fiber-like"/>
    <s v="10 - 100 ug/g lung"/>
    <x v="1"/>
    <x v="1"/>
  </r>
  <r>
    <n v="108"/>
    <x v="7"/>
    <s v="C60OHX"/>
    <s v="Carbon"/>
    <s v="NA"/>
    <n v="68.400000000000006"/>
    <n v="-99"/>
    <n v="-99"/>
    <n v="-99"/>
    <n v="-99"/>
    <n v="-99"/>
    <s v="NA"/>
    <s v="NA"/>
    <s v="NA"/>
    <s v="NA"/>
    <s v="NA"/>
    <s v="NA"/>
    <n v="-99"/>
    <n v="1"/>
    <x v="2"/>
    <n v="2375.8142857142898"/>
    <n v="2284.75714285714"/>
    <s v="C60OHX- 1dPE"/>
    <s v="NA"/>
    <n v="1396"/>
    <s v="Xu_2009"/>
    <s v="Krug"/>
    <s v="NA"/>
    <s v="C60OHX"/>
    <s v="Nano"/>
    <s v="Nanoparticles"/>
    <n v="-99"/>
    <s v="NR"/>
    <s v="NR"/>
    <n v="-99"/>
    <n v="0"/>
    <n v="77"/>
    <n v="4"/>
    <n v="5"/>
    <n v="6"/>
    <n v="7"/>
    <x v="5"/>
    <n v="9"/>
    <n v="10"/>
    <s v="Spherical"/>
    <s v="1000 - 10000 ug/g lung"/>
    <x v="3"/>
    <x v="1"/>
  </r>
  <r>
    <n v="111"/>
    <x v="8"/>
    <s v="In2O3"/>
    <s v="Metal Oxide"/>
    <s v="NA"/>
    <n v="2700"/>
    <n v="-99"/>
    <n v="-99"/>
    <n v="5"/>
    <n v="7.16"/>
    <n v="-99"/>
    <s v="NA"/>
    <s v="NA"/>
    <s v="NA"/>
    <s v="NA"/>
    <s v="NA"/>
    <s v="NA"/>
    <n v="-99"/>
    <n v="1"/>
    <x v="5"/>
    <n v="196.102"/>
    <n v="124.675"/>
    <s v="In2O3 - 1d PE"/>
    <s v="NA"/>
    <n v="20046126"/>
    <s v="Badding_2016"/>
    <s v="NIOSHTIC"/>
    <s v="NA"/>
    <s v="In2O3"/>
    <s v="Nano"/>
    <s v="Particle"/>
    <n v="-99"/>
    <s v="NR"/>
    <s v="NR"/>
    <n v="-99"/>
    <n v="0"/>
    <n v="80"/>
    <n v="2"/>
    <n v="2"/>
    <n v="2"/>
    <n v="2"/>
    <x v="3"/>
    <n v="3"/>
    <n v="3"/>
    <s v="Spherical"/>
    <s v="100 - 1000 ug/g lung"/>
    <x v="1"/>
    <x v="1"/>
  </r>
  <r>
    <n v="112"/>
    <x v="6"/>
    <s v="MWCNT_AP_Comp2"/>
    <s v="Carbon"/>
    <s v="NA"/>
    <n v="20"/>
    <n v="-99"/>
    <n v="-99"/>
    <n v="219"/>
    <n v="7.0000000000000001E-3"/>
    <n v="-99"/>
    <s v="NA"/>
    <s v="NA"/>
    <s v="NA"/>
    <s v="None"/>
    <s v="NA"/>
    <s v="NA"/>
    <n v="-99"/>
    <n v="1"/>
    <x v="6"/>
    <n v="29.012699999999999"/>
    <n v="20.5916"/>
    <s v="MWCNT-AP -Company2 - 1d PE"/>
    <s v="NA"/>
    <n v="20050202"/>
    <s v="Bishop_2017"/>
    <s v="NIOSHTIC"/>
    <s v="NA"/>
    <s v="MWCNT_AP_Comp2"/>
    <s v="Nano"/>
    <s v="Nanotube"/>
    <n v="1010"/>
    <s v="NA"/>
    <s v="NA"/>
    <n v="-99"/>
    <n v="0"/>
    <n v="81"/>
    <n v="1"/>
    <n v="1"/>
    <n v="1"/>
    <n v="1"/>
    <x v="0"/>
    <n v="1"/>
    <n v="1"/>
    <s v="Fiber-like"/>
    <s v="10 - 100 ug/g lung"/>
    <x v="0"/>
    <x v="0"/>
  </r>
  <r>
    <n v="113"/>
    <x v="6"/>
    <s v="MWCNT_PC_Comp2"/>
    <s v="Carbon"/>
    <s v="NA"/>
    <n v="15"/>
    <n v="-99"/>
    <n v="-99"/>
    <n v="139"/>
    <n v="0.102999999999999"/>
    <n v="-99"/>
    <s v="NA"/>
    <s v="NA"/>
    <s v="NA"/>
    <s v="Polymer"/>
    <s v="NA"/>
    <s v="NA"/>
    <n v="-99"/>
    <n v="1"/>
    <x v="6"/>
    <n v="111.586"/>
    <n v="88.832700000000003"/>
    <s v="MWCNT-PC-Company2 - 1d PE"/>
    <s v="NA"/>
    <n v="20050202"/>
    <s v="Bishop_2017"/>
    <s v="NIOSHTIC"/>
    <s v="NA"/>
    <s v="MWCNT_PC_Comp2"/>
    <s v="Nano"/>
    <s v="Nanotube"/>
    <n v="670"/>
    <s v="NA"/>
    <s v="NA"/>
    <n v="-99"/>
    <n v="0"/>
    <n v="82"/>
    <n v="1"/>
    <n v="1"/>
    <n v="1"/>
    <n v="1"/>
    <x v="1"/>
    <n v="2"/>
    <n v="2"/>
    <s v="Fiber-like"/>
    <s v="10 - 100 ug/g lung"/>
    <x v="1"/>
    <x v="0"/>
  </r>
  <r>
    <n v="122"/>
    <x v="9"/>
    <s v="CeO2-20Gd"/>
    <s v="Metal Oxide"/>
    <s v="NA"/>
    <n v="2436"/>
    <n v="-99"/>
    <n v="-99"/>
    <n v="-99"/>
    <n v="-99"/>
    <n v="-99"/>
    <s v="NA"/>
    <s v="NA"/>
    <s v="NA"/>
    <s v="NA"/>
    <s v="NA"/>
    <s v="NA"/>
    <n v="-99"/>
    <n v="1"/>
    <x v="5"/>
    <n v="18.6905"/>
    <n v="16.747499999999999"/>
    <s v="CeO2 20% Gd - 1d PE"/>
    <s v="NA"/>
    <n v="20047664"/>
    <s v="Dunnick_2016"/>
    <s v="NIOSHTIC"/>
    <s v="NA"/>
    <s v="CeO2-20Gd"/>
    <s v="Nano"/>
    <s v="Spherical Particle"/>
    <n v="-99"/>
    <s v="NR"/>
    <s v="NR"/>
    <n v="-99"/>
    <n v="0"/>
    <n v="83"/>
    <n v="1"/>
    <n v="1"/>
    <n v="1"/>
    <n v="1"/>
    <x v="0"/>
    <n v="1"/>
    <n v="1"/>
    <s v="Spherical"/>
    <s v="10 - 100 ug/g lung"/>
    <x v="0"/>
    <x v="1"/>
  </r>
  <r>
    <n v="123"/>
    <x v="6"/>
    <s v="MWCNT_24PS"/>
    <s v="Carbon"/>
    <s v="NA"/>
    <n v="75"/>
    <n v="-99"/>
    <n v="-99"/>
    <n v="50"/>
    <n v="7.0000000000000007E-2"/>
    <n v="-99"/>
    <s v="NA"/>
    <s v="NA"/>
    <s v="NA"/>
    <s v="None"/>
    <s v="NA"/>
    <s v="NA"/>
    <n v="-99"/>
    <n v="1"/>
    <x v="7"/>
    <n v="84.860399999999998"/>
    <n v="54.309399999999997"/>
    <s v="MWCNT-24PS"/>
    <s v="cup-stacked"/>
    <n v="20051040"/>
    <s v="Hamilton_2018"/>
    <s v="NIOSHTIC"/>
    <s v="NA"/>
    <s v="MWCNT_24PS"/>
    <s v="Nano"/>
    <s v="Nanotube"/>
    <n v="5000"/>
    <s v="NA"/>
    <s v="NA"/>
    <n v="-99"/>
    <n v="0"/>
    <n v="84"/>
    <n v="1"/>
    <n v="1"/>
    <n v="1"/>
    <n v="1"/>
    <x v="1"/>
    <n v="2"/>
    <n v="2"/>
    <s v="Fiber-like"/>
    <s v="10 - 100 ug/g lung"/>
    <x v="1"/>
    <x v="0"/>
  </r>
  <r>
    <n v="124"/>
    <x v="9"/>
    <s v="CeO2"/>
    <s v="Metal Oxide"/>
    <s v="NA"/>
    <n v="20"/>
    <n v="-99"/>
    <n v="-99"/>
    <n v="-99"/>
    <n v="-99"/>
    <n v="-99"/>
    <s v="NA"/>
    <s v="NA"/>
    <s v="NA"/>
    <s v="NA"/>
    <s v="NA"/>
    <s v="NA"/>
    <n v="-99"/>
    <n v="1"/>
    <x v="5"/>
    <n v="3.4839699999999998"/>
    <n v="2.6486900000000002"/>
    <s v="CeO2"/>
    <s v="NA"/>
    <n v="20038116"/>
    <s v="Ma_2011"/>
    <s v="NIOSHTIC"/>
    <s v="NA"/>
    <s v="CeO2"/>
    <s v="Nano"/>
    <s v="Nanoparticles"/>
    <n v="-99"/>
    <s v="NR"/>
    <s v="NR"/>
    <n v="-99"/>
    <n v="0"/>
    <n v="85"/>
    <n v="1"/>
    <n v="1"/>
    <n v="1"/>
    <n v="1"/>
    <x v="0"/>
    <n v="1"/>
    <n v="1"/>
    <s v="Spherical"/>
    <s v="1 - 10 ug/g lung"/>
    <x v="0"/>
    <x v="1"/>
  </r>
  <r>
    <n v="125"/>
    <x v="9"/>
    <s v="CeO2_SiO2"/>
    <s v="Metal Oxide"/>
    <s v="NA"/>
    <n v="131"/>
    <n v="-99"/>
    <n v="-99"/>
    <n v="50"/>
    <n v="5"/>
    <n v="-99"/>
    <s v="NA"/>
    <s v="NA"/>
    <s v="NA"/>
    <s v="NA"/>
    <s v="NA"/>
    <s v="NA"/>
    <n v="-99"/>
    <n v="1"/>
    <x v="5"/>
    <n v="4.5177300000000002"/>
    <n v="3.5746099999999998"/>
    <s v="SiO2 + CeO2 - 1d PE"/>
    <s v="crystalline"/>
    <n v="20046618"/>
    <s v="Ma_2015"/>
    <s v="NIOSHTIC"/>
    <s v="NA"/>
    <s v="CeO2_SiO2"/>
    <s v="Nano"/>
    <s v="Particle"/>
    <n v="-99"/>
    <s v="NR"/>
    <s v="NR"/>
    <n v="21"/>
    <n v="0"/>
    <n v="86"/>
    <n v="1"/>
    <n v="1"/>
    <n v="1"/>
    <n v="1"/>
    <x v="0"/>
    <n v="1"/>
    <n v="1"/>
    <s v="Spherical"/>
    <s v="1 - 10 ug/g lung"/>
    <x v="0"/>
    <x v="1"/>
  </r>
  <r>
    <n v="126"/>
    <x v="4"/>
    <s v="SiO2"/>
    <s v="Metal Oxide"/>
    <s v="NA"/>
    <n v="161"/>
    <n v="-99"/>
    <n v="-99"/>
    <n v="147"/>
    <n v="2.65"/>
    <n v="-99"/>
    <s v="NA"/>
    <s v="NA"/>
    <s v="NA"/>
    <s v="NA"/>
    <s v="NA"/>
    <s v="NA"/>
    <n v="-99"/>
    <n v="1"/>
    <x v="5"/>
    <n v="5.4821499999999999"/>
    <n v="4.0329499999999996"/>
    <s v="SiO2 - 1d PE"/>
    <s v="crystalline"/>
    <n v="20046618"/>
    <s v="Ma_2015"/>
    <s v="NIOSHTIC"/>
    <s v="NA"/>
    <s v="SiO2"/>
    <s v="Nano"/>
    <s v="Particle"/>
    <n v="-99"/>
    <s v="Crystalline Quartz"/>
    <s v="Y"/>
    <n v="19"/>
    <n v="0"/>
    <n v="87"/>
    <n v="1"/>
    <n v="1"/>
    <n v="1"/>
    <n v="1"/>
    <x v="0"/>
    <n v="1"/>
    <n v="1"/>
    <s v="Spherical"/>
    <s v="1 - 10 ug/g lung"/>
    <x v="0"/>
    <x v="1"/>
  </r>
  <r>
    <n v="127"/>
    <x v="10"/>
    <s v="Gr1"/>
    <s v="Carbon"/>
    <s v="NA"/>
    <n v="1.96"/>
    <n v="-99"/>
    <n v="-99"/>
    <n v="747.1"/>
    <n v="-99"/>
    <n v="-99"/>
    <s v="NA"/>
    <s v="NA"/>
    <s v="NA"/>
    <s v="NA"/>
    <s v="NA"/>
    <s v="NA"/>
    <n v="-99"/>
    <n v="1"/>
    <x v="7"/>
    <n v="143.345"/>
    <n v="101.931"/>
    <s v="Gr1  - 1d PE"/>
    <s v="graphite"/>
    <n v="20048271"/>
    <s v="Roberts_2016"/>
    <s v="NIOSHTIC"/>
    <s v="NA"/>
    <s v="Gr1"/>
    <s v="Nano"/>
    <s v="nanoplates"/>
    <n v="-9"/>
    <s v="NR"/>
    <s v="NR"/>
    <n v="-99"/>
    <n v="0"/>
    <n v="88"/>
    <n v="2"/>
    <n v="2"/>
    <n v="2"/>
    <n v="2"/>
    <x v="3"/>
    <n v="3"/>
    <n v="3"/>
    <s v="Plate-like"/>
    <s v="100 - 1000 ug/g lung"/>
    <x v="1"/>
    <x v="0"/>
  </r>
  <r>
    <n v="128"/>
    <x v="10"/>
    <s v="Gr5"/>
    <s v="Carbon"/>
    <s v="NA"/>
    <n v="5.56"/>
    <n v="-99"/>
    <n v="-99"/>
    <n v="106.5"/>
    <n v="-99"/>
    <n v="-99"/>
    <s v="NA"/>
    <s v="NA"/>
    <s v="NA"/>
    <s v="NA"/>
    <s v="NA"/>
    <s v="NA"/>
    <n v="-99"/>
    <s v="NA"/>
    <x v="7"/>
    <n v="56.450499999999998"/>
    <n v="41.091900000000003"/>
    <s v="Gr5  - 4h PE"/>
    <s v="graphite"/>
    <n v="20048271"/>
    <s v="Roberts_2016"/>
    <s v="NIOSHTIC"/>
    <s v="NA"/>
    <s v="Gr5"/>
    <s v="Nano"/>
    <s v="nanoplates"/>
    <n v="-9"/>
    <s v="NR"/>
    <s v="NR"/>
    <n v="5000"/>
    <n v="0"/>
    <n v="89"/>
    <n v="1"/>
    <n v="1"/>
    <n v="1"/>
    <n v="1"/>
    <x v="1"/>
    <n v="2"/>
    <n v="2"/>
    <s v="Plate-like"/>
    <s v="10 - 100 ug/g lung"/>
    <x v="1"/>
    <x v="0"/>
  </r>
  <r>
    <n v="129"/>
    <x v="10"/>
    <s v="Gr5"/>
    <s v="Carbon"/>
    <s v="NA"/>
    <n v="5.56"/>
    <n v="-99"/>
    <n v="-99"/>
    <n v="106.5"/>
    <n v="-99"/>
    <n v="-99"/>
    <s v="NA"/>
    <s v="NA"/>
    <s v="NA"/>
    <s v="NA"/>
    <s v="NA"/>
    <s v="NA"/>
    <n v="-99"/>
    <n v="1"/>
    <x v="7"/>
    <n v="105.455"/>
    <n v="81.149199999999993"/>
    <s v="Gr5  - 1d PE"/>
    <s v="graphite"/>
    <n v="20048271"/>
    <s v="Roberts_2016"/>
    <s v="NIOSHTIC"/>
    <s v="NA"/>
    <s v="Gr5"/>
    <s v="Nano"/>
    <s v="nanoplates"/>
    <n v="-9"/>
    <s v="NR"/>
    <s v="NR"/>
    <n v="5000"/>
    <n v="0"/>
    <n v="90"/>
    <n v="1"/>
    <n v="1"/>
    <n v="1"/>
    <n v="1"/>
    <x v="1"/>
    <n v="2"/>
    <n v="2"/>
    <s v="Plate-like"/>
    <s v="10 - 100 ug/g lung"/>
    <x v="1"/>
    <x v="0"/>
  </r>
  <r>
    <n v="130"/>
    <x v="10"/>
    <s v="Gr20"/>
    <s v="Carbon"/>
    <s v="NA"/>
    <n v="12.01"/>
    <n v="-99"/>
    <n v="-99"/>
    <n v="115.5"/>
    <n v="-99"/>
    <n v="-99"/>
    <s v="NA"/>
    <s v="NA"/>
    <s v="NA"/>
    <s v="NA"/>
    <s v="NA"/>
    <s v="NA"/>
    <n v="-99"/>
    <s v="NA"/>
    <x v="7"/>
    <n v="83.665700000000001"/>
    <n v="59.8093"/>
    <s v="Gr20  - 4h PE"/>
    <s v="graphite"/>
    <n v="20048271"/>
    <s v="Roberts_2016"/>
    <s v="NIOSHTIC"/>
    <s v="NA"/>
    <s v="Gr20"/>
    <s v="Nano"/>
    <s v="nanoplates"/>
    <n v="-9"/>
    <s v="NR"/>
    <s v="NR"/>
    <n v="20000"/>
    <n v="0"/>
    <n v="91"/>
    <n v="1"/>
    <n v="1"/>
    <n v="1"/>
    <n v="1"/>
    <x v="1"/>
    <n v="2"/>
    <n v="2"/>
    <s v="Plate-like"/>
    <s v="10 - 100 ug/g lung"/>
    <x v="1"/>
    <x v="0"/>
  </r>
  <r>
    <n v="131"/>
    <x v="10"/>
    <s v="Gr20"/>
    <s v="Carbon"/>
    <s v="NA"/>
    <n v="12.01"/>
    <n v="-99"/>
    <n v="-99"/>
    <n v="115.5"/>
    <n v="-99"/>
    <n v="-99"/>
    <s v="NA"/>
    <s v="NA"/>
    <s v="NA"/>
    <s v="NA"/>
    <s v="NA"/>
    <s v="NA"/>
    <n v="-99"/>
    <n v="1"/>
    <x v="7"/>
    <n v="66.941100000000006"/>
    <n v="41.888100000000001"/>
    <s v="Gr20  - 1d PE"/>
    <s v="graphite"/>
    <n v="20048271"/>
    <s v="Roberts_2016"/>
    <s v="NIOSHTIC"/>
    <s v="NA"/>
    <s v="Gr20"/>
    <s v="Nano"/>
    <s v="nanoplates"/>
    <n v="-9"/>
    <s v="NR"/>
    <s v="NR"/>
    <n v="20000"/>
    <n v="0"/>
    <n v="92"/>
    <n v="1"/>
    <n v="1"/>
    <n v="1"/>
    <n v="1"/>
    <x v="1"/>
    <n v="2"/>
    <n v="2"/>
    <s v="Plate-like"/>
    <s v="10 - 100 ug/g lung"/>
    <x v="1"/>
    <x v="0"/>
  </r>
  <r>
    <n v="132"/>
    <x v="9"/>
    <s v="NA"/>
    <s v="Metal Oxide"/>
    <s v="NA"/>
    <n v="10"/>
    <n v="-99"/>
    <n v="-99"/>
    <n v="101"/>
    <n v="7.2160000000000002"/>
    <n v="-99"/>
    <s v="N"/>
    <s v="NA"/>
    <s v="NA"/>
    <s v="NA"/>
    <s v="N"/>
    <s v="NA"/>
    <n v="-99"/>
    <n v="3"/>
    <x v="1"/>
    <n v="11.320777777777799"/>
    <n v="2.597E-2"/>
    <s v="CeO2- 3dPE"/>
    <s v="CeO2 NP"/>
    <n v="242"/>
    <s v="Morimoto_2015"/>
    <s v="Indrani Non-Inh"/>
    <s v="10.1007/s11051-015-3249-1"/>
    <s v="CeO2 NP"/>
    <s v="Nano"/>
    <s v="irregular"/>
    <n v="-99"/>
    <s v="Fluorite"/>
    <s v="Y"/>
    <n v="7.8"/>
    <n v="0"/>
    <n v="93"/>
    <n v="1"/>
    <n v="1"/>
    <n v="1"/>
    <n v="1"/>
    <x v="0"/>
    <n v="1"/>
    <n v="1"/>
    <s v="Irregular"/>
    <s v="0.01 - 0.1 ug/g lung"/>
    <x v="0"/>
    <x v="1"/>
  </r>
  <r>
    <n v="134"/>
    <x v="2"/>
    <s v="NA"/>
    <s v="Metal Oxide"/>
    <s v="NA"/>
    <n v="-99"/>
    <n v="-99"/>
    <n v="-99"/>
    <n v="18"/>
    <n v="-99"/>
    <n v="-99"/>
    <s v="NA"/>
    <s v="NA"/>
    <s v="NA"/>
    <s v="NA"/>
    <s v="NA"/>
    <s v="NA"/>
    <n v="-99"/>
    <n v="3"/>
    <x v="7"/>
    <n v="8.9195714285714303"/>
    <n v="8.9060000000000006"/>
    <s v="ZnO- 3dPE"/>
    <s v="ZnO NP"/>
    <n v="393"/>
    <s v="Jacobson_2015"/>
    <s v="Indrani Non-Inh"/>
    <s v="NA"/>
    <s v="ZnO NP"/>
    <s v="Nano"/>
    <s v="Particle"/>
    <n v="-99"/>
    <s v="NR"/>
    <s v="NR"/>
    <n v="130"/>
    <n v="0"/>
    <n v="94"/>
    <n v="1"/>
    <n v="1"/>
    <n v="1"/>
    <n v="1"/>
    <x v="0"/>
    <n v="1"/>
    <n v="1"/>
    <s v="Spherical"/>
    <s v="1 - 10 ug/g lung"/>
    <x v="0"/>
    <x v="0"/>
  </r>
  <r>
    <n v="146"/>
    <x v="0"/>
    <s v="NA"/>
    <s v="Metal Oxide"/>
    <s v="NA"/>
    <n v="-99"/>
    <n v="-99"/>
    <n v="-99"/>
    <n v="6"/>
    <n v="-99"/>
    <n v="-99"/>
    <s v="NA"/>
    <s v="NA"/>
    <s v="NA"/>
    <s v="NA"/>
    <s v="NA"/>
    <s v="NA"/>
    <n v="-99"/>
    <n v="1"/>
    <x v="1"/>
    <n v="361.13159420289901"/>
    <n v="326.740869565217"/>
    <s v="TiO2-1dPE (nano-particle)"/>
    <s v="Fine TiO2 Particles"/>
    <n v="1378"/>
    <s v="Warheit_2009"/>
    <s v="Krug Non-Inh"/>
    <s v="NA"/>
    <s v="Fine TiO2 Particles"/>
    <s v="Nano"/>
    <s v="Particle"/>
    <n v="-99"/>
    <s v="NR"/>
    <s v="NR"/>
    <n v="300"/>
    <n v="0"/>
    <n v="99"/>
    <n v="2"/>
    <n v="2"/>
    <n v="2"/>
    <n v="3"/>
    <x v="2"/>
    <n v="4"/>
    <n v="5"/>
    <s v="Spherical"/>
    <s v="100 - 1000 ug/g lung"/>
    <x v="1"/>
    <x v="1"/>
  </r>
  <r>
    <n v="147"/>
    <x v="0"/>
    <s v="NA"/>
    <s v="Metal Oxide"/>
    <s v="NA"/>
    <n v="-99"/>
    <n v="-99"/>
    <n v="-99"/>
    <n v="169"/>
    <n v="-99"/>
    <n v="-99"/>
    <s v="NA"/>
    <s v="NA"/>
    <s v="NA"/>
    <s v="NA"/>
    <s v="NA"/>
    <s v="NA"/>
    <n v="-99"/>
    <n v="1"/>
    <x v="1"/>
    <n v="139.90338164251199"/>
    <n v="105.973333333333"/>
    <s v="TiO2-1dPE (nano-dot)"/>
    <s v="TiO2 Nano-dots"/>
    <n v="1378"/>
    <s v="Warheit_2009"/>
    <s v="Krug Non-Inh"/>
    <s v="NA"/>
    <s v="TiO2 Nano-dots"/>
    <s v="Nano"/>
    <s v="Spherical Particle"/>
    <n v="-99"/>
    <s v="NR"/>
    <s v="NR"/>
    <n v="-99"/>
    <n v="0"/>
    <n v="100"/>
    <n v="2"/>
    <n v="2"/>
    <n v="2"/>
    <n v="2"/>
    <x v="3"/>
    <n v="3"/>
    <n v="3"/>
    <s v="Spherical"/>
    <s v="100 - 1000 ug/g lung"/>
    <x v="1"/>
    <x v="1"/>
  </r>
  <r>
    <n v="148"/>
    <x v="0"/>
    <s v="NA"/>
    <s v="Metal Oxide"/>
    <s v="NA"/>
    <n v="-99"/>
    <n v="-99"/>
    <n v="-99"/>
    <n v="27"/>
    <n v="-99"/>
    <n v="-99"/>
    <s v="NA"/>
    <s v="NA"/>
    <s v="NA"/>
    <s v="NA"/>
    <s v="NA"/>
    <s v="NA"/>
    <n v="-99"/>
    <n v="1"/>
    <x v="1"/>
    <n v="65.056386473429995"/>
    <n v="39.044946859903398"/>
    <s v="TiO2-1dPE (nano-rod)"/>
    <s v="TiO2 Nano-rods"/>
    <n v="1378"/>
    <s v="Warheit_2009"/>
    <s v="Krug Non-Inh"/>
    <s v="NA"/>
    <s v="TiO2 Nano-rods"/>
    <s v="Nano"/>
    <s v="Nanorod"/>
    <n v="-9"/>
    <s v="NR"/>
    <s v="NR"/>
    <n v="-99"/>
    <n v="0"/>
    <n v="101"/>
    <n v="1"/>
    <n v="1"/>
    <n v="1"/>
    <n v="1"/>
    <x v="1"/>
    <n v="2"/>
    <n v="2"/>
    <s v="Fiber-like"/>
    <s v="10 - 100 ug/g lung"/>
    <x v="1"/>
    <x v="1"/>
  </r>
  <r>
    <n v="149"/>
    <x v="2"/>
    <s v="NA"/>
    <s v="Metal Oxide"/>
    <s v="NA"/>
    <n v="-99"/>
    <n v="-99"/>
    <n v="-99"/>
    <n v="12.1"/>
    <n v="5.6"/>
    <n v="-99"/>
    <s v="NA"/>
    <s v="NA"/>
    <s v="NA"/>
    <s v="NA"/>
    <s v="NA"/>
    <s v="NA"/>
    <n v="-99"/>
    <n v="1"/>
    <x v="1"/>
    <n v="14.984115942029"/>
    <n v="10.9968695652174"/>
    <s v="Nano ZnO-1dPE"/>
    <s v="ZnO NP"/>
    <s v="897_hell"/>
    <s v="Warheit_2009"/>
    <s v="Krug Non-Inh"/>
    <s v="NA"/>
    <s v="ZnO NP"/>
    <s v="Nano"/>
    <s v="Nanoparticles"/>
    <n v="-99"/>
    <s v="NR"/>
    <s v="NR"/>
    <n v="-99"/>
    <n v="0"/>
    <n v="102"/>
    <n v="1"/>
    <n v="1"/>
    <n v="1"/>
    <n v="1"/>
    <x v="0"/>
    <n v="1"/>
    <n v="1"/>
    <s v="Spherical"/>
    <s v="10 - 100 ug/g lung"/>
    <x v="0"/>
    <x v="1"/>
  </r>
  <r>
    <n v="150"/>
    <x v="2"/>
    <s v="NA"/>
    <s v="Metal Oxide"/>
    <s v="NA"/>
    <n v="-99"/>
    <n v="-99"/>
    <n v="-99"/>
    <n v="9.6"/>
    <n v="5.6"/>
    <n v="-99"/>
    <s v="NA"/>
    <s v="NA"/>
    <s v="NA"/>
    <s v="NA"/>
    <s v="NA"/>
    <s v="NA"/>
    <n v="-99"/>
    <n v="1"/>
    <x v="1"/>
    <n v="10.7743381642512"/>
    <n v="6.82066086956522"/>
    <s v="Fine ZnO-1dPE"/>
    <s v="Fine ZnO"/>
    <s v="897_hell"/>
    <s v="Warheit_2009"/>
    <s v="Krug Non-Inh"/>
    <s v="NA"/>
    <s v="Fine ZnO"/>
    <s v="Nano"/>
    <s v="Nanoparticles"/>
    <n v="-99"/>
    <s v="NR"/>
    <s v="NR"/>
    <n v="-99"/>
    <n v="0"/>
    <n v="103"/>
    <n v="1"/>
    <n v="1"/>
    <n v="1"/>
    <n v="1"/>
    <x v="0"/>
    <n v="1"/>
    <n v="1"/>
    <s v="Spherical"/>
    <s v="1 - 10 ug/g lung"/>
    <x v="0"/>
    <x v="1"/>
  </r>
  <r>
    <n v="155"/>
    <x v="0"/>
    <s v="AMT-100"/>
    <s v="Metal Oxide"/>
    <s v="NA"/>
    <n v="68.5"/>
    <n v="-99"/>
    <n v="-99"/>
    <n v="275"/>
    <n v="-99"/>
    <n v="-99"/>
    <s v="NA"/>
    <s v="NA"/>
    <s v="NA"/>
    <s v="NA"/>
    <s v="NA"/>
    <s v="NA"/>
    <n v="-99"/>
    <n v="3"/>
    <x v="2"/>
    <n v="302.31888888888898"/>
    <n v="274.49777777777803"/>
    <s v="TiO2_AMT-100"/>
    <s v="NA"/>
    <n v="74"/>
    <s v="Hashizume_2016"/>
    <s v="nanoAOP"/>
    <s v="http://dx.doi.org/10.1016/j.toxrep.2016.05.005"/>
    <s v="TiO2 AMT-100"/>
    <s v="Nano"/>
    <s v="Spherical Particle"/>
    <n v="-99"/>
    <s v="Anatase"/>
    <s v="Y"/>
    <n v="6"/>
    <n v="0"/>
    <n v="108"/>
    <n v="2"/>
    <n v="2"/>
    <n v="2"/>
    <n v="3"/>
    <x v="2"/>
    <n v="4"/>
    <n v="5"/>
    <s v="Spherical"/>
    <s v="100 - 1000 ug/g lung"/>
    <x v="1"/>
    <x v="1"/>
  </r>
  <r>
    <n v="156"/>
    <x v="0"/>
    <s v="MT-150AW"/>
    <s v="Metal Oxide"/>
    <s v="NA"/>
    <n v="28.7"/>
    <n v="-99"/>
    <n v="-99"/>
    <n v="110"/>
    <n v="-99"/>
    <n v="-99"/>
    <s v="NA"/>
    <s v="NA"/>
    <s v="NA"/>
    <s v="NA"/>
    <s v="NA"/>
    <s v="NA"/>
    <n v="-99"/>
    <n v="3"/>
    <x v="2"/>
    <n v="202.933333333333"/>
    <n v="186.418888888889"/>
    <s v="TiO2_MT-150AW"/>
    <s v="NA"/>
    <n v="74"/>
    <s v="Hashizume_2016"/>
    <s v="nanoAOP"/>
    <s v="http://dx.doi.org/10.1016/j.toxrep.2016.05.005"/>
    <s v="TiO2 MT-150AW"/>
    <s v="Nano"/>
    <s v="Spindle"/>
    <n v="28.8"/>
    <s v="Rutile"/>
    <s v="Y"/>
    <n v="7.6"/>
    <n v="0"/>
    <n v="109"/>
    <n v="2"/>
    <n v="2"/>
    <n v="2"/>
    <n v="2"/>
    <x v="3"/>
    <n v="3"/>
    <n v="3"/>
    <s v="Fiber-like"/>
    <s v="100 - 1000 ug/g lung"/>
    <x v="1"/>
    <x v="1"/>
  </r>
  <r>
    <n v="157"/>
    <x v="0"/>
    <s v="TTO-S-3"/>
    <s v="Metal Oxide"/>
    <s v="NA"/>
    <n v="45.8"/>
    <n v="-99"/>
    <n v="-99"/>
    <n v="102"/>
    <n v="-99"/>
    <n v="-99"/>
    <s v="NA"/>
    <s v="NA"/>
    <s v="NA"/>
    <s v="NA"/>
    <s v="NA"/>
    <s v="NA"/>
    <n v="-99"/>
    <n v="3"/>
    <x v="2"/>
    <n v="186.20333333333301"/>
    <n v="166.36444444444399"/>
    <s v="TiO2_TTO-S-3"/>
    <s v="NA"/>
    <n v="74"/>
    <s v="Hashizume_2016"/>
    <s v="nanoAOP"/>
    <s v="http://dx.doi.org/10.1016/j.toxrep.2016.05.005"/>
    <s v="TiO2 TTO-S-3"/>
    <s v="Nano"/>
    <s v="Spindle"/>
    <n v="75"/>
    <s v="Rutile"/>
    <s v="Y"/>
    <n v="15"/>
    <n v="0"/>
    <n v="110"/>
    <n v="2"/>
    <n v="2"/>
    <n v="2"/>
    <n v="2"/>
    <x v="3"/>
    <n v="3"/>
    <n v="3"/>
    <s v="Fiber-like"/>
    <s v="100 - 1000 ug/g lung"/>
    <x v="1"/>
    <x v="1"/>
  </r>
  <r>
    <n v="158"/>
    <x v="0"/>
    <s v="TTO-S-3_coated"/>
    <s v="Metal Oxide"/>
    <s v="NA"/>
    <n v="125"/>
    <n v="-99"/>
    <n v="-99"/>
    <n v="93"/>
    <n v="-99"/>
    <n v="-99"/>
    <s v="NA"/>
    <s v="NA"/>
    <s v="NA"/>
    <s v="NA"/>
    <s v="NA"/>
    <s v="NA"/>
    <n v="-99"/>
    <n v="3"/>
    <x v="2"/>
    <n v="54.718111111111099"/>
    <n v="44.339444444444403"/>
    <s v="TiO2_TTO-S-3_coated"/>
    <s v="NA"/>
    <n v="74"/>
    <s v="Hashizume_2016"/>
    <s v="nanoAOP"/>
    <s v="http://dx.doi.org/10.1016/j.toxrep.2016.05.005"/>
    <s v="TiO2 TTO-S-3_coated"/>
    <s v="Nano"/>
    <s v="Spindle"/>
    <n v="75"/>
    <s v="Rutile"/>
    <s v="Y"/>
    <n v="15"/>
    <n v="0"/>
    <n v="111"/>
    <n v="1"/>
    <n v="1"/>
    <n v="1"/>
    <n v="1"/>
    <x v="1"/>
    <n v="2"/>
    <n v="2"/>
    <s v="Fiber-like"/>
    <s v="10 - 100 ug/g lung"/>
    <x v="1"/>
    <x v="1"/>
  </r>
  <r>
    <n v="159"/>
    <x v="0"/>
    <s v="P25"/>
    <s v="Metal Oxide"/>
    <s v="NA"/>
    <n v="73.8"/>
    <n v="-99"/>
    <n v="-99"/>
    <n v="50"/>
    <n v="-99"/>
    <n v="-99"/>
    <s v="NA"/>
    <s v="NA"/>
    <s v="NA"/>
    <s v="NA"/>
    <s v="NA"/>
    <s v="NA"/>
    <n v="-99"/>
    <n v="3"/>
    <x v="2"/>
    <n v="318.47000000000003"/>
    <n v="248.3"/>
    <s v="TiO2_P25"/>
    <s v="NA"/>
    <n v="74"/>
    <s v="Hashizume_2016"/>
    <s v="nanoAOP"/>
    <s v="http://dx.doi.org/10.1016/j.toxrep.2016.05.005"/>
    <s v="TiO2 P25"/>
    <s v="Nano"/>
    <s v="Spherical Particle"/>
    <n v="-99"/>
    <s v="80/20 anatase/rutile"/>
    <s v="Y"/>
    <n v="21"/>
    <n v="0"/>
    <n v="112"/>
    <n v="2"/>
    <n v="2"/>
    <n v="2"/>
    <n v="3"/>
    <x v="2"/>
    <n v="4"/>
    <n v="5"/>
    <s v="Spherical"/>
    <s v="100 - 1000 ug/g lung"/>
    <x v="1"/>
    <x v="1"/>
  </r>
  <r>
    <n v="160"/>
    <x v="0"/>
    <s v="MP-100"/>
    <s v="Metal Oxide"/>
    <s v="NA"/>
    <n v="289"/>
    <n v="-99"/>
    <n v="-99"/>
    <n v="6"/>
    <n v="-99"/>
    <n v="-99"/>
    <s v="NA"/>
    <s v="NA"/>
    <s v="NA"/>
    <s v="NA"/>
    <s v="NA"/>
    <s v="NA"/>
    <n v="-99"/>
    <n v="3"/>
    <x v="2"/>
    <n v="1117.32222222222"/>
    <n v="638.56111111111102"/>
    <s v="TiO2_MP-100"/>
    <s v="NA"/>
    <n v="74"/>
    <s v="Hashizume_2016"/>
    <s v="nanoAOP"/>
    <s v="http://dx.doi.org/10.1016/j.toxrep.2016.05.005"/>
    <s v="TiO2 MP-100"/>
    <s v="Nano"/>
    <s v="Spherical Particle"/>
    <n v="-99"/>
    <s v="Rutile"/>
    <s v="Y"/>
    <n v="1000"/>
    <n v="0"/>
    <n v="113"/>
    <n v="3"/>
    <n v="4"/>
    <n v="4"/>
    <n v="5"/>
    <x v="6"/>
    <n v="7"/>
    <n v="8"/>
    <s v="Spherical"/>
    <s v="100 - 1000 ug/g lung"/>
    <x v="2"/>
    <x v="1"/>
  </r>
  <r>
    <n v="161"/>
    <x v="0"/>
    <s v="FTL-100"/>
    <s v="Metal Oxide"/>
    <s v="NA"/>
    <n v="-99"/>
    <n v="-99"/>
    <n v="-99"/>
    <n v="12"/>
    <n v="-99"/>
    <n v="-99"/>
    <s v="NA"/>
    <s v="NA"/>
    <s v="NA"/>
    <s v="NA"/>
    <s v="NA"/>
    <s v="NA"/>
    <n v="-99"/>
    <n v="3"/>
    <x v="2"/>
    <n v="493.108888888889"/>
    <n v="350.62777777777802"/>
    <s v="TiO2_FTL-100"/>
    <s v="NA"/>
    <n v="74"/>
    <s v="Hashizume_2016"/>
    <s v="nanoAOP"/>
    <s v="http://dx.doi.org/10.1016/j.toxrep.2016.05.005"/>
    <s v="TiO2 FTL-100"/>
    <s v="Nano"/>
    <s v="Needle"/>
    <n v="1680"/>
    <s v="Rutile"/>
    <s v="Y"/>
    <n v="130"/>
    <n v="0"/>
    <n v="114"/>
    <n v="3"/>
    <n v="3"/>
    <n v="3"/>
    <n v="4"/>
    <x v="4"/>
    <n v="5"/>
    <n v="6"/>
    <s v="Fiber-like"/>
    <s v="100 - 1000 ug/g lung"/>
    <x v="2"/>
    <x v="1"/>
  </r>
  <r>
    <n v="162"/>
    <x v="6"/>
    <s v="MWCNT"/>
    <s v="Carbon"/>
    <s v="NA"/>
    <n v="140"/>
    <n v="-99"/>
    <n v="-99"/>
    <n v="12.83"/>
    <n v="-99"/>
    <n v="-99"/>
    <s v="NA"/>
    <s v="NA"/>
    <s v="NA"/>
    <s v="NA"/>
    <s v="NA"/>
    <s v="NA"/>
    <n v="-99"/>
    <n v="1"/>
    <x v="2"/>
    <n v="637.24400000000003"/>
    <n v="147.96266666666699"/>
    <s v="MWCNT"/>
    <s v="NA"/>
    <n v="1244"/>
    <s v="Park_2009a"/>
    <s v="nanoAOP"/>
    <s v="doi:10.1016/j.tox.2009.02.009"/>
    <s v="CNT MWCNT"/>
    <s v="Nano"/>
    <s v="Nanotube"/>
    <n v="7000"/>
    <s v="NA"/>
    <s v="NA"/>
    <n v="-99"/>
    <n v="0"/>
    <n v="115"/>
    <n v="3"/>
    <n v="3"/>
    <n v="3"/>
    <n v="4"/>
    <x v="4"/>
    <n v="6"/>
    <n v="7"/>
    <s v="Fiber-like"/>
    <s v="100 - 1000 ug/g lung"/>
    <x v="2"/>
    <x v="1"/>
  </r>
  <r>
    <n v="163"/>
    <x v="0"/>
    <s v="TiO2_inhalation"/>
    <s v="Metal Oxide"/>
    <s v="NA"/>
    <n v="-99"/>
    <n v="0.8"/>
    <n v="1.4"/>
    <n v="57"/>
    <n v="-99"/>
    <n v="-99"/>
    <s v="NA"/>
    <s v="NA"/>
    <s v="NA"/>
    <s v="NA"/>
    <s v="NA"/>
    <s v="NA"/>
    <n v="-99"/>
    <n v="1"/>
    <x v="8"/>
    <n v="150.713333333333"/>
    <n v="125.01111111111101"/>
    <s v="TiO2_inhalation"/>
    <s v="NA"/>
    <n v="141"/>
    <s v="Baisch_2014"/>
    <s v="nanoAOP"/>
    <s v="http://www.particleandfibretoxicology.com/content/11/1/5"/>
    <s v="TiO2 TiO2_inhalation"/>
    <s v="Nano"/>
    <s v="Spherical Particle"/>
    <n v="-99"/>
    <s v="80/20 anatase/rutile"/>
    <s v="Y"/>
    <n v="25"/>
    <n v="0"/>
    <n v="116"/>
    <n v="2"/>
    <n v="2"/>
    <n v="2"/>
    <n v="2"/>
    <x v="3"/>
    <n v="3"/>
    <n v="3"/>
    <s v="Spherical"/>
    <s v="100 - 1000 ug/g lung"/>
    <x v="1"/>
    <x v="2"/>
  </r>
  <r>
    <n v="164"/>
    <x v="0"/>
    <s v="TiO2_ITI"/>
    <s v="Metal Oxide"/>
    <s v="NA"/>
    <n v="1350"/>
    <n v="-99"/>
    <n v="-99"/>
    <n v="57"/>
    <n v="-99"/>
    <n v="-99"/>
    <s v="NA"/>
    <s v="NA"/>
    <s v="NA"/>
    <s v="NA"/>
    <s v="NA"/>
    <s v="NA"/>
    <n v="-99"/>
    <n v="1"/>
    <x v="2"/>
    <n v="49.049777777777798"/>
    <n v="47.087222222222202"/>
    <s v="TiO2_ITI"/>
    <s v="NA"/>
    <n v="141"/>
    <s v="Baisch_2014"/>
    <s v="nanoAOP"/>
    <s v="http://www.particleandfibretoxicology.com/content/11/1/5"/>
    <s v="TiO2 TiO2_ITI"/>
    <s v="Nano"/>
    <s v="Spherical Particle"/>
    <n v="-99"/>
    <s v="80/20 anatase/rutile"/>
    <s v="Y"/>
    <n v="25"/>
    <n v="0"/>
    <n v="117"/>
    <n v="1"/>
    <n v="1"/>
    <n v="1"/>
    <n v="1"/>
    <x v="1"/>
    <n v="2"/>
    <n v="2"/>
    <s v="Spherical"/>
    <s v="10 - 100 ug/g lung"/>
    <x v="1"/>
    <x v="1"/>
  </r>
  <r>
    <n v="165"/>
    <x v="6"/>
    <s v="NRCWE-040"/>
    <s v="Carbon"/>
    <s v="NA"/>
    <n v="20.56"/>
    <n v="-99"/>
    <n v="-99"/>
    <n v="150"/>
    <n v="-99"/>
    <n v="-99"/>
    <s v="NA"/>
    <s v="NA"/>
    <s v="NA"/>
    <s v="NA"/>
    <s v="NA"/>
    <s v="NA"/>
    <n v="-99"/>
    <n v="1"/>
    <x v="2"/>
    <n v="20.370428571428601"/>
    <n v="4.5675714285714299E-2"/>
    <s v="NRCWE-040"/>
    <s v="NA"/>
    <n v="428"/>
    <s v="Poulson_2016"/>
    <s v="nanoAOP"/>
    <s v="https://doi.org/10.1080/17435390.2016.1202351"/>
    <s v="CNT NRCWE-040"/>
    <s v="Nano"/>
    <s v="Nanotube"/>
    <n v="518.9"/>
    <s v="NA"/>
    <s v="NA"/>
    <n v="-99"/>
    <n v="0"/>
    <n v="118"/>
    <n v="1"/>
    <n v="1"/>
    <n v="1"/>
    <n v="1"/>
    <x v="0"/>
    <n v="1"/>
    <n v="1"/>
    <s v="Fiber-like"/>
    <s v="0.01 - 0.1 ug/g lung"/>
    <x v="0"/>
    <x v="1"/>
  </r>
  <r>
    <n v="166"/>
    <x v="6"/>
    <s v="NRCWE-042"/>
    <s v="Carbon"/>
    <s v="NA"/>
    <n v="20.5"/>
    <n v="-99"/>
    <n v="-99"/>
    <n v="141"/>
    <n v="-99"/>
    <n v="-99"/>
    <s v="NA"/>
    <s v="NA"/>
    <s v="NA"/>
    <s v="NA"/>
    <s v="NA"/>
    <s v="NA"/>
    <n v="-99"/>
    <n v="1"/>
    <x v="2"/>
    <n v="21.917428571428601"/>
    <n v="4.6214714285714303E-2"/>
    <s v="NRCWE-042"/>
    <s v="NA"/>
    <n v="428"/>
    <s v="Poulson_2016"/>
    <s v="nanoAOP"/>
    <s v="https://doi.org/10.1080/17435390.2016.1202351"/>
    <s v="CNT NRCWE-042"/>
    <s v="Nano"/>
    <s v="Nanotube"/>
    <n v="723.2"/>
    <s v="NA"/>
    <s v="NA"/>
    <n v="-99"/>
    <n v="0"/>
    <n v="119"/>
    <n v="1"/>
    <n v="1"/>
    <n v="1"/>
    <n v="1"/>
    <x v="0"/>
    <n v="1"/>
    <n v="1"/>
    <s v="Fiber-like"/>
    <s v="0.01 - 0.1 ug/g lung"/>
    <x v="0"/>
    <x v="1"/>
  </r>
  <r>
    <n v="167"/>
    <x v="6"/>
    <s v="NRCWE-045"/>
    <s v="Carbon"/>
    <s v="NA"/>
    <n v="28.07"/>
    <n v="-99"/>
    <n v="-99"/>
    <n v="119"/>
    <n v="-99"/>
    <n v="-99"/>
    <s v="NA"/>
    <s v="NA"/>
    <s v="NA"/>
    <s v="NA"/>
    <s v="NA"/>
    <s v="NA"/>
    <n v="-99"/>
    <n v="1"/>
    <x v="2"/>
    <n v="68.156857142857106"/>
    <n v="61.482357142857097"/>
    <s v="NRCWE-045"/>
    <s v="NA"/>
    <n v="428"/>
    <s v="Poulson_2016"/>
    <s v="nanoAOP"/>
    <s v="https://doi.org/10.1080/17435390.2016.1202351"/>
    <s v="CNT NRCWE-045"/>
    <s v="Nano"/>
    <s v="Nanotube"/>
    <n v="1553"/>
    <s v="NA"/>
    <s v="NA"/>
    <n v="-99"/>
    <n v="0"/>
    <n v="120"/>
    <n v="1"/>
    <n v="1"/>
    <n v="1"/>
    <n v="1"/>
    <x v="1"/>
    <n v="2"/>
    <n v="2"/>
    <s v="Fiber-like"/>
    <s v="10 - 100 ug/g lung"/>
    <x v="1"/>
    <x v="1"/>
  </r>
  <r>
    <n v="168"/>
    <x v="6"/>
    <s v="NRCWE-046"/>
    <s v="Carbon"/>
    <s v="NA"/>
    <n v="17.22"/>
    <n v="-99"/>
    <n v="-99"/>
    <n v="223"/>
    <n v="-99"/>
    <n v="-99"/>
    <s v="NA"/>
    <s v="NA"/>
    <s v="NA"/>
    <s v="NA"/>
    <s v="NA"/>
    <s v="NA"/>
    <n v="-99"/>
    <n v="1"/>
    <x v="2"/>
    <n v="16.9660714285714"/>
    <n v="1.8068142857142901E-2"/>
    <s v="NRCWE-046"/>
    <s v="NA"/>
    <n v="428"/>
    <s v="Poulson_2016"/>
    <s v="nanoAOP"/>
    <s v="https://doi.org/10.1080/17435390.2016.1202351"/>
    <s v="CNT NRCWE-046"/>
    <s v="Nano"/>
    <s v="Nanotube"/>
    <n v="717.2"/>
    <s v="NA"/>
    <s v="NA"/>
    <n v="-99"/>
    <n v="0"/>
    <n v="121"/>
    <n v="1"/>
    <n v="1"/>
    <n v="1"/>
    <n v="1"/>
    <x v="0"/>
    <n v="1"/>
    <n v="1"/>
    <s v="Fiber-like"/>
    <s v="0.01 - 0.1 ug/g lung"/>
    <x v="0"/>
    <x v="1"/>
  </r>
  <r>
    <n v="169"/>
    <x v="6"/>
    <s v="NRCWE-047"/>
    <s v="Carbon"/>
    <s v="NA"/>
    <n v="12.96"/>
    <n v="-99"/>
    <n v="-99"/>
    <n v="216"/>
    <n v="-99"/>
    <n v="-99"/>
    <s v="NA"/>
    <s v="NA"/>
    <s v="NA"/>
    <s v="NA"/>
    <s v="NA"/>
    <s v="NA"/>
    <n v="-99"/>
    <n v="1"/>
    <x v="2"/>
    <n v="6.1781642857142796"/>
    <n v="5.9691214285714302"/>
    <s v="NRCWE-047"/>
    <s v="NA"/>
    <n v="428"/>
    <s v="Poulson_2016"/>
    <s v="nanoAOP"/>
    <s v="https://doi.org/10.1080/17435390.2016.1202351"/>
    <s v="CNT NRCWE-047"/>
    <s v="Nano"/>
    <s v="Nanotube"/>
    <n v="532.5"/>
    <s v="NA"/>
    <s v="NA"/>
    <n v="-99"/>
    <n v="0"/>
    <n v="122"/>
    <n v="1"/>
    <n v="1"/>
    <n v="1"/>
    <n v="1"/>
    <x v="0"/>
    <n v="1"/>
    <n v="1"/>
    <s v="Fiber-like"/>
    <s v="1 - 10 ug/g lung"/>
    <x v="0"/>
    <x v="1"/>
  </r>
  <r>
    <n v="170"/>
    <x v="6"/>
    <s v="NRCWE-048"/>
    <s v="Carbon"/>
    <s v="NA"/>
    <n v="15.08"/>
    <n v="-99"/>
    <n v="-99"/>
    <n v="185"/>
    <n v="-99"/>
    <n v="-99"/>
    <s v="NA"/>
    <s v="NA"/>
    <s v="NA"/>
    <s v="NA"/>
    <s v="NA"/>
    <s v="NA"/>
    <n v="-99"/>
    <n v="1"/>
    <x v="2"/>
    <n v="36.829285714285703"/>
    <n v="28.065999999999999"/>
    <s v="NRCWE-048"/>
    <s v="NA"/>
    <n v="428"/>
    <s v="Poulson_2016"/>
    <s v="nanoAOP"/>
    <s v="https://doi.org/10.1080/17435390.2016.1202351"/>
    <s v="CNT NRCWE-048"/>
    <s v="Nano"/>
    <s v="Nanotube"/>
    <n v="1604"/>
    <s v="NA"/>
    <s v="NA"/>
    <n v="-99"/>
    <n v="0"/>
    <n v="123"/>
    <n v="1"/>
    <n v="1"/>
    <n v="1"/>
    <n v="1"/>
    <x v="0"/>
    <n v="1"/>
    <n v="1"/>
    <s v="Fiber-like"/>
    <s v="10 - 100 ug/g lung"/>
    <x v="0"/>
    <x v="1"/>
  </r>
  <r>
    <n v="170"/>
    <x v="6"/>
    <s v="NRCWE-049"/>
    <s v="Carbon"/>
    <s v="NA"/>
    <n v="13.85"/>
    <n v="-99"/>
    <n v="-99"/>
    <n v="199"/>
    <n v="-99"/>
    <n v="-99"/>
    <s v="NA"/>
    <s v="NA"/>
    <s v="NA"/>
    <s v="NA"/>
    <s v="NA"/>
    <s v="NA"/>
    <n v="-99"/>
    <n v="1"/>
    <x v="2"/>
    <n v="20.6892142857143"/>
    <n v="20.3997142857143"/>
    <s v="NRCWE-049"/>
    <s v="NA"/>
    <n v="428"/>
    <s v="Poulson_2016"/>
    <s v="nanoAOP"/>
    <s v="https://doi.org/10.1080/17435390.2016.1202351"/>
    <s v="CNT NRCWE-049"/>
    <s v="Nano"/>
    <s v="Nanotube"/>
    <n v="731.1"/>
    <s v="NA"/>
    <s v="NA"/>
    <n v="-99"/>
    <n v="0"/>
    <n v="124"/>
    <n v="1"/>
    <n v="1"/>
    <n v="1"/>
    <n v="1"/>
    <x v="0"/>
    <n v="1"/>
    <n v="1"/>
    <s v="Fiber-like"/>
    <s v="10 - 100 ug/g lung"/>
    <x v="0"/>
    <x v="1"/>
  </r>
  <r>
    <n v="140"/>
    <x v="9"/>
    <s v="CeO2 NP"/>
    <s v="Metal Oxide"/>
    <s v="NA"/>
    <n v="344"/>
    <n v="1.4"/>
    <n v="2.4"/>
    <n v="56"/>
    <n v="-99"/>
    <n v="-47.4"/>
    <s v="NA"/>
    <s v="NA"/>
    <s v="NA"/>
    <s v="NA"/>
    <s v="NA"/>
    <s v="NA"/>
    <n v="-99"/>
    <n v="1"/>
    <x v="9"/>
    <n v="6.7451885937008802"/>
    <n v="6.0139798205243196"/>
    <s v="CeO2_NP_1dPE"/>
    <s v="NA"/>
    <n v="253"/>
    <s v="Aalapati_2014"/>
    <s v="NA"/>
    <s v="NA"/>
    <s v="CeO2 NP"/>
    <s v="Nano"/>
    <s v="Particle"/>
    <n v="-99"/>
    <s v="NR"/>
    <s v="NR"/>
    <n v="-99"/>
    <n v="0"/>
    <n v="125"/>
    <n v="1"/>
    <n v="1"/>
    <n v="1"/>
    <n v="1"/>
    <x v="0"/>
    <n v="1"/>
    <n v="1"/>
    <s v="Spherical"/>
    <s v="1 - 10 ug/g lung"/>
    <x v="0"/>
    <x v="2"/>
  </r>
  <r>
    <n v="142"/>
    <x v="9"/>
    <s v="Ceria NM-211"/>
    <s v="Metal Oxide"/>
    <s v="NA"/>
    <n v="9.5"/>
    <n v="1.45"/>
    <n v="2.1"/>
    <n v="53"/>
    <n v="0.6"/>
    <n v="-99"/>
    <s v="NA"/>
    <s v="NA"/>
    <s v="NA"/>
    <s v="NA"/>
    <s v="NA"/>
    <s v="NA"/>
    <n v="-99"/>
    <n v="3"/>
    <x v="10"/>
    <n v="2.5607277744052102"/>
    <n v="2.54492311665545"/>
    <s v="NM211_5dE_3dPE"/>
    <s v="Ceria NM-211"/>
    <n v="227"/>
    <s v="Keller_2014"/>
    <s v="NA"/>
    <s v="NA"/>
    <s v="Ceria NM-211"/>
    <s v="Nano"/>
    <s v="Nanoparticles"/>
    <n v="-99"/>
    <s v="NR"/>
    <s v="NR"/>
    <n v="-99"/>
    <n v="0"/>
    <n v="126"/>
    <n v="1"/>
    <n v="1"/>
    <n v="1"/>
    <n v="1"/>
    <x v="0"/>
    <n v="1"/>
    <n v="1"/>
    <s v="Spherical"/>
    <s v="1 - 10 ug/g lung"/>
    <x v="0"/>
    <x v="2"/>
  </r>
  <r>
    <n v="141"/>
    <x v="9"/>
    <s v="Ceria NM-212"/>
    <s v="Metal Oxide"/>
    <s v="NA"/>
    <n v="40"/>
    <n v="1.2"/>
    <n v="2.2999999999999998"/>
    <n v="27"/>
    <n v="2"/>
    <n v="-99"/>
    <s v="NA"/>
    <s v="NA"/>
    <s v="NA"/>
    <s v="NA"/>
    <s v="NA"/>
    <s v="NA"/>
    <n v="-99"/>
    <n v="3"/>
    <x v="10"/>
    <n v="4.6111852700932499"/>
    <n v="4.5792179349433502"/>
    <s v="NM212_5dE_3dPE"/>
    <s v="Ceria NM-212"/>
    <n v="227"/>
    <s v="Keller_2014"/>
    <s v="NA"/>
    <s v="NA"/>
    <s v="Ceria NM-212"/>
    <s v="Nano"/>
    <s v="Nanoparticles"/>
    <n v="-99"/>
    <s v="NR"/>
    <s v="NR"/>
    <n v="-99"/>
    <n v="0"/>
    <n v="127"/>
    <n v="1"/>
    <n v="1"/>
    <n v="1"/>
    <n v="1"/>
    <x v="0"/>
    <n v="1"/>
    <n v="1"/>
    <s v="Spherical"/>
    <s v="1 - 10 ug/g lung"/>
    <x v="0"/>
    <x v="2"/>
  </r>
  <r>
    <n v="110"/>
    <x v="11"/>
    <s v="CNF_female"/>
    <s v="Carbon"/>
    <s v="NA"/>
    <n v="158"/>
    <n v="2.8"/>
    <n v="2.4"/>
    <n v="13.8"/>
    <n v="0.08"/>
    <n v="-99"/>
    <s v="NA"/>
    <s v="NA"/>
    <s v="NA"/>
    <s v="NA"/>
    <s v="NA"/>
    <s v="NA"/>
    <n v="-99"/>
    <n v="1"/>
    <x v="9"/>
    <n v="90.871339559361502"/>
    <n v="87.017432887187198"/>
    <s v="CNF_Female"/>
    <s v="NA"/>
    <n v="4303"/>
    <s v="DeLorme_2012"/>
    <s v="NA"/>
    <s v="NA"/>
    <s v="CNF_female"/>
    <s v="Nano"/>
    <s v="Nanofiber"/>
    <n v="-9"/>
    <s v="NA"/>
    <s v="NA"/>
    <n v="-99"/>
    <n v="0"/>
    <n v="128"/>
    <n v="1"/>
    <n v="1"/>
    <n v="1"/>
    <n v="1"/>
    <x v="1"/>
    <n v="2"/>
    <n v="2"/>
    <s v="Fiber-like"/>
    <s v="10 - 100 ug/g lung"/>
    <x v="1"/>
    <x v="2"/>
  </r>
  <r>
    <n v="109"/>
    <x v="11"/>
    <s v="CNF_male"/>
    <s v="Carbon"/>
    <s v="NA"/>
    <n v="158"/>
    <n v="2.8"/>
    <n v="2.4"/>
    <n v="13.8"/>
    <n v="0.08"/>
    <n v="-99"/>
    <s v="NA"/>
    <s v="NA"/>
    <s v="NA"/>
    <s v="NA"/>
    <s v="NA"/>
    <s v="NA"/>
    <n v="-99"/>
    <n v="1"/>
    <x v="9"/>
    <n v="170.356899037517"/>
    <n v="148.48898127091201"/>
    <s v="CNF_Male"/>
    <s v="NA"/>
    <n v="4303"/>
    <s v="DeLorme_2012"/>
    <s v="NA"/>
    <s v="NA"/>
    <s v="CNF_male"/>
    <s v="Nano"/>
    <s v="Nanofiber"/>
    <n v="-9"/>
    <s v="NA"/>
    <s v="NA"/>
    <n v="-99"/>
    <n v="0"/>
    <n v="129"/>
    <n v="2"/>
    <n v="2"/>
    <n v="2"/>
    <n v="2"/>
    <x v="3"/>
    <n v="3"/>
    <n v="3"/>
    <s v="Fiber-like"/>
    <s v="100 - 1000 ug/g lung"/>
    <x v="1"/>
    <x v="2"/>
  </r>
  <r>
    <n v="34"/>
    <x v="0"/>
    <s v="Fine"/>
    <s v="Metal Oxide"/>
    <s v="N"/>
    <n v="300"/>
    <n v="1.44"/>
    <n v="1.71"/>
    <n v="6"/>
    <n v="4.25"/>
    <n v="-99"/>
    <s v="NA"/>
    <s v="NA"/>
    <s v="NA"/>
    <s v="NA"/>
    <s v="N"/>
    <s v="NA"/>
    <n v="-99"/>
    <n v="0"/>
    <x v="11"/>
    <n v="1896.0550562022099"/>
    <n v="1675.6267384556299"/>
    <s v="NA"/>
    <s v="NA"/>
    <n v="100024"/>
    <s v="Bermudez2002"/>
    <s v="NA"/>
    <s v="NA"/>
    <s v="Fine"/>
    <s v="Micro"/>
    <s v="Particle"/>
    <n v="-99"/>
    <s v="Rutile"/>
    <s v="Y"/>
    <n v="-99"/>
    <n v="0"/>
    <n v="130"/>
    <n v="4"/>
    <n v="5"/>
    <n v="5"/>
    <n v="6"/>
    <x v="7"/>
    <n v="8"/>
    <n v="9"/>
    <s v="Spherical"/>
    <s v="1000 - 10000 ug/g lung"/>
    <x v="3"/>
    <x v="2"/>
  </r>
  <r>
    <n v="35"/>
    <x v="0"/>
    <s v="Ultrafine"/>
    <s v="Metal Oxide"/>
    <s v="N"/>
    <n v="21"/>
    <n v="1.44"/>
    <n v="2.6"/>
    <n v="50"/>
    <n v="3.9"/>
    <n v="-99"/>
    <s v="NA"/>
    <s v="NA"/>
    <s v="NA"/>
    <s v="NA"/>
    <s v="N"/>
    <s v="NA"/>
    <n v="-99"/>
    <n v="0"/>
    <x v="11"/>
    <n v="275.56703722463402"/>
    <n v="254.64671468867701"/>
    <s v="NA"/>
    <s v="NA"/>
    <n v="100025"/>
    <s v="Bermudez2004"/>
    <s v="NA"/>
    <s v="NA"/>
    <s v="Ultrafine"/>
    <s v="Nano"/>
    <s v="Particle"/>
    <n v="-99"/>
    <s v="Anatase"/>
    <s v="Y"/>
    <n v="-99"/>
    <n v="0"/>
    <n v="131"/>
    <n v="2"/>
    <n v="2"/>
    <n v="2"/>
    <n v="3"/>
    <x v="2"/>
    <n v="4"/>
    <n v="4"/>
    <s v="Spherical"/>
    <s v="100 - 1000 ug/g lung"/>
    <x v="1"/>
    <x v="2"/>
  </r>
  <r>
    <n v="12"/>
    <x v="4"/>
    <s v="crystalline"/>
    <s v="Metal Oxide"/>
    <s v="N"/>
    <n v="-99"/>
    <n v="1.62"/>
    <n v="1.84"/>
    <n v="4.57"/>
    <n v="2.5"/>
    <n v="-99"/>
    <s v="NA"/>
    <s v="NA"/>
    <s v="NA"/>
    <s v="NA"/>
    <s v="N"/>
    <s v="NA"/>
    <n v="-99"/>
    <n v="0"/>
    <x v="11"/>
    <n v="19.392545636007899"/>
    <n v="3.43620384098165"/>
    <s v="NA"/>
    <s v="NA"/>
    <n v="100005"/>
    <s v="Porter1997"/>
    <s v="NA"/>
    <s v="NA"/>
    <s v="crystalline"/>
    <s v="Micro"/>
    <s v="Particle"/>
    <n v="-99"/>
    <s v="Crystalline Quartz"/>
    <s v="Y"/>
    <n v="-99"/>
    <n v="0"/>
    <n v="132"/>
    <n v="1"/>
    <n v="1"/>
    <n v="1"/>
    <n v="1"/>
    <x v="0"/>
    <n v="1"/>
    <n v="1"/>
    <s v="Spherical"/>
    <s v="1 - 10 ug/g lung"/>
    <x v="0"/>
    <x v="2"/>
  </r>
  <r>
    <n v="13"/>
    <x v="4"/>
    <s v="crystalline"/>
    <s v="Metal Oxide"/>
    <s v="N"/>
    <n v="-99"/>
    <n v="1.8"/>
    <n v="1.94"/>
    <n v="4.57"/>
    <n v="2.5"/>
    <n v="-99"/>
    <s v="NA"/>
    <s v="NA"/>
    <s v="NA"/>
    <s v="NA"/>
    <s v="N"/>
    <s v="NA"/>
    <n v="-99"/>
    <n v="0"/>
    <x v="11"/>
    <n v="418.16485146019301"/>
    <n v="285.56269345908498"/>
    <s v="NA"/>
    <s v="NA"/>
    <n v="100006"/>
    <s v="Porter1999"/>
    <s v="NA"/>
    <s v="NA"/>
    <s v="crystalline"/>
    <s v="Micro"/>
    <s v="Particle"/>
    <n v="-99"/>
    <s v="Crystalline Quartz"/>
    <s v="Y"/>
    <n v="-99"/>
    <n v="0"/>
    <n v="133"/>
    <n v="3"/>
    <n v="3"/>
    <n v="3"/>
    <n v="4"/>
    <x v="4"/>
    <n v="5"/>
    <n v="6"/>
    <s v="Spherical"/>
    <s v="100 - 1000 ug/g lung"/>
    <x v="2"/>
    <x v="2"/>
  </r>
  <r>
    <n v="171"/>
    <x v="7"/>
    <s v="Printex90"/>
    <s v="Carbon"/>
    <s v="Y"/>
    <n v="-99"/>
    <n v="1.5"/>
    <n v="2.5499999999999998"/>
    <n v="300"/>
    <n v="1.8280000000000001"/>
    <n v="-99"/>
    <s v="NA"/>
    <s v="NA"/>
    <s v="NA"/>
    <s v="NA"/>
    <s v="NA"/>
    <s v="NA"/>
    <n v="-99"/>
    <n v="0"/>
    <x v="8"/>
    <n v="560.08748559544301"/>
    <n v="468.67052404368599"/>
    <s v="Printex90 (UF) - 0d PE - Female Rat"/>
    <s v="high surface area carbon black (HSCb)"/>
    <n v="202401"/>
    <s v="Elder 2005"/>
    <s v="NA"/>
    <s v="NA"/>
    <s v="Printex90"/>
    <s v="Nano"/>
    <s v="Spherical Particle"/>
    <n v="-99"/>
    <s v="NR"/>
    <s v="NR"/>
    <n v="14"/>
    <n v="0"/>
    <n v="135"/>
    <n v="3"/>
    <n v="3"/>
    <n v="3"/>
    <n v="4"/>
    <x v="4"/>
    <n v="5"/>
    <n v="6"/>
    <s v="Spherical"/>
    <s v="100 - 1000 ug/g lung"/>
    <x v="2"/>
    <x v="2"/>
  </r>
  <r>
    <n v="172"/>
    <x v="7"/>
    <s v="Printex90"/>
    <s v="Carbon"/>
    <s v="Y"/>
    <n v="-99"/>
    <n v="1.9"/>
    <n v="2.5499999999999998"/>
    <n v="300"/>
    <n v="1.8280000000000001"/>
    <n v="-99"/>
    <s v="NA"/>
    <s v="NA"/>
    <s v="NA"/>
    <s v="NA"/>
    <s v="NA"/>
    <s v="NA"/>
    <n v="-99"/>
    <n v="0"/>
    <x v="8"/>
    <n v="186.57835864622101"/>
    <n v="147.05490185339201"/>
    <s v="Printex90 (UF) - 0d PE - Female Mouse"/>
    <s v="high surface area carbon black (HSCb)"/>
    <n v="202401"/>
    <s v="Elder 2005"/>
    <s v="NA"/>
    <s v="NA"/>
    <s v="Printex90"/>
    <s v="Nano"/>
    <s v="Spherical Particle"/>
    <n v="-99"/>
    <s v="NR"/>
    <s v="NR"/>
    <n v="14"/>
    <n v="0"/>
    <n v="136"/>
    <n v="2"/>
    <n v="2"/>
    <n v="2"/>
    <n v="2"/>
    <x v="3"/>
    <n v="3"/>
    <n v="3"/>
    <s v="Spherical"/>
    <s v="100 - 1000 ug/g lung"/>
    <x v="1"/>
    <x v="2"/>
  </r>
  <r>
    <n v="75"/>
    <x v="12"/>
    <s v="Brass"/>
    <s v="Metal"/>
    <s v="NA"/>
    <n v="1820"/>
    <n v="1.82"/>
    <n v="1.72"/>
    <n v="-99"/>
    <n v="8.6"/>
    <n v="-99"/>
    <s v="NA"/>
    <s v="NA"/>
    <s v="NA"/>
    <s v="NA"/>
    <s v="NA"/>
    <s v="NA"/>
    <n v="-99"/>
    <n v="1"/>
    <x v="8"/>
    <n v="0.36405213055874902"/>
    <n v="0.34708171426564699"/>
    <s v="Brass - 1d PE"/>
    <s v="dust"/>
    <n v="100215"/>
    <s v="SM Thomson, 1986"/>
    <s v="NA"/>
    <s v="NA"/>
    <s v="Brass"/>
    <s v="Nano"/>
    <s v="flake"/>
    <n v="-9"/>
    <s v="NR"/>
    <s v="NR"/>
    <n v="2130"/>
    <n v="0"/>
    <n v="137"/>
    <n v="1"/>
    <n v="1"/>
    <n v="1"/>
    <n v="1"/>
    <x v="0"/>
    <n v="1"/>
    <n v="1"/>
    <s v="Plate-like"/>
    <s v="0.1 - 1.0 ug/g lung"/>
    <x v="0"/>
    <x v="2"/>
  </r>
  <r>
    <n v="76"/>
    <x v="13"/>
    <s v="Aluminum"/>
    <s v="Metal"/>
    <s v="NA"/>
    <n v="1580"/>
    <n v="1.58"/>
    <n v="1.91"/>
    <n v="-99"/>
    <n v="2.7"/>
    <n v="-99"/>
    <s v="NA"/>
    <s v="NA"/>
    <s v="NA"/>
    <s v="NA"/>
    <s v="NA"/>
    <s v="NA"/>
    <n v="-99"/>
    <n v="1"/>
    <x v="8"/>
    <n v="74.758922737223898"/>
    <n v="72.8102121126322"/>
    <s v="Aluminum - 1d PE"/>
    <s v="dust"/>
    <n v="100215"/>
    <s v="SM Thomson, 1986"/>
    <s v="NA"/>
    <s v="NA"/>
    <s v="Aluminum"/>
    <s v="Nano"/>
    <s v="flake"/>
    <n v="-9"/>
    <s v="NR"/>
    <s v="NR"/>
    <n v="2130"/>
    <n v="0"/>
    <n v="138"/>
    <n v="1"/>
    <n v="1"/>
    <n v="1"/>
    <n v="1"/>
    <x v="1"/>
    <n v="2"/>
    <n v="2"/>
    <s v="Plate-like"/>
    <s v="10 - 100 ug/g lung"/>
    <x v="1"/>
    <x v="2"/>
  </r>
  <r>
    <n v="77"/>
    <x v="10"/>
    <s v="Graphite"/>
    <s v="Carbon"/>
    <s v="NA"/>
    <n v="2960"/>
    <n v="2.57"/>
    <n v="2.4249999999999998"/>
    <n v="-99"/>
    <n v="2.5099999999999998"/>
    <n v="-99"/>
    <s v="NA"/>
    <s v="NA"/>
    <s v="NA"/>
    <s v="NA"/>
    <s v="NA"/>
    <s v="NA"/>
    <n v="-99"/>
    <n v="1"/>
    <x v="8"/>
    <n v="371.34056515498497"/>
    <n v="309.96236697224202"/>
    <s v="Graphite - 1d PE_edited"/>
    <s v="dust/crystalline"/>
    <n v="100030"/>
    <s v="Robert S. Anderson, 1989"/>
    <s v="NA"/>
    <s v="10.1007/BF01160299"/>
    <s v="Graphite"/>
    <s v="Nano"/>
    <s v="Particle"/>
    <n v="-99"/>
    <s v="NR"/>
    <s v="NR"/>
    <n v="-99"/>
    <n v="0"/>
    <n v="139"/>
    <n v="2"/>
    <n v="2"/>
    <n v="2"/>
    <n v="3"/>
    <x v="2"/>
    <n v="4"/>
    <n v="5"/>
    <s v="Spherical"/>
    <s v="100 - 1000 ug/g lung"/>
    <x v="1"/>
    <x v="2"/>
  </r>
  <r>
    <n v="173"/>
    <x v="9"/>
    <s v="CeO2 (NM-213)"/>
    <s v="Metal Oxide"/>
    <s v="NA"/>
    <n v="-99"/>
    <n v="1.4"/>
    <n v="1.64"/>
    <n v="3.73"/>
    <n v="-99"/>
    <n v="-99"/>
    <s v="N"/>
    <s v="NA"/>
    <s v="NA"/>
    <s v="NA"/>
    <s v="N"/>
    <s v="NA"/>
    <n v="-99"/>
    <n v="1"/>
    <x v="9"/>
    <n v="373.06669293747399"/>
    <n v="254.29789038524399"/>
    <s v="CeO2_NM-213 male"/>
    <s v="NA"/>
    <n v="207"/>
    <s v="Gosens_2014"/>
    <s v="NA"/>
    <s v="https://doi.org/10.3109/17435390.2013.815814"/>
    <s v="CeO2 (NM-213)"/>
    <s v="Micro"/>
    <s v="Microparticle"/>
    <n v="-99"/>
    <s v="NR"/>
    <s v="NR"/>
    <n v="5000"/>
    <n v="0"/>
    <n v="140"/>
    <n v="2"/>
    <n v="2"/>
    <n v="2"/>
    <n v="3"/>
    <x v="2"/>
    <n v="4"/>
    <n v="5"/>
    <s v="Spherical"/>
    <s v="100 - 1000 ug/g lung"/>
    <x v="1"/>
    <x v="2"/>
  </r>
  <r>
    <n v="174"/>
    <x v="9"/>
    <s v="CeO2 (NM-213)"/>
    <s v="Metal Oxide"/>
    <s v="NA"/>
    <n v="-99"/>
    <n v="1.4"/>
    <n v="1.64"/>
    <n v="3.73"/>
    <n v="-99"/>
    <n v="-99"/>
    <s v="N"/>
    <s v="NA"/>
    <s v="NA"/>
    <s v="NA"/>
    <s v="N"/>
    <s v="NA"/>
    <n v="-99"/>
    <n v="1"/>
    <x v="9"/>
    <n v="309.30461867749102"/>
    <n v="204.67597354816601"/>
    <s v="CeO2_NM-213 female"/>
    <s v="NA"/>
    <n v="207"/>
    <s v="Gosens_2014"/>
    <s v="NA"/>
    <s v="https://doi.org/10.3109/17435390.2013.815814"/>
    <s v="CeO2 (NM-213)"/>
    <s v="Micro"/>
    <s v="Microparticle"/>
    <n v="-99"/>
    <s v="NR"/>
    <s v="NR"/>
    <n v="5000"/>
    <n v="0"/>
    <n v="141"/>
    <n v="2"/>
    <n v="2"/>
    <n v="2"/>
    <n v="3"/>
    <x v="2"/>
    <n v="4"/>
    <n v="5"/>
    <s v="Spherical"/>
    <s v="100 - 1000 ug/g lung"/>
    <x v="1"/>
    <x v="2"/>
  </r>
  <r>
    <n v="175"/>
    <x v="9"/>
    <s v="CeO2 (NM-212)"/>
    <s v="Metal Oxide"/>
    <s v="NA"/>
    <n v="-99"/>
    <n v="1.17"/>
    <n v="2.0699999999999998"/>
    <n v="27.15"/>
    <n v="-99"/>
    <n v="-99"/>
    <s v="N"/>
    <s v="NA"/>
    <s v="NA"/>
    <s v="NA"/>
    <s v="N"/>
    <s v="NA"/>
    <n v="-99"/>
    <n v="1"/>
    <x v="9"/>
    <n v="260.68790583291798"/>
    <n v="224.68570750201701"/>
    <s v="CeO2_NM-212 male"/>
    <s v="NA"/>
    <n v="207"/>
    <s v="Gosens_2014"/>
    <s v="NA"/>
    <s v="https://doi.org/10.3109/17435390.2013.815814"/>
    <s v="CeO2 (NM-212)"/>
    <s v="Nano"/>
    <s v="Nanoparticles"/>
    <n v="-99"/>
    <s v="NR"/>
    <s v="NR"/>
    <n v="40"/>
    <n v="0"/>
    <n v="142"/>
    <n v="2"/>
    <n v="2"/>
    <n v="2"/>
    <n v="3"/>
    <x v="2"/>
    <n v="4"/>
    <n v="4"/>
    <s v="Spherical"/>
    <s v="100 - 1000 ug/g lung"/>
    <x v="1"/>
    <x v="2"/>
  </r>
  <r>
    <n v="176"/>
    <x v="9"/>
    <s v="CeO2 (NM-212)"/>
    <s v="Metal Oxide"/>
    <s v="NA"/>
    <n v="-99"/>
    <n v="1.17"/>
    <n v="2.0699999999999998"/>
    <n v="27.15"/>
    <n v="-99"/>
    <n v="-99"/>
    <s v="N"/>
    <s v="NA"/>
    <s v="NA"/>
    <s v="NA"/>
    <s v="N"/>
    <s v="NA"/>
    <n v="-99"/>
    <n v="1"/>
    <x v="9"/>
    <n v="85.346852669596402"/>
    <n v="32.130175982633602"/>
    <s v="CeO2_NM-212 female"/>
    <s v="NA"/>
    <n v="207"/>
    <s v="Gosens_2014"/>
    <s v="NA"/>
    <s v="https://doi.org/10.3109/17435390.2013.815814"/>
    <s v="CeO2 (NM-212)"/>
    <s v="Nano"/>
    <s v="Nanoparticles"/>
    <n v="-99"/>
    <s v="NR"/>
    <s v="NR"/>
    <n v="40"/>
    <n v="0"/>
    <n v="143"/>
    <n v="1"/>
    <n v="1"/>
    <n v="1"/>
    <n v="1"/>
    <x v="1"/>
    <n v="2"/>
    <n v="2"/>
    <s v="Spherical"/>
    <s v="10 - 100 ug/g lung"/>
    <x v="1"/>
    <x v="2"/>
  </r>
  <r>
    <n v="177"/>
    <x v="9"/>
    <s v="CeO2 (NM-211)"/>
    <s v="Metal Oxide"/>
    <s v="NA"/>
    <n v="-99"/>
    <n v="1.02"/>
    <n v="1.82"/>
    <n v="63.95"/>
    <n v="-99"/>
    <n v="-99"/>
    <s v="N"/>
    <s v="NA"/>
    <s v="NA"/>
    <s v="NA"/>
    <s v="N"/>
    <s v="NA"/>
    <n v="-99"/>
    <n v="1"/>
    <x v="9"/>
    <n v="112.01249573763"/>
    <n v="76.554069211695193"/>
    <s v="CeO2_NM-211 male"/>
    <s v="NA"/>
    <n v="207"/>
    <s v="Gosens_2014"/>
    <s v="NA"/>
    <s v="https://doi.org/10.3109/17435390.2013.815814"/>
    <s v="CeO2 (NM-211)"/>
    <s v="Nano"/>
    <s v="Nanoparticles"/>
    <n v="-99"/>
    <s v="NR"/>
    <s v="NR"/>
    <n v="7.5"/>
    <n v="0"/>
    <n v="144"/>
    <n v="1"/>
    <n v="1"/>
    <n v="1"/>
    <n v="1"/>
    <x v="1"/>
    <n v="2"/>
    <n v="2"/>
    <s v="Spherical"/>
    <s v="10 - 100 ug/g lung"/>
    <x v="1"/>
    <x v="2"/>
  </r>
  <r>
    <n v="178"/>
    <x v="9"/>
    <s v="CeO2 (NM-211)"/>
    <s v="Metal Oxide"/>
    <s v="NA"/>
    <n v="-99"/>
    <n v="1.02"/>
    <n v="1.82"/>
    <n v="63.95"/>
    <n v="-99"/>
    <n v="-99"/>
    <s v="N"/>
    <s v="NA"/>
    <s v="NA"/>
    <s v="NA"/>
    <s v="N"/>
    <s v="NA"/>
    <n v="-99"/>
    <n v="1"/>
    <x v="9"/>
    <n v="35.729050800728203"/>
    <n v="18.3490103269964"/>
    <s v="CeO2_NM-211 female"/>
    <s v="NA"/>
    <n v="207"/>
    <s v="Gosens_2014"/>
    <s v="NA"/>
    <s v="https://doi.org/10.3109/17435390.2013.815814"/>
    <s v="CeO2 (NM-211)"/>
    <s v="Nano"/>
    <s v="Nanoparticles"/>
    <n v="-99"/>
    <s v="NR"/>
    <s v="NR"/>
    <n v="7.5"/>
    <n v="0"/>
    <n v="145"/>
    <n v="1"/>
    <n v="1"/>
    <n v="1"/>
    <n v="1"/>
    <x v="0"/>
    <n v="1"/>
    <n v="1"/>
    <s v="Spherical"/>
    <s v="10 - 100 ug/g lung"/>
    <x v="0"/>
    <x v="2"/>
  </r>
  <r>
    <m/>
    <x v="14"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m/>
    <m/>
    <m/>
    <m/>
    <m/>
    <m/>
    <m/>
    <x v="8"/>
    <m/>
    <m/>
    <m/>
    <m/>
    <x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x v="0"/>
    <s v="NB1"/>
    <x v="0"/>
    <s v="N"/>
    <n v="80"/>
    <n v="-99"/>
    <n v="-99"/>
    <n v="-99"/>
    <n v="-99"/>
    <n v="-12.5"/>
    <s v="NA"/>
    <s v="NA"/>
    <s v="NA"/>
    <s v="NA"/>
    <s v="N"/>
    <s v="NA"/>
    <n v="-99"/>
    <n v="1"/>
    <s v="PA"/>
    <n v="25.36"/>
    <n v="14.23"/>
    <s v="NA"/>
    <s v="NA"/>
    <n v="100001"/>
    <s v="Porter2013"/>
    <s v="NA"/>
    <s v="NA"/>
    <s v="NB1"/>
    <x v="0"/>
    <s v="Nanobelt"/>
    <n v="3000"/>
    <s v="Anatase"/>
    <s v="Y"/>
    <n v="-99"/>
    <n v="0"/>
    <n v="1"/>
    <n v="1"/>
    <n v="1"/>
    <n v="1"/>
    <n v="1"/>
    <x v="0"/>
    <n v="1"/>
    <n v="1"/>
    <x v="0"/>
    <x v="0"/>
    <s v="E"/>
    <s v="PA"/>
    <m/>
  </r>
  <r>
    <n v="2"/>
    <x v="0"/>
    <s v="NB2"/>
    <x v="0"/>
    <s v="N"/>
    <n v="100"/>
    <n v="-99"/>
    <n v="-99"/>
    <n v="-99"/>
    <n v="-99"/>
    <n v="-9.35"/>
    <s v="NA"/>
    <s v="NA"/>
    <s v="NA"/>
    <s v="NA"/>
    <s v="N"/>
    <s v="NA"/>
    <n v="-99"/>
    <n v="1"/>
    <s v="PA"/>
    <n v="10.89"/>
    <n v="4.6900000000000004"/>
    <s v="NA"/>
    <s v="NA"/>
    <n v="100001"/>
    <s v="Porter2013"/>
    <s v="NA"/>
    <s v="NA"/>
    <s v="NB2"/>
    <x v="0"/>
    <s v="Nanobelt"/>
    <n v="9000"/>
    <s v="Anatase"/>
    <s v="Y"/>
    <n v="-99"/>
    <n v="0"/>
    <n v="2"/>
    <n v="1"/>
    <n v="1"/>
    <n v="1"/>
    <n v="1"/>
    <x v="0"/>
    <n v="1"/>
    <n v="1"/>
    <x v="0"/>
    <x v="1"/>
    <s v="E"/>
    <s v="PA"/>
    <m/>
  </r>
  <r>
    <n v="4"/>
    <x v="1"/>
    <s v="Fe3O4 pure"/>
    <x v="0"/>
    <s v="N"/>
    <n v="8"/>
    <n v="-99"/>
    <n v="-99"/>
    <n v="143"/>
    <n v="-99"/>
    <n v="-28.5"/>
    <s v="NA"/>
    <s v="NA"/>
    <s v="NA"/>
    <s v="NA"/>
    <s v="N"/>
    <s v="NA"/>
    <n v="-99"/>
    <n v="1"/>
    <s v="IT"/>
    <n v="7.3"/>
    <n v="0.56999999999999995"/>
    <s v="NA"/>
    <s v="NA"/>
    <n v="100002"/>
    <s v="Xia2011"/>
    <s v="NA"/>
    <s v="NA"/>
    <s v="Fe3O4 pure"/>
    <x v="0"/>
    <s v="Particle"/>
    <n v="-99"/>
    <s v="NR"/>
    <s v="NR"/>
    <n v="-99"/>
    <n v="0"/>
    <n v="3"/>
    <n v="1"/>
    <n v="1"/>
    <n v="1"/>
    <n v="1"/>
    <x v="0"/>
    <n v="1"/>
    <n v="1"/>
    <x v="1"/>
    <x v="2"/>
    <s v="E"/>
    <s v="IT"/>
    <m/>
  </r>
  <r>
    <n v="5"/>
    <x v="2"/>
    <s v="ZnO pure"/>
    <x v="0"/>
    <s v="N"/>
    <n v="20.2"/>
    <n v="-99"/>
    <n v="-99"/>
    <n v="52"/>
    <n v="-99"/>
    <n v="-16.399999999999999"/>
    <s v="NA"/>
    <s v="NA"/>
    <s v="NA"/>
    <s v="NA"/>
    <s v="N"/>
    <s v="NA"/>
    <n v="-99"/>
    <n v="1"/>
    <s v="IT"/>
    <n v="2.17"/>
    <n v="0.25"/>
    <s v="NA"/>
    <s v="NA"/>
    <n v="100002"/>
    <s v="Xia2011"/>
    <s v="NA"/>
    <s v="NA"/>
    <s v="ZnO pure"/>
    <x v="0"/>
    <s v="Particle"/>
    <n v="-99"/>
    <s v="NR"/>
    <s v="NR"/>
    <n v="-99"/>
    <n v="0"/>
    <n v="4"/>
    <n v="1"/>
    <n v="1"/>
    <n v="1"/>
    <n v="1"/>
    <x v="0"/>
    <n v="1"/>
    <n v="1"/>
    <x v="1"/>
    <x v="2"/>
    <s v="E"/>
    <s v="IT"/>
    <m/>
  </r>
  <r>
    <n v="6"/>
    <x v="2"/>
    <s v="ZnO 1% Fe"/>
    <x v="0"/>
    <s v="N"/>
    <n v="15.4"/>
    <n v="-99"/>
    <n v="-99"/>
    <n v="69"/>
    <n v="-99"/>
    <n v="-35.9"/>
    <s v="NA"/>
    <s v="NA"/>
    <s v="NA"/>
    <s v="NA"/>
    <s v="Y"/>
    <s v="Fe"/>
    <n v="1"/>
    <n v="1"/>
    <s v="IT"/>
    <n v="2.2200000000000002"/>
    <n v="0.24"/>
    <s v="NA"/>
    <s v="NA"/>
    <n v="100002"/>
    <s v="Xia2011"/>
    <s v="NA"/>
    <s v="NA"/>
    <s v="ZnO 1% Fe"/>
    <x v="0"/>
    <s v="Particle"/>
    <n v="-99"/>
    <s v="NR"/>
    <s v="NR"/>
    <n v="-99"/>
    <n v="0"/>
    <n v="5"/>
    <n v="1"/>
    <n v="1"/>
    <n v="1"/>
    <n v="1"/>
    <x v="0"/>
    <n v="1"/>
    <n v="1"/>
    <x v="1"/>
    <x v="2"/>
    <s v="E"/>
    <s v="IT"/>
    <m/>
  </r>
  <r>
    <n v="7"/>
    <x v="2"/>
    <s v="ZnO 10% Fe"/>
    <x v="0"/>
    <s v="N"/>
    <n v="8.3000000000000007"/>
    <n v="-99"/>
    <n v="-99"/>
    <n v="126"/>
    <n v="-99"/>
    <n v="-27.1"/>
    <s v="NA"/>
    <s v="NA"/>
    <s v="NA"/>
    <s v="NA"/>
    <s v="Y"/>
    <s v="Fe"/>
    <n v="10"/>
    <n v="1"/>
    <s v="IT"/>
    <n v="2.1"/>
    <n v="0.22"/>
    <s v="NA"/>
    <s v="NA"/>
    <n v="100002"/>
    <s v="Xia2011"/>
    <s v="NA"/>
    <s v="NA"/>
    <s v="ZnO 10% Fe"/>
    <x v="0"/>
    <s v="Particle"/>
    <n v="-99"/>
    <s v="NR"/>
    <s v="NR"/>
    <n v="-99"/>
    <n v="0"/>
    <n v="6"/>
    <n v="1"/>
    <n v="1"/>
    <n v="1"/>
    <n v="1"/>
    <x v="0"/>
    <n v="1"/>
    <n v="1"/>
    <x v="1"/>
    <x v="2"/>
    <s v="E"/>
    <s v="IT"/>
    <m/>
  </r>
  <r>
    <n v="10"/>
    <x v="3"/>
    <s v="Bare"/>
    <x v="1"/>
    <s v="N"/>
    <n v="42"/>
    <n v="-99"/>
    <n v="-99"/>
    <n v="-99"/>
    <n v="-99"/>
    <n v="-9.76"/>
    <s v="NA"/>
    <s v="Purified"/>
    <s v="Acid treated"/>
    <s v="NA"/>
    <s v="N"/>
    <s v="NA"/>
    <n v="-99"/>
    <n v="1"/>
    <s v="PA"/>
    <n v="32.07"/>
    <n v="23.96"/>
    <s v="NA"/>
    <s v="NA"/>
    <n v="100004"/>
    <s v="Sager2013"/>
    <s v="NA"/>
    <s v="NA"/>
    <s v="Bare"/>
    <x v="0"/>
    <s v="Nanotube"/>
    <n v="-9"/>
    <s v="NA"/>
    <s v="NA"/>
    <n v="-99"/>
    <n v="0"/>
    <n v="7"/>
    <n v="1"/>
    <n v="1"/>
    <n v="1"/>
    <n v="1"/>
    <x v="0"/>
    <n v="1"/>
    <n v="1"/>
    <x v="0"/>
    <x v="0"/>
    <s v="E"/>
    <s v="PA"/>
    <m/>
  </r>
  <r>
    <n v="11"/>
    <x v="3"/>
    <s v="Carboxylated"/>
    <x v="1"/>
    <s v="N"/>
    <n v="44"/>
    <n v="-99"/>
    <n v="-99"/>
    <n v="-99"/>
    <n v="-99"/>
    <n v="-13.8"/>
    <s v="NA"/>
    <s v="Acid washed; functionalized"/>
    <s v="Acid treated"/>
    <s v="Carboxylic acid"/>
    <s v="N"/>
    <s v="NA"/>
    <n v="-99"/>
    <n v="1"/>
    <s v="PA"/>
    <n v="119.23"/>
    <n v="6.54"/>
    <s v="NA"/>
    <s v="NA"/>
    <n v="100004"/>
    <s v="Sager2013"/>
    <s v="NA"/>
    <s v="NA"/>
    <s v="Carboxylated"/>
    <x v="0"/>
    <s v="Nanotube"/>
    <n v="-9"/>
    <s v="NA"/>
    <s v="NA"/>
    <n v="-99"/>
    <n v="0"/>
    <n v="8"/>
    <n v="1"/>
    <n v="1"/>
    <n v="1"/>
    <n v="1"/>
    <x v="1"/>
    <n v="2"/>
    <n v="2"/>
    <x v="0"/>
    <x v="1"/>
    <s v="C"/>
    <s v="PA"/>
    <m/>
  </r>
  <r>
    <n v="15"/>
    <x v="3"/>
    <s v="long"/>
    <x v="1"/>
    <s v="N"/>
    <n v="30"/>
    <n v="-99"/>
    <n v="-99"/>
    <n v="225"/>
    <n v="-99"/>
    <n v="-99"/>
    <s v="NA"/>
    <s v="NA"/>
    <s v="NA"/>
    <s v="NA"/>
    <s v="N"/>
    <s v="NA"/>
    <n v="-99"/>
    <n v="1"/>
    <s v="IT"/>
    <n v="57.96"/>
    <n v="21.96"/>
    <s v="NA"/>
    <s v="NA"/>
    <n v="100008"/>
    <s v="ENPRA-NRCWE"/>
    <s v="NA"/>
    <s v="NA"/>
    <s v="long"/>
    <x v="0"/>
    <s v="Nanotube"/>
    <n v="20000"/>
    <s v="NA"/>
    <s v="NA"/>
    <n v="-99"/>
    <n v="0"/>
    <n v="11"/>
    <n v="1"/>
    <n v="1"/>
    <n v="1"/>
    <n v="1"/>
    <x v="1"/>
    <n v="2"/>
    <n v="2"/>
    <x v="0"/>
    <x v="0"/>
    <s v="C"/>
    <s v="IT"/>
    <m/>
  </r>
  <r>
    <n v="16"/>
    <x v="3"/>
    <s v="long"/>
    <x v="1"/>
    <s v="N"/>
    <n v="30"/>
    <n v="-99"/>
    <n v="-99"/>
    <n v="225"/>
    <n v="-99"/>
    <n v="-99"/>
    <s v="NA"/>
    <s v="NA"/>
    <s v="NA"/>
    <s v="NA"/>
    <s v="N"/>
    <s v="NA"/>
    <n v="-99"/>
    <n v="1"/>
    <s v="IT"/>
    <n v="225.94"/>
    <n v="83.88"/>
    <s v="NA"/>
    <s v="NA"/>
    <n v="100009"/>
    <s v="ENPRA-NRCWE"/>
    <s v="NA"/>
    <s v="NA"/>
    <s v="long"/>
    <x v="0"/>
    <s v="Nanotube"/>
    <n v="20000"/>
    <s v="NA"/>
    <s v="NA"/>
    <n v="-99"/>
    <n v="0"/>
    <n v="12"/>
    <n v="2"/>
    <n v="2"/>
    <n v="2"/>
    <n v="3"/>
    <x v="2"/>
    <n v="4"/>
    <n v="4"/>
    <x v="0"/>
    <x v="0"/>
    <s v="C"/>
    <s v="IT"/>
    <m/>
  </r>
  <r>
    <n v="17"/>
    <x v="3"/>
    <s v="short"/>
    <x v="1"/>
    <s v="N"/>
    <n v="30"/>
    <n v="-99"/>
    <n v="-99"/>
    <n v="298"/>
    <n v="-99"/>
    <n v="-99"/>
    <s v="NA"/>
    <s v="NA"/>
    <s v="NA"/>
    <s v="NA"/>
    <s v="N"/>
    <s v="NA"/>
    <n v="-99"/>
    <n v="1"/>
    <s v="IT"/>
    <n v="241.09"/>
    <n v="100.11"/>
    <s v="NA"/>
    <s v="NA"/>
    <n v="100010"/>
    <s v="ENPRA-NRCWE"/>
    <s v="NA"/>
    <s v="NA"/>
    <s v="short"/>
    <x v="0"/>
    <s v="Nanotube"/>
    <n v="5000"/>
    <s v="NA"/>
    <s v="NA"/>
    <n v="-99"/>
    <n v="0"/>
    <n v="13"/>
    <n v="2"/>
    <n v="2"/>
    <n v="2"/>
    <n v="3"/>
    <x v="2"/>
    <n v="4"/>
    <n v="4"/>
    <x v="0"/>
    <x v="3"/>
    <s v="C"/>
    <s v="IT"/>
    <m/>
  </r>
  <r>
    <n v="18"/>
    <x v="3"/>
    <s v="short"/>
    <x v="1"/>
    <s v="N"/>
    <n v="30"/>
    <n v="-99"/>
    <n v="-99"/>
    <n v="298"/>
    <n v="-99"/>
    <n v="-99"/>
    <s v="NA"/>
    <s v="NA"/>
    <s v="NA"/>
    <s v="NA"/>
    <s v="N"/>
    <s v="NA"/>
    <n v="-99"/>
    <n v="1"/>
    <s v="IT"/>
    <n v="26.26"/>
    <n v="14.65"/>
    <s v="NA"/>
    <s v="NA"/>
    <n v="100011"/>
    <s v="ENPRA-NRCWE"/>
    <s v="NA"/>
    <s v="NA"/>
    <s v="short"/>
    <x v="0"/>
    <s v="Nanotube"/>
    <n v="5000"/>
    <s v="NA"/>
    <s v="NA"/>
    <n v="-99"/>
    <n v="0"/>
    <n v="14"/>
    <n v="1"/>
    <n v="1"/>
    <n v="1"/>
    <n v="1"/>
    <x v="0"/>
    <n v="1"/>
    <n v="1"/>
    <x v="0"/>
    <x v="0"/>
    <s v="E"/>
    <s v="IT"/>
    <m/>
  </r>
  <r>
    <n v="37"/>
    <x v="3"/>
    <s v="Original MWCNT"/>
    <x v="1"/>
    <s v="NA"/>
    <n v="25"/>
    <n v="-99"/>
    <n v="-99"/>
    <n v="180"/>
    <n v="-99"/>
    <n v="-12.1"/>
    <s v="N"/>
    <s v="none"/>
    <s v="none"/>
    <s v="NA"/>
    <s v="Y"/>
    <s v="Ni"/>
    <n v="4.5"/>
    <s v="NA"/>
    <s v="PA"/>
    <n v="4.4253445957616897"/>
    <n v="1.56858068757183E-2"/>
    <s v="NA"/>
    <s v="NA"/>
    <n v="100027"/>
    <s v="NanoGo-NIOSH"/>
    <s v="NA"/>
    <s v="NA"/>
    <s v="Original MWCNT"/>
    <x v="0"/>
    <s v="Nanotube"/>
    <n v="7500"/>
    <s v="NA"/>
    <s v="NA"/>
    <n v="-99"/>
    <n v="0"/>
    <n v="17"/>
    <n v="1"/>
    <n v="1"/>
    <n v="1"/>
    <n v="1"/>
    <x v="0"/>
    <n v="1"/>
    <n v="1"/>
    <x v="0"/>
    <x v="4"/>
    <s v="E"/>
    <s v="PA"/>
    <m/>
  </r>
  <r>
    <n v="38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58.209895795951702"/>
    <n v="7.8825367139369504"/>
    <s v="NA"/>
    <s v="NA"/>
    <n v="100027"/>
    <s v="NanoGo-NIOSH"/>
    <s v="NA"/>
    <s v="NA"/>
    <s v="Purified MWCNT"/>
    <x v="0"/>
    <s v="Nanotube"/>
    <n v="7500"/>
    <s v="NA"/>
    <s v="NA"/>
    <n v="-99"/>
    <n v="0"/>
    <n v="18"/>
    <n v="1"/>
    <n v="1"/>
    <n v="1"/>
    <n v="1"/>
    <x v="1"/>
    <n v="2"/>
    <n v="2"/>
    <x v="0"/>
    <x v="1"/>
    <s v="C"/>
    <s v="PA"/>
    <m/>
  </r>
  <r>
    <n v="39"/>
    <x v="3"/>
    <s v="Functionalized MWCNT"/>
    <x v="1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s v="PA"/>
    <n v="11.1728690534714"/>
    <n v="0.608310200226439"/>
    <s v="NA"/>
    <s v="NA"/>
    <n v="100027"/>
    <s v="NanoGo-NIOSH"/>
    <s v="NA"/>
    <s v="NA"/>
    <s v="Functionalized MWCNT"/>
    <x v="0"/>
    <s v="Nanotube"/>
    <n v="7500"/>
    <s v="NA"/>
    <s v="NA"/>
    <n v="-99"/>
    <n v="0"/>
    <n v="19"/>
    <n v="1"/>
    <n v="1"/>
    <n v="1"/>
    <n v="1"/>
    <x v="0"/>
    <n v="1"/>
    <n v="1"/>
    <x v="0"/>
    <x v="2"/>
    <s v="E"/>
    <s v="PA"/>
    <m/>
  </r>
  <r>
    <n v="44"/>
    <x v="0"/>
    <s v="Anatase Nanobelt"/>
    <x v="0"/>
    <s v="NA"/>
    <n v="200"/>
    <n v="-99"/>
    <n v="-99"/>
    <n v="18"/>
    <n v="-99"/>
    <n v="-30.3"/>
    <s v="N"/>
    <s v="NA"/>
    <s v="NA"/>
    <s v="NA"/>
    <s v="NA"/>
    <s v="NA"/>
    <n v="-99"/>
    <s v="NA"/>
    <s v="PA"/>
    <n v="93.102322969021799"/>
    <n v="69.814314058089806"/>
    <s v="NA"/>
    <s v="NA"/>
    <n v="100029"/>
    <s v="NanoGo-UR"/>
    <s v="NA"/>
    <s v="NA"/>
    <s v="Anatase Nanobelt"/>
    <x v="0"/>
    <s v="Nanobelt"/>
    <n v="7000"/>
    <s v="Anatase"/>
    <s v="Y"/>
    <n v="-99"/>
    <n v="0"/>
    <n v="20"/>
    <n v="1"/>
    <n v="1"/>
    <n v="1"/>
    <n v="1"/>
    <x v="1"/>
    <n v="2"/>
    <n v="2"/>
    <x v="0"/>
    <x v="0"/>
    <s v="C"/>
    <s v="PA"/>
    <m/>
  </r>
  <r>
    <n v="45"/>
    <x v="3"/>
    <s v="Original MWCNT"/>
    <x v="1"/>
    <s v="NA"/>
    <n v="25"/>
    <n v="-99"/>
    <n v="-99"/>
    <n v="180"/>
    <n v="-99"/>
    <n v="-12.1"/>
    <s v="N"/>
    <s v="none"/>
    <s v="none"/>
    <s v="NA"/>
    <s v="Y"/>
    <s v="Ni"/>
    <n v="4.5"/>
    <s v="NA"/>
    <s v="PA"/>
    <n v="47.967272698732202"/>
    <n v="43.662804535288501"/>
    <s v="NA"/>
    <s v="NA"/>
    <n v="100030"/>
    <s v="NanoGo-UR"/>
    <s v="NA"/>
    <s v="NA"/>
    <s v="Original MWCNT"/>
    <x v="0"/>
    <s v="Nanotube"/>
    <n v="7500"/>
    <s v="NA"/>
    <s v="NA"/>
    <n v="-99"/>
    <n v="0"/>
    <n v="21"/>
    <n v="1"/>
    <n v="1"/>
    <n v="1"/>
    <n v="1"/>
    <x v="1"/>
    <n v="2"/>
    <n v="2"/>
    <x v="0"/>
    <x v="0"/>
    <s v="C"/>
    <s v="PA"/>
    <m/>
  </r>
  <r>
    <n v="46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77.097488159560299"/>
    <n v="57.196821879060401"/>
    <s v="NA"/>
    <s v="NA"/>
    <n v="100030"/>
    <s v="NanoGo-UR"/>
    <s v="NA"/>
    <s v="NA"/>
    <s v="Purified MWCNT"/>
    <x v="0"/>
    <s v="Nanotube"/>
    <n v="7500"/>
    <s v="NA"/>
    <s v="NA"/>
    <n v="-99"/>
    <n v="0"/>
    <n v="22"/>
    <n v="1"/>
    <n v="1"/>
    <n v="1"/>
    <n v="1"/>
    <x v="1"/>
    <n v="2"/>
    <n v="2"/>
    <x v="0"/>
    <x v="0"/>
    <s v="C"/>
    <s v="PA"/>
    <m/>
  </r>
  <r>
    <n v="47"/>
    <x v="3"/>
    <s v="Functionalized MWCNT"/>
    <x v="1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s v="PA"/>
    <n v="98.363581595964206"/>
    <n v="80.441189495243094"/>
    <s v="NA"/>
    <s v="NA"/>
    <n v="100030"/>
    <s v="NanoGo-UR"/>
    <s v="NA"/>
    <s v="NA"/>
    <s v="Functionalized MWCNT"/>
    <x v="0"/>
    <s v="Nanotube"/>
    <n v="7500"/>
    <s v="NA"/>
    <s v="NA"/>
    <n v="-99"/>
    <n v="0"/>
    <n v="23"/>
    <n v="1"/>
    <n v="1"/>
    <n v="1"/>
    <n v="1"/>
    <x v="1"/>
    <n v="2"/>
    <n v="2"/>
    <x v="0"/>
    <x v="0"/>
    <s v="C"/>
    <s v="PA"/>
    <m/>
  </r>
  <r>
    <n v="48"/>
    <x v="0"/>
    <s v="Anatase/Rutile Nanospheres"/>
    <x v="0"/>
    <s v="NA"/>
    <n v="24"/>
    <n v="-99"/>
    <n v="-99"/>
    <n v="53"/>
    <n v="-99"/>
    <n v="-34.4"/>
    <s v="N"/>
    <s v="NA"/>
    <s v="NA"/>
    <s v="NA"/>
    <s v="NA"/>
    <s v="NA"/>
    <n v="-99"/>
    <s v="NA"/>
    <s v="PA"/>
    <n v="21.3941082519347"/>
    <n v="20.5474913671321"/>
    <s v="NA"/>
    <s v="NA"/>
    <n v="100031"/>
    <s v="NanoGo-ECU"/>
    <s v="NA"/>
    <s v="NA"/>
    <s v="Anatase/Rutile Nanospheres"/>
    <x v="0"/>
    <s v="Spherical Particle"/>
    <n v="-99"/>
    <s v="Anatase 81%; rutile 19%"/>
    <s v="Y"/>
    <n v="-99"/>
    <n v="0"/>
    <n v="24"/>
    <n v="1"/>
    <n v="1"/>
    <n v="1"/>
    <n v="1"/>
    <x v="0"/>
    <n v="1"/>
    <n v="1"/>
    <x v="1"/>
    <x v="0"/>
    <s v="E"/>
    <s v="PA"/>
    <m/>
  </r>
  <r>
    <n v="50"/>
    <x v="0"/>
    <s v="Anatase Nanobelt"/>
    <x v="0"/>
    <s v="NA"/>
    <n v="200"/>
    <n v="-99"/>
    <n v="-99"/>
    <n v="18"/>
    <n v="-99"/>
    <n v="-30.3"/>
    <s v="N"/>
    <s v="NA"/>
    <s v="NA"/>
    <s v="NA"/>
    <s v="NA"/>
    <s v="NA"/>
    <n v="-99"/>
    <s v="NA"/>
    <s v="PA"/>
    <n v="51.481975625443503"/>
    <n v="27.4614718517131"/>
    <s v="NA"/>
    <s v="NA"/>
    <n v="100031"/>
    <s v="NanoGo-ECU"/>
    <s v="NA"/>
    <s v="NA"/>
    <s v="Anatase Nanobelt"/>
    <x v="0"/>
    <s v="Nanobelt"/>
    <n v="7000"/>
    <s v="Anatase"/>
    <s v="Y"/>
    <n v="-99"/>
    <n v="0"/>
    <n v="25"/>
    <n v="1"/>
    <n v="1"/>
    <n v="1"/>
    <n v="1"/>
    <x v="1"/>
    <n v="2"/>
    <n v="2"/>
    <x v="0"/>
    <x v="0"/>
    <s v="C"/>
    <s v="PA"/>
    <m/>
  </r>
  <r>
    <n v="51"/>
    <x v="0"/>
    <s v="Anatase/Rutile Nanospheres"/>
    <x v="0"/>
    <s v="NA"/>
    <n v="24"/>
    <n v="-99"/>
    <n v="-99"/>
    <n v="53"/>
    <n v="-99"/>
    <n v="-34.4"/>
    <s v="N"/>
    <s v="NA"/>
    <s v="NA"/>
    <s v="NA"/>
    <s v="NA"/>
    <s v="NA"/>
    <n v="-99"/>
    <s v="NA"/>
    <s v="PA"/>
    <n v="46.3741895807674"/>
    <n v="26.307285767059099"/>
    <s v="NA"/>
    <s v="NA"/>
    <n v="100032"/>
    <s v="NanoGo-MSU"/>
    <s v="NA"/>
    <s v="NA"/>
    <s v="Anatase/Rutile Nanospheres"/>
    <x v="0"/>
    <s v="Spherical Particle"/>
    <n v="-99"/>
    <s v="Anatase 81%; rutile 19%"/>
    <s v="Y"/>
    <n v="-99"/>
    <n v="0"/>
    <n v="26"/>
    <n v="1"/>
    <n v="1"/>
    <n v="1"/>
    <n v="1"/>
    <x v="1"/>
    <n v="2"/>
    <n v="2"/>
    <x v="1"/>
    <x v="0"/>
    <s v="C"/>
    <s v="PA"/>
    <m/>
  </r>
  <r>
    <n v="52"/>
    <x v="0"/>
    <s v="Anatase Nanospheres"/>
    <x v="0"/>
    <s v="NA"/>
    <n v="28"/>
    <n v="-99"/>
    <n v="-99"/>
    <n v="173"/>
    <n v="-99"/>
    <n v="-30.7"/>
    <s v="N"/>
    <s v="NA"/>
    <s v="NA"/>
    <s v="NA"/>
    <s v="NA"/>
    <s v="NA"/>
    <n v="-99"/>
    <s v="NA"/>
    <s v="PA"/>
    <n v="204.680228510815"/>
    <n v="139.25109755495501"/>
    <s v="NA"/>
    <s v="NA"/>
    <n v="100032"/>
    <s v="NanoGo-MSU"/>
    <s v="NA"/>
    <s v="NA"/>
    <s v="Anatase Nanospheres"/>
    <x v="0"/>
    <s v="Spherical Particle"/>
    <n v="-99"/>
    <s v="Anatase"/>
    <s v="Y"/>
    <n v="-99"/>
    <n v="0"/>
    <n v="27"/>
    <n v="2"/>
    <n v="2"/>
    <n v="2"/>
    <n v="2"/>
    <x v="3"/>
    <n v="3"/>
    <n v="3"/>
    <x v="1"/>
    <x v="3"/>
    <s v="C"/>
    <s v="PA"/>
    <m/>
  </r>
  <r>
    <n v="53"/>
    <x v="0"/>
    <s v="Anatase Nanobelt"/>
    <x v="0"/>
    <s v="NA"/>
    <n v="200"/>
    <n v="-99"/>
    <n v="-99"/>
    <n v="18"/>
    <n v="-99"/>
    <n v="-30.3"/>
    <s v="N"/>
    <s v="NA"/>
    <s v="NA"/>
    <s v="NA"/>
    <s v="NA"/>
    <s v="NA"/>
    <n v="-99"/>
    <s v="NA"/>
    <s v="PA"/>
    <n v="40.714768972965999"/>
    <n v="26.0045739979419"/>
    <s v="NA"/>
    <s v="NA"/>
    <n v="100032"/>
    <s v="NanoGo-MSU"/>
    <s v="NA"/>
    <s v="NA"/>
    <s v="Anatase Nanobelt"/>
    <x v="0"/>
    <s v="Nanobelt"/>
    <n v="7000"/>
    <s v="Anatase"/>
    <s v="Y"/>
    <n v="-99"/>
    <n v="0"/>
    <n v="28"/>
    <n v="1"/>
    <n v="1"/>
    <n v="1"/>
    <n v="1"/>
    <x v="0"/>
    <n v="1"/>
    <n v="1"/>
    <x v="0"/>
    <x v="0"/>
    <s v="E"/>
    <s v="PA"/>
    <m/>
  </r>
  <r>
    <n v="56"/>
    <x v="0"/>
    <s v="Anatase Nanobelt"/>
    <x v="0"/>
    <s v="NA"/>
    <n v="200"/>
    <n v="-99"/>
    <n v="-99"/>
    <n v="18"/>
    <n v="-99"/>
    <n v="-30.3"/>
    <s v="N"/>
    <s v="NA"/>
    <s v="NA"/>
    <s v="NA"/>
    <s v="NA"/>
    <s v="NA"/>
    <n v="-99"/>
    <s v="NA"/>
    <s v="PA"/>
    <n v="26.019960922718099"/>
    <n v="0.46034699533108198"/>
    <s v="NA"/>
    <s v="NA"/>
    <n v="100033"/>
    <s v="NanoGo-NCSU"/>
    <s v="NA"/>
    <s v="NA"/>
    <s v="Anatase Nanobelt"/>
    <x v="0"/>
    <s v="Nanobelt"/>
    <n v="7000"/>
    <s v="Anatase"/>
    <s v="Y"/>
    <n v="-99"/>
    <n v="0"/>
    <n v="29"/>
    <n v="1"/>
    <n v="1"/>
    <n v="1"/>
    <n v="1"/>
    <x v="0"/>
    <n v="1"/>
    <n v="1"/>
    <x v="0"/>
    <x v="2"/>
    <s v="E"/>
    <s v="PA"/>
    <m/>
  </r>
  <r>
    <n v="57"/>
    <x v="0"/>
    <s v="Anatase/Rutile Nanospheres"/>
    <x v="0"/>
    <s v="NA"/>
    <n v="24"/>
    <n v="-99"/>
    <n v="-99"/>
    <n v="53"/>
    <n v="-99"/>
    <n v="-34.4"/>
    <s v="N"/>
    <s v="NA"/>
    <s v="NA"/>
    <s v="NA"/>
    <s v="NA"/>
    <s v="NA"/>
    <n v="-99"/>
    <s v="NA"/>
    <s v="PA"/>
    <n v="37.1872944973844"/>
    <n v="22.019554290977901"/>
    <s v="NA"/>
    <s v="NA"/>
    <n v="100034"/>
    <s v="NanoGo-UW"/>
    <s v="NA"/>
    <s v="NA"/>
    <s v="Anatase/Rutile Nanospheres"/>
    <x v="0"/>
    <s v="Spherical Particle"/>
    <n v="-99"/>
    <s v="Anatase 81%; rutile 19%"/>
    <s v="Y"/>
    <n v="-99"/>
    <n v="0"/>
    <n v="30"/>
    <n v="1"/>
    <n v="1"/>
    <n v="1"/>
    <n v="1"/>
    <x v="0"/>
    <n v="1"/>
    <n v="1"/>
    <x v="1"/>
    <x v="0"/>
    <s v="E"/>
    <s v="PA"/>
    <m/>
  </r>
  <r>
    <n v="59"/>
    <x v="0"/>
    <s v="Anatase Nanobelt"/>
    <x v="0"/>
    <s v="NA"/>
    <n v="200"/>
    <n v="-99"/>
    <n v="-99"/>
    <n v="18"/>
    <n v="-99"/>
    <n v="-30.3"/>
    <s v="N"/>
    <s v="NA"/>
    <s v="NA"/>
    <s v="NA"/>
    <s v="NA"/>
    <s v="NA"/>
    <n v="-99"/>
    <s v="NA"/>
    <s v="PA"/>
    <n v="167.528064847726"/>
    <n v="84.833563479190104"/>
    <s v="NA"/>
    <s v="NA"/>
    <n v="100034"/>
    <s v="NanoGo-UW"/>
    <s v="NA"/>
    <s v="NA"/>
    <s v="Anatase Nanobelt"/>
    <x v="0"/>
    <s v="Nanobelt"/>
    <n v="7000"/>
    <s v="Anatase"/>
    <s v="Y"/>
    <n v="-99"/>
    <n v="0"/>
    <n v="31"/>
    <n v="2"/>
    <n v="2"/>
    <n v="2"/>
    <n v="2"/>
    <x v="3"/>
    <n v="3"/>
    <n v="3"/>
    <x v="0"/>
    <x v="0"/>
    <s v="C"/>
    <s v="PA"/>
    <m/>
  </r>
  <r>
    <n v="61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67.544222654562702"/>
    <n v="53.054561843790303"/>
    <s v="NA"/>
    <s v="NA"/>
    <n v="100035"/>
    <s v="NanoGo-ECU"/>
    <s v="NA"/>
    <s v="NA"/>
    <s v="Purified MWCNT"/>
    <x v="0"/>
    <s v="Nanotube"/>
    <n v="7500"/>
    <s v="NA"/>
    <s v="NA"/>
    <n v="-99"/>
    <n v="0"/>
    <n v="32"/>
    <n v="1"/>
    <n v="1"/>
    <n v="1"/>
    <n v="1"/>
    <x v="1"/>
    <n v="2"/>
    <n v="2"/>
    <x v="0"/>
    <x v="0"/>
    <s v="C"/>
    <s v="PA"/>
    <m/>
  </r>
  <r>
    <n v="62"/>
    <x v="3"/>
    <s v="Functionalized MWCNT"/>
    <x v="1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s v="PA"/>
    <n v="52.159604821768603"/>
    <n v="46.480569582441298"/>
    <s v="NA"/>
    <s v="NA"/>
    <n v="100035"/>
    <s v="NanoGo-ECU"/>
    <s v="NA"/>
    <s v="NA"/>
    <s v="Functionalized MWCNT"/>
    <x v="0"/>
    <s v="Nanotube"/>
    <n v="7500"/>
    <s v="NA"/>
    <s v="NA"/>
    <n v="-99"/>
    <n v="0"/>
    <n v="33"/>
    <n v="1"/>
    <n v="1"/>
    <n v="1"/>
    <n v="1"/>
    <x v="1"/>
    <n v="2"/>
    <n v="2"/>
    <x v="0"/>
    <x v="0"/>
    <s v="C"/>
    <s v="PA"/>
    <m/>
  </r>
  <r>
    <n v="63"/>
    <x v="3"/>
    <s v="Original MWCNT"/>
    <x v="1"/>
    <s v="NA"/>
    <n v="25"/>
    <n v="-99"/>
    <n v="-99"/>
    <n v="180"/>
    <n v="-99"/>
    <n v="-12.1"/>
    <s v="N"/>
    <s v="none"/>
    <s v="none"/>
    <s v="NA"/>
    <s v="Y"/>
    <s v="Ni"/>
    <n v="4.5"/>
    <s v="NA"/>
    <s v="PA"/>
    <n v="28.831920125608899"/>
    <n v="17.035244850599401"/>
    <s v="NA"/>
    <s v="NA"/>
    <n v="100036"/>
    <s v="NanoGo-MSU"/>
    <s v="NA"/>
    <s v="NA"/>
    <s v="Original MWCNT"/>
    <x v="0"/>
    <s v="Nanotube"/>
    <n v="7500"/>
    <s v="NA"/>
    <s v="NA"/>
    <n v="-99"/>
    <n v="0"/>
    <n v="34"/>
    <n v="1"/>
    <n v="1"/>
    <n v="1"/>
    <n v="1"/>
    <x v="0"/>
    <n v="1"/>
    <n v="1"/>
    <x v="0"/>
    <x v="0"/>
    <s v="E"/>
    <s v="PA"/>
    <m/>
  </r>
  <r>
    <n v="64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33.474290274536102"/>
    <n v="18.094940741058998"/>
    <s v="NA"/>
    <s v="NA"/>
    <n v="100036"/>
    <s v="NanoGo-MSU"/>
    <s v="NA"/>
    <s v="NA"/>
    <s v="Purified MWCNT"/>
    <x v="0"/>
    <s v="Nanotube"/>
    <n v="7500"/>
    <s v="NA"/>
    <s v="NA"/>
    <n v="-99"/>
    <n v="0"/>
    <n v="35"/>
    <n v="1"/>
    <n v="1"/>
    <n v="1"/>
    <n v="1"/>
    <x v="0"/>
    <n v="1"/>
    <n v="1"/>
    <x v="0"/>
    <x v="0"/>
    <s v="E"/>
    <s v="PA"/>
    <m/>
  </r>
  <r>
    <n v="65"/>
    <x v="3"/>
    <s v="Functionalized MWCNT"/>
    <x v="1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s v="PA"/>
    <n v="52.621296101549802"/>
    <n v="22.769772224622798"/>
    <s v="NA"/>
    <s v="NA"/>
    <n v="100036"/>
    <s v="NanoGo-MSU"/>
    <s v="NA"/>
    <s v="NA"/>
    <s v="Functionalized MWCNT"/>
    <x v="0"/>
    <s v="Nanotube"/>
    <n v="7500"/>
    <s v="NA"/>
    <s v="NA"/>
    <n v="-99"/>
    <n v="0"/>
    <n v="36"/>
    <n v="1"/>
    <n v="1"/>
    <n v="1"/>
    <n v="1"/>
    <x v="1"/>
    <n v="2"/>
    <n v="2"/>
    <x v="0"/>
    <x v="0"/>
    <s v="C"/>
    <s v="PA"/>
    <m/>
  </r>
  <r>
    <n v="66"/>
    <x v="3"/>
    <s v="Original MWCNT"/>
    <x v="1"/>
    <s v="NA"/>
    <n v="25"/>
    <n v="-99"/>
    <n v="-99"/>
    <n v="180"/>
    <n v="-99"/>
    <n v="-12.1"/>
    <s v="N"/>
    <s v="none"/>
    <s v="none"/>
    <s v="NA"/>
    <s v="Y"/>
    <s v="Ni"/>
    <n v="4.5"/>
    <s v="NA"/>
    <s v="PA"/>
    <n v="26.3910054578255"/>
    <n v="21.570701392757901"/>
    <s v="NA"/>
    <s v="NA"/>
    <n v="100037"/>
    <s v="NanoGo-NCSU"/>
    <s v="NA"/>
    <s v="NA"/>
    <s v="Original MWCNT"/>
    <x v="0"/>
    <s v="Nanotube"/>
    <n v="7500"/>
    <s v="NA"/>
    <s v="NA"/>
    <n v="-99"/>
    <n v="0"/>
    <n v="37"/>
    <n v="1"/>
    <n v="1"/>
    <n v="1"/>
    <n v="1"/>
    <x v="0"/>
    <n v="1"/>
    <n v="1"/>
    <x v="0"/>
    <x v="0"/>
    <s v="E"/>
    <s v="PA"/>
    <m/>
  </r>
  <r>
    <n v="67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40.163470301527703"/>
    <n v="25.158482023590501"/>
    <s v="NA"/>
    <s v="NA"/>
    <n v="100037"/>
    <s v="NanoGo-NCSU"/>
    <s v="NA"/>
    <s v="NA"/>
    <s v="Purified MWCNT"/>
    <x v="0"/>
    <s v="Nanotube"/>
    <n v="7500"/>
    <s v="NA"/>
    <s v="NA"/>
    <n v="-99"/>
    <n v="0"/>
    <n v="38"/>
    <n v="1"/>
    <n v="1"/>
    <n v="1"/>
    <n v="1"/>
    <x v="0"/>
    <n v="1"/>
    <n v="1"/>
    <x v="0"/>
    <x v="0"/>
    <s v="E"/>
    <s v="PA"/>
    <m/>
  </r>
  <r>
    <n v="70"/>
    <x v="3"/>
    <s v="Purified MWCNT"/>
    <x v="1"/>
    <s v="NA"/>
    <n v="25"/>
    <n v="-99"/>
    <n v="-99"/>
    <n v="513"/>
    <n v="-99"/>
    <n v="-11.8"/>
    <s v="N"/>
    <s v="Acid wash"/>
    <s v="Acid treated"/>
    <s v="NA"/>
    <s v="Y"/>
    <s v="Ni"/>
    <n v="1.8"/>
    <s v="NA"/>
    <s v="PA"/>
    <n v="148.83711747419599"/>
    <n v="96.132665691948304"/>
    <s v="NA"/>
    <s v="NA"/>
    <n v="100038"/>
    <s v="NanoGo-UW"/>
    <s v="NA"/>
    <s v="NA"/>
    <s v="Purified MWCNT"/>
    <x v="0"/>
    <s v="Nanotube"/>
    <n v="7500"/>
    <s v="NA"/>
    <s v="NA"/>
    <n v="-99"/>
    <n v="0"/>
    <n v="39"/>
    <n v="2"/>
    <n v="2"/>
    <n v="2"/>
    <n v="2"/>
    <x v="3"/>
    <n v="3"/>
    <n v="3"/>
    <x v="0"/>
    <x v="0"/>
    <s v="C"/>
    <s v="PA"/>
    <m/>
  </r>
  <r>
    <n v="71"/>
    <x v="3"/>
    <s v="Functionalized MWCNT"/>
    <x v="1"/>
    <s v="NA"/>
    <n v="25"/>
    <n v="-99"/>
    <n v="-99"/>
    <n v="26"/>
    <n v="-99"/>
    <n v="-48.4"/>
    <s v="N"/>
    <s v="Acid washed; functionalized"/>
    <s v="Acid treated"/>
    <s v="Carboxylic acid"/>
    <s v="N"/>
    <s v="S"/>
    <n v="0.2"/>
    <s v="NA"/>
    <s v="PA"/>
    <n v="121.426541596609"/>
    <n v="65.145589935381494"/>
    <s v="NA"/>
    <s v="NA"/>
    <n v="100038"/>
    <s v="NanoGo-UW"/>
    <s v="NA"/>
    <s v="NA"/>
    <s v="Functionalized MWCNT"/>
    <x v="0"/>
    <s v="Nanotube"/>
    <n v="7500"/>
    <s v="NA"/>
    <s v="NA"/>
    <n v="-99"/>
    <n v="0"/>
    <n v="40"/>
    <n v="1"/>
    <n v="1"/>
    <n v="1"/>
    <n v="1"/>
    <x v="1"/>
    <n v="2"/>
    <n v="2"/>
    <x v="0"/>
    <x v="0"/>
    <s v="C"/>
    <s v="PA"/>
    <m/>
  </r>
  <r>
    <n v="72"/>
    <x v="0"/>
    <s v="NB1"/>
    <x v="0"/>
    <s v="N"/>
    <n v="80"/>
    <n v="-99"/>
    <n v="-99"/>
    <n v="-99"/>
    <n v="-99"/>
    <n v="-12.5"/>
    <s v="NA"/>
    <s v="NA"/>
    <s v="NA"/>
    <s v="NA"/>
    <s v="N"/>
    <s v="NA"/>
    <n v="-99"/>
    <n v="3"/>
    <s v="PA"/>
    <n v="35.369999999999997"/>
    <n v="18.739999999999998"/>
    <s v="NA"/>
    <s v="NA"/>
    <n v="100001"/>
    <s v="Porter2013"/>
    <s v="NA"/>
    <s v="NA"/>
    <s v="NB1"/>
    <x v="0"/>
    <s v="Nanobelt"/>
    <n v="3000"/>
    <s v="Anatase"/>
    <s v="Y"/>
    <n v="-99"/>
    <n v="0"/>
    <n v="41"/>
    <n v="1"/>
    <n v="1"/>
    <n v="1"/>
    <n v="1"/>
    <x v="0"/>
    <n v="1"/>
    <n v="1"/>
    <x v="0"/>
    <x v="0"/>
    <s v="E"/>
    <s v="PA"/>
    <m/>
  </r>
  <r>
    <n v="73"/>
    <x v="0"/>
    <s v="NB2"/>
    <x v="0"/>
    <s v="N"/>
    <n v="100"/>
    <n v="-99"/>
    <n v="-99"/>
    <n v="-99"/>
    <n v="-99"/>
    <n v="-9.35"/>
    <s v="NA"/>
    <s v="NA"/>
    <s v="NA"/>
    <s v="NA"/>
    <s v="N"/>
    <s v="NA"/>
    <n v="-99"/>
    <n v="3"/>
    <s v="PA"/>
    <n v="9.08"/>
    <n v="5.18"/>
    <s v="NA"/>
    <s v="NA"/>
    <n v="100001"/>
    <s v="Porter2013"/>
    <s v="NA"/>
    <s v="NA"/>
    <s v="NB2"/>
    <x v="0"/>
    <s v="Nanobelt"/>
    <n v="9000"/>
    <s v="Anatase"/>
    <s v="Y"/>
    <n v="-99"/>
    <n v="0"/>
    <n v="42"/>
    <n v="1"/>
    <n v="1"/>
    <n v="1"/>
    <n v="1"/>
    <x v="0"/>
    <n v="1"/>
    <n v="1"/>
    <x v="0"/>
    <x v="1"/>
    <s v="E"/>
    <s v="PA"/>
    <m/>
  </r>
  <r>
    <n v="87"/>
    <x v="0"/>
    <s v="TiO2_fine"/>
    <x v="0"/>
    <s v="NA"/>
    <n v="-99"/>
    <n v="-99"/>
    <n v="-99"/>
    <n v="10"/>
    <n v="-99"/>
    <n v="-99"/>
    <s v="NA"/>
    <s v="NA"/>
    <s v="NA"/>
    <s v="NA"/>
    <s v="NA"/>
    <s v="NA"/>
    <n v="-99"/>
    <n v="1"/>
    <s v="ITI"/>
    <n v="442.75900000000001"/>
    <n v="281.34899999999999"/>
    <s v="Fine Native"/>
    <s v="NA"/>
    <n v="100162"/>
    <s v="Doris Hohr, 2002"/>
    <s v="ATL"/>
    <s v="NA"/>
    <s v="TiO2_fine"/>
    <x v="1"/>
    <s v="Particle"/>
    <n v="-99"/>
    <s v="NR"/>
    <s v="NR"/>
    <n v="180"/>
    <n v="0"/>
    <n v="56"/>
    <n v="3"/>
    <n v="3"/>
    <n v="3"/>
    <n v="4"/>
    <x v="4"/>
    <n v="5"/>
    <n v="6"/>
    <x v="1"/>
    <x v="3"/>
    <s v="B"/>
    <s v="IT"/>
    <m/>
  </r>
  <r>
    <n v="88"/>
    <x v="0"/>
    <s v="TiO2_ufmeth"/>
    <x v="0"/>
    <s v="NA"/>
    <n v="-99"/>
    <n v="-99"/>
    <n v="-99"/>
    <n v="50"/>
    <n v="-99"/>
    <n v="-99"/>
    <s v="NA"/>
    <s v="NA"/>
    <s v="NA"/>
    <s v="NA"/>
    <s v="NA"/>
    <s v="NA"/>
    <n v="-99"/>
    <n v="1"/>
    <s v="ITI"/>
    <n v="443.63299999999998"/>
    <n v="221.45500000000001"/>
    <s v="Ultrafine Methylated"/>
    <s v="NA"/>
    <n v="100162"/>
    <s v="Doris Hohr, 2002"/>
    <s v="ATL"/>
    <s v="NA"/>
    <s v="TiO2_ufmeth"/>
    <x v="0"/>
    <s v="Particle"/>
    <n v="-99"/>
    <s v="NR"/>
    <s v="NR"/>
    <n v="25"/>
    <n v="0"/>
    <n v="57"/>
    <n v="3"/>
    <n v="3"/>
    <n v="3"/>
    <n v="4"/>
    <x v="4"/>
    <n v="5"/>
    <n v="6"/>
    <x v="1"/>
    <x v="3"/>
    <s v="B"/>
    <s v="IT"/>
    <m/>
  </r>
  <r>
    <n v="89"/>
    <x v="0"/>
    <s v="TiO2_Anatase"/>
    <x v="0"/>
    <s v="NA"/>
    <n v="26"/>
    <n v="-99"/>
    <n v="-99"/>
    <n v="173"/>
    <n v="-99"/>
    <n v="-99"/>
    <s v="NA"/>
    <s v="NA"/>
    <s v="NA"/>
    <s v="NA"/>
    <s v="NA"/>
    <s v="NA"/>
    <n v="-99"/>
    <n v="1"/>
    <s v="ITI"/>
    <n v="0.52477799999999997"/>
    <n v="1.1675399999999999E-3"/>
    <s v="Anatase - 1d PE"/>
    <s v="pure anatase"/>
    <n v="100183"/>
    <s v="Rona M. Silva, 2015"/>
    <s v="ATL"/>
    <s v="NA"/>
    <s v="TiO2_Anatase"/>
    <x v="0"/>
    <s v="Spherical Particle"/>
    <n v="-99"/>
    <s v="NR"/>
    <s v="NR"/>
    <n v="-99"/>
    <n v="0"/>
    <n v="58"/>
    <n v="1"/>
    <n v="1"/>
    <n v="1"/>
    <n v="1"/>
    <x v="0"/>
    <n v="1"/>
    <n v="1"/>
    <x v="1"/>
    <x v="5"/>
    <s v="E"/>
    <s v="IT"/>
    <m/>
  </r>
  <r>
    <n v="90"/>
    <x v="0"/>
    <s v="TiO2_1dPE"/>
    <x v="0"/>
    <s v="NA"/>
    <n v="-99"/>
    <n v="-99"/>
    <n v="-99"/>
    <n v="-99"/>
    <n v="-99"/>
    <n v="-99"/>
    <s v="NA"/>
    <s v="NA"/>
    <s v="NA"/>
    <s v="NA"/>
    <s v="NA"/>
    <s v="NA"/>
    <n v="-99"/>
    <n v="1"/>
    <s v="instillation"/>
    <n v="407.452"/>
    <n v="225.75700000000001"/>
    <s v="TiO2 - 1d PE_edited"/>
    <s v="pigment-grade"/>
    <n v="100128"/>
    <s v="Donna D. Zhang, 2002"/>
    <s v="ATL"/>
    <s v="NA"/>
    <s v="TiO2_1dPE"/>
    <x v="2"/>
    <s v="Particle"/>
    <n v="-99"/>
    <s v="NR"/>
    <s v="NR"/>
    <n v="2500"/>
    <n v="0"/>
    <n v="59"/>
    <n v="3"/>
    <n v="3"/>
    <n v="3"/>
    <n v="4"/>
    <x v="4"/>
    <n v="5"/>
    <n v="6"/>
    <x v="1"/>
    <x v="3"/>
    <s v="B"/>
    <s v="IT"/>
    <m/>
  </r>
  <r>
    <n v="91"/>
    <x v="4"/>
    <s v="Silica_1dPE"/>
    <x v="0"/>
    <s v="NA"/>
    <n v="2500"/>
    <n v="-99"/>
    <n v="-99"/>
    <n v="-99"/>
    <n v="-99"/>
    <n v="-99"/>
    <s v="NA"/>
    <s v="NA"/>
    <s v="NA"/>
    <s v="NA"/>
    <s v="NA"/>
    <s v="NA"/>
    <n v="-99"/>
    <n v="1"/>
    <s v="instillation"/>
    <n v="211.30099999999999"/>
    <n v="62.629100000000001"/>
    <s v="Silica - 1d PE_edited"/>
    <s v="crystalline"/>
    <n v="100128"/>
    <s v="Donna D. Zhang, 2002"/>
    <s v="ATL"/>
    <s v="NA"/>
    <s v="Silica_1dPE"/>
    <x v="0"/>
    <s v="Particle"/>
    <n v="-99"/>
    <s v="Crystalline Quartz"/>
    <s v="Y"/>
    <n v="-99"/>
    <n v="0"/>
    <n v="60"/>
    <n v="2"/>
    <n v="2"/>
    <n v="2"/>
    <n v="2"/>
    <x v="3"/>
    <n v="3"/>
    <n v="3"/>
    <x v="1"/>
    <x v="0"/>
    <s v="C"/>
    <s v="IT"/>
    <m/>
  </r>
  <r>
    <n v="92"/>
    <x v="4"/>
    <s v="Silica_2dPE"/>
    <x v="0"/>
    <s v="NA"/>
    <n v="2500"/>
    <n v="-99"/>
    <n v="-99"/>
    <n v="-99"/>
    <n v="-99"/>
    <n v="-99"/>
    <s v="NA"/>
    <s v="NA"/>
    <s v="NA"/>
    <s v="NA"/>
    <s v="NA"/>
    <s v="NA"/>
    <n v="-99"/>
    <n v="2"/>
    <s v="instillation"/>
    <n v="165.16900000000001"/>
    <n v="82.153400000000005"/>
    <s v="Silica - 2d PE_edited"/>
    <s v="crystalline"/>
    <n v="100128"/>
    <s v="Donna D. Zhang, 2002"/>
    <s v="ATL"/>
    <s v="NA"/>
    <s v="Silica_2dPE"/>
    <x v="0"/>
    <s v="Particle"/>
    <n v="-99"/>
    <s v="Crystalline Quartz"/>
    <s v="Y"/>
    <n v="-99"/>
    <n v="0"/>
    <n v="61"/>
    <n v="2"/>
    <n v="2"/>
    <n v="2"/>
    <n v="2"/>
    <x v="3"/>
    <n v="3"/>
    <n v="3"/>
    <x v="1"/>
    <x v="0"/>
    <s v="C"/>
    <s v="IT"/>
    <m/>
  </r>
  <r>
    <n v="93"/>
    <x v="5"/>
    <s v="M5_part"/>
    <x v="2"/>
    <s v="NA"/>
    <n v="5000"/>
    <n v="-99"/>
    <n v="-99"/>
    <n v="-99"/>
    <n v="-99"/>
    <n v="-99"/>
    <s v="NA"/>
    <s v="NA"/>
    <s v="NA"/>
    <s v="NA"/>
    <s v="NA"/>
    <s v="NA"/>
    <n v="-99"/>
    <n v="1"/>
    <s v="ITI"/>
    <n v="11.152900000000001"/>
    <n v="8.9215"/>
    <s v="M5 Particulate - 1d PE"/>
    <s v="NA"/>
    <n v="100191"/>
    <s v="David B. Warheit, 2006(B)"/>
    <s v="ATL"/>
    <s v="NA"/>
    <s v="M5_part"/>
    <x v="0"/>
    <s v="Particle"/>
    <n v="-99"/>
    <s v="NR"/>
    <s v="NR"/>
    <n v="-99"/>
    <n v="0"/>
    <n v="62"/>
    <n v="1"/>
    <n v="1"/>
    <n v="1"/>
    <n v="1"/>
    <x v="0"/>
    <n v="1"/>
    <n v="1"/>
    <x v="1"/>
    <x v="1"/>
    <s v="E"/>
    <s v="IT"/>
    <m/>
  </r>
  <r>
    <n v="94"/>
    <x v="0"/>
    <s v="TiO2_F1"/>
    <x v="0"/>
    <s v="NA"/>
    <n v="-99"/>
    <n v="-99"/>
    <n v="-99"/>
    <n v="5.8"/>
    <n v="-99"/>
    <n v="-99"/>
    <s v="NA"/>
    <s v="NA"/>
    <s v="NA"/>
    <s v="NA"/>
    <s v="NA"/>
    <s v="NA"/>
    <n v="-99"/>
    <n v="1"/>
    <s v="ITI"/>
    <n v="479.23599999999999"/>
    <n v="197.864"/>
    <s v="F-1 - 1d PE"/>
    <s v="crystalline rutile"/>
    <n v="100232"/>
    <s v="David B. Warheit, 2007"/>
    <s v="ATL"/>
    <s v="NA"/>
    <s v="TiO2_F1"/>
    <x v="2"/>
    <s v="Particle"/>
    <n v="-99"/>
    <s v="NR"/>
    <s v="NR"/>
    <n v="2667.2"/>
    <n v="0"/>
    <n v="63"/>
    <n v="3"/>
    <n v="3"/>
    <n v="3"/>
    <n v="4"/>
    <x v="4"/>
    <n v="5"/>
    <n v="6"/>
    <x v="1"/>
    <x v="3"/>
    <s v="B"/>
    <s v="IT"/>
    <m/>
  </r>
  <r>
    <n v="95"/>
    <x v="0"/>
    <s v="TiO2_uf3"/>
    <x v="0"/>
    <s v="NA"/>
    <n v="1400"/>
    <n v="-99"/>
    <n v="-99"/>
    <n v="53"/>
    <n v="-99"/>
    <n v="-99"/>
    <s v="NA"/>
    <s v="NA"/>
    <s v="NA"/>
    <s v="NA"/>
    <s v="NA"/>
    <s v="NA"/>
    <n v="-99"/>
    <n v="1"/>
    <s v="ITI"/>
    <n v="175.31299999999999"/>
    <n v="140.96799999999999"/>
    <s v="uf-3 - 1d PE"/>
    <s v="crystalline 80/20 anatase/rutile"/>
    <n v="100232"/>
    <s v="David B. Warheit, 2007"/>
    <s v="ATL"/>
    <s v="NA"/>
    <s v="TiO2_uf3"/>
    <x v="2"/>
    <s v="Particle"/>
    <n v="-99"/>
    <s v="NR"/>
    <s v="NR"/>
    <n v="2691.7"/>
    <n v="0"/>
    <n v="64"/>
    <n v="2"/>
    <n v="2"/>
    <n v="2"/>
    <n v="2"/>
    <x v="3"/>
    <n v="3"/>
    <n v="3"/>
    <x v="1"/>
    <x v="3"/>
    <s v="C"/>
    <s v="IT"/>
    <m/>
  </r>
  <r>
    <n v="96"/>
    <x v="0"/>
    <s v="TiO2_uf1"/>
    <x v="0"/>
    <s v="NA"/>
    <n v="-99"/>
    <n v="-99"/>
    <n v="-99"/>
    <n v="18.2"/>
    <n v="-99"/>
    <n v="-99"/>
    <s v="NA"/>
    <s v="NA"/>
    <s v="NA"/>
    <s v="NA"/>
    <s v="NA"/>
    <s v="NA"/>
    <n v="-99"/>
    <n v="1"/>
    <s v="ITI"/>
    <n v="533.01900000000001"/>
    <n v="235.93100000000001"/>
    <s v="uf-1 - 1d PE"/>
    <s v="crystalline rutile"/>
    <n v="100232"/>
    <s v="David B. Warheit, 2007"/>
    <s v="ATL"/>
    <s v="NA"/>
    <s v="TiO2_uf1"/>
    <x v="2"/>
    <s v="Particle"/>
    <n v="-99"/>
    <s v="NR"/>
    <s v="NR"/>
    <n v="2144.3000000000002"/>
    <n v="0"/>
    <n v="65"/>
    <n v="3"/>
    <n v="3"/>
    <n v="3"/>
    <n v="4"/>
    <x v="4"/>
    <n v="5"/>
    <n v="6"/>
    <x v="1"/>
    <x v="3"/>
    <s v="B"/>
    <s v="IT"/>
    <m/>
  </r>
  <r>
    <n v="97"/>
    <x v="0"/>
    <s v="TiO2_uf2"/>
    <x v="0"/>
    <s v="NA"/>
    <n v="-99"/>
    <n v="-99"/>
    <n v="-99"/>
    <n v="35.700000000000003"/>
    <n v="-99"/>
    <n v="-99"/>
    <s v="NA"/>
    <s v="NA"/>
    <s v="NA"/>
    <s v="NA"/>
    <s v="NA"/>
    <s v="NA"/>
    <n v="-99"/>
    <n v="1"/>
    <s v="ITI"/>
    <n v="479.16399999999999"/>
    <n v="368.05099999999999"/>
    <s v="uf-2 - 1d PE"/>
    <s v="crystalline rutile"/>
    <n v="100232"/>
    <s v="David B. Warheit, 2007"/>
    <s v="ATL"/>
    <s v="NA"/>
    <s v="TiO2_uf2"/>
    <x v="2"/>
    <s v="Particle"/>
    <n v="-99"/>
    <s v="NR"/>
    <s v="NR"/>
    <n v="2890.7"/>
    <n v="0"/>
    <n v="66"/>
    <n v="3"/>
    <n v="3"/>
    <n v="3"/>
    <n v="4"/>
    <x v="4"/>
    <n v="5"/>
    <n v="6"/>
    <x v="1"/>
    <x v="3"/>
    <s v="B"/>
    <s v="IT"/>
    <m/>
  </r>
  <r>
    <n v="98"/>
    <x v="0"/>
    <s v="TiO2_fine"/>
    <x v="0"/>
    <s v="NA"/>
    <n v="300"/>
    <n v="-99"/>
    <n v="-99"/>
    <n v="6"/>
    <n v="-99"/>
    <n v="-99"/>
    <s v="NA"/>
    <s v="NA"/>
    <s v="NA"/>
    <s v="NA"/>
    <s v="NA"/>
    <s v="NA"/>
    <n v="-99"/>
    <n v="1"/>
    <s v="ITI"/>
    <n v="193.459"/>
    <n v="155.643"/>
    <s v="Fine TiO2 - 1d PE"/>
    <s v="rutile crystal"/>
    <n v="100163"/>
    <s v="David B. Warheit, 2006"/>
    <s v="ATL"/>
    <s v="NA"/>
    <s v="TiO2_fine"/>
    <x v="1"/>
    <s v="Particle"/>
    <n v="-99"/>
    <s v="NR"/>
    <s v="NR"/>
    <n v="-99"/>
    <n v="0"/>
    <n v="67"/>
    <n v="2"/>
    <n v="2"/>
    <n v="2"/>
    <n v="2"/>
    <x v="3"/>
    <n v="3"/>
    <n v="3"/>
    <x v="1"/>
    <x v="3"/>
    <s v="C"/>
    <s v="IT"/>
    <m/>
  </r>
  <r>
    <n v="99"/>
    <x v="0"/>
    <s v="TiO2_nanodot"/>
    <x v="0"/>
    <s v="NA"/>
    <n v="5.94"/>
    <n v="-99"/>
    <n v="-99"/>
    <n v="169.4"/>
    <n v="-99"/>
    <n v="-99"/>
    <s v="NA"/>
    <s v="NA"/>
    <s v="NA"/>
    <s v="NA"/>
    <s v="NA"/>
    <s v="NA"/>
    <n v="-99"/>
    <n v="1"/>
    <s v="ITI"/>
    <n v="140.59800000000001"/>
    <n v="112.575"/>
    <s v="TiO2 Nanodot - 1d PE"/>
    <s v="anatase crystal"/>
    <n v="100163"/>
    <s v="David B. Warheit, 2006"/>
    <s v="ATL"/>
    <s v="NA"/>
    <s v="TiO2_nanodot"/>
    <x v="0"/>
    <s v="Spherical Particle"/>
    <n v="-99"/>
    <s v="NR"/>
    <s v="NR"/>
    <n v="-99"/>
    <n v="0"/>
    <n v="68"/>
    <n v="2"/>
    <n v="2"/>
    <n v="2"/>
    <n v="2"/>
    <x v="3"/>
    <n v="3"/>
    <n v="3"/>
    <x v="1"/>
    <x v="3"/>
    <s v="C"/>
    <s v="IT"/>
    <m/>
  </r>
  <r>
    <n v="100"/>
    <x v="0"/>
    <s v="TiO2_nanorod"/>
    <x v="0"/>
    <s v="NA"/>
    <n v="162.5"/>
    <n v="-99"/>
    <n v="-99"/>
    <n v="26.5"/>
    <n v="-99"/>
    <n v="-99"/>
    <s v="NA"/>
    <s v="NA"/>
    <s v="NA"/>
    <s v="NA"/>
    <s v="NA"/>
    <s v="NA"/>
    <n v="-99"/>
    <n v="1"/>
    <s v="ITI"/>
    <n v="66.056600000000003"/>
    <n v="39.895200000000003"/>
    <s v="TiO2 Nanorod - 1d PE"/>
    <s v="anatase crystal"/>
    <n v="100163"/>
    <s v="David B. Warheit, 2006"/>
    <s v="ATL"/>
    <s v="NA"/>
    <s v="TiO2_nanorod"/>
    <x v="1"/>
    <s v="Nanorod"/>
    <n v="-9"/>
    <s v="NR"/>
    <s v="NR"/>
    <n v="-99"/>
    <n v="0"/>
    <n v="69"/>
    <n v="1"/>
    <n v="1"/>
    <n v="1"/>
    <n v="1"/>
    <x v="1"/>
    <n v="2"/>
    <n v="2"/>
    <x v="0"/>
    <x v="0"/>
    <s v="C"/>
    <s v="IT"/>
    <m/>
  </r>
  <r>
    <n v="101"/>
    <x v="6"/>
    <s v="SWCNT_af"/>
    <x v="1"/>
    <s v="NA"/>
    <n v="1.1000000000000001"/>
    <n v="-99"/>
    <n v="-99"/>
    <n v="93"/>
    <n v="1.8"/>
    <n v="-99"/>
    <s v="NA"/>
    <s v="NA"/>
    <s v="NA"/>
    <s v="Acid"/>
    <s v="NA"/>
    <s v="NA"/>
    <n v="-99"/>
    <n v="1"/>
    <s v="aspiration"/>
    <n v="78.151799999999994"/>
    <n v="69.415599999999998"/>
    <s v="AF-SWCNT"/>
    <s v="acid-functionalized"/>
    <n v="100106"/>
    <s v="Haiyan Tong, 2009"/>
    <s v="ATL"/>
    <s v="NA"/>
    <s v="SWCNT_af"/>
    <x v="0"/>
    <s v="Nanotube"/>
    <n v="3000"/>
    <s v="NA"/>
    <s v="NA"/>
    <n v="-99"/>
    <n v="0"/>
    <n v="70"/>
    <n v="1"/>
    <n v="1"/>
    <n v="1"/>
    <n v="1"/>
    <x v="1"/>
    <n v="2"/>
    <n v="2"/>
    <x v="0"/>
    <x v="0"/>
    <s v="C"/>
    <s v="PA"/>
    <m/>
  </r>
  <r>
    <n v="102"/>
    <x v="7"/>
    <s v="ufCB"/>
    <x v="1"/>
    <s v="NA"/>
    <n v="-99"/>
    <n v="-99"/>
    <n v="-99"/>
    <n v="230"/>
    <n v="-99"/>
    <n v="-99"/>
    <s v="NA"/>
    <s v="NA"/>
    <s v="NA"/>
    <s v="NA"/>
    <s v="NA"/>
    <s v="NA"/>
    <n v="-99"/>
    <n v="1"/>
    <s v="aspiration"/>
    <n v="59.4146"/>
    <n v="52.473999999999997"/>
    <s v="UFCB"/>
    <s v="ultrafine carbon black"/>
    <n v="100106"/>
    <s v="Haiyan Tong, 2009"/>
    <s v="ATL"/>
    <s v="NA"/>
    <s v="ufCB"/>
    <x v="0"/>
    <s v="Nanoparticles"/>
    <n v="-99"/>
    <s v="NR"/>
    <s v="NR"/>
    <n v="-99"/>
    <n v="0"/>
    <n v="71"/>
    <n v="1"/>
    <n v="1"/>
    <n v="1"/>
    <n v="1"/>
    <x v="1"/>
    <n v="2"/>
    <n v="2"/>
    <x v="1"/>
    <x v="0"/>
    <s v="C"/>
    <s v="PA"/>
    <m/>
  </r>
  <r>
    <n v="103"/>
    <x v="7"/>
    <s v="ufCB_af"/>
    <x v="1"/>
    <s v="NA"/>
    <n v="-99"/>
    <n v="-99"/>
    <n v="-99"/>
    <n v="2"/>
    <n v="-99"/>
    <n v="-99"/>
    <s v="NA"/>
    <s v="NA"/>
    <s v="NA"/>
    <s v="NA"/>
    <s v="NA"/>
    <s v="NA"/>
    <n v="-99"/>
    <n v="1"/>
    <s v="aspiration"/>
    <n v="46.637700000000002"/>
    <n v="39.865699999999997"/>
    <s v="AF-UFCB"/>
    <s v="acid-functionalized carbon black"/>
    <n v="100106"/>
    <s v="Haiyan Tong, 2009"/>
    <s v="ATL"/>
    <s v="NA"/>
    <s v="ufCB_af"/>
    <x v="0"/>
    <s v="Nanoparticles"/>
    <n v="-99"/>
    <s v="NR"/>
    <s v="NR"/>
    <n v="-99"/>
    <n v="0"/>
    <n v="72"/>
    <n v="1"/>
    <n v="1"/>
    <n v="1"/>
    <n v="1"/>
    <x v="1"/>
    <n v="2"/>
    <n v="2"/>
    <x v="1"/>
    <x v="0"/>
    <s v="C"/>
    <s v="PA"/>
    <m/>
  </r>
  <r>
    <n v="104"/>
    <x v="0"/>
    <s v="TiO2"/>
    <x v="0"/>
    <s v="NA"/>
    <n v="135"/>
    <n v="-99"/>
    <n v="-99"/>
    <n v="47.6"/>
    <n v="-99"/>
    <n v="-99"/>
    <s v="NA"/>
    <s v="NA"/>
    <s v="NA"/>
    <s v="NA"/>
    <s v="NA"/>
    <s v="NA"/>
    <n v="-99"/>
    <n v="1"/>
    <s v="instillation"/>
    <n v="620.69100000000003"/>
    <n v="411.84699999999998"/>
    <s v="TiO2 - 1d PE"/>
    <s v="85% rutile/15% anatase"/>
    <n v="100228"/>
    <s v="David B. Warheit, 2010"/>
    <s v="ATL"/>
    <s v="NA"/>
    <s v="TiO2"/>
    <x v="1"/>
    <s v="ultrafine particle"/>
    <n v="-99"/>
    <s v="NR"/>
    <s v="NR"/>
    <n v="-99"/>
    <n v="0"/>
    <n v="73"/>
    <n v="3"/>
    <n v="3"/>
    <n v="3"/>
    <n v="4"/>
    <x v="4"/>
    <n v="6"/>
    <n v="7"/>
    <x v="1"/>
    <x v="3"/>
    <s v="B"/>
    <s v="IT"/>
    <m/>
  </r>
  <r>
    <n v="105"/>
    <x v="6"/>
    <s v="CNTsmall"/>
    <x v="1"/>
    <s v="NA"/>
    <n v="11"/>
    <n v="-99"/>
    <n v="-99"/>
    <n v="245.8"/>
    <n v="-99"/>
    <n v="-99"/>
    <s v="NA"/>
    <s v="NA"/>
    <s v="NA"/>
    <s v="None"/>
    <s v="NA"/>
    <s v="NA"/>
    <n v="-99"/>
    <n v="1"/>
    <s v="ITI"/>
    <n v="11.718500000000001"/>
    <n v="7.3628571428571403"/>
    <s v="NRCWE-026"/>
    <s v="curled;thin"/>
    <n v="166"/>
    <s v="Poulsen_2014"/>
    <s v="Indrani"/>
    <s v="NA"/>
    <s v="CNTsmall"/>
    <x v="0"/>
    <s v="Nanotube"/>
    <n v="800"/>
    <s v="NA"/>
    <s v="NA"/>
    <n v="-99"/>
    <n v="0"/>
    <n v="74"/>
    <n v="1"/>
    <n v="1"/>
    <n v="1"/>
    <n v="1"/>
    <x v="0"/>
    <n v="1"/>
    <n v="1"/>
    <x v="0"/>
    <x v="1"/>
    <s v="E"/>
    <s v="IT"/>
    <m/>
  </r>
  <r>
    <n v="106"/>
    <x v="6"/>
    <s v="CNTlarge"/>
    <x v="1"/>
    <s v="NA"/>
    <n v="67"/>
    <n v="-99"/>
    <n v="-99"/>
    <n v="14.6"/>
    <n v="-99"/>
    <n v="-99"/>
    <s v="NA"/>
    <s v="NA"/>
    <s v="NA"/>
    <s v="None"/>
    <s v="NA"/>
    <s v="NA"/>
    <n v="-99"/>
    <n v="3"/>
    <s v="ITI"/>
    <n v="118.029285714286"/>
    <n v="70.0042857142857"/>
    <s v="NM-401"/>
    <s v="thick"/>
    <n v="166"/>
    <s v="Poulsen_2014"/>
    <s v="Indrani"/>
    <s v="NA"/>
    <s v="CNTlarge"/>
    <x v="0"/>
    <s v="Nanotube"/>
    <n v="4000"/>
    <s v="NA"/>
    <s v="NA"/>
    <n v="-99"/>
    <n v="0"/>
    <n v="75"/>
    <n v="1"/>
    <n v="1"/>
    <n v="1"/>
    <n v="1"/>
    <x v="1"/>
    <n v="2"/>
    <n v="2"/>
    <x v="0"/>
    <x v="0"/>
    <s v="C"/>
    <s v="IT"/>
    <m/>
  </r>
  <r>
    <n v="108"/>
    <x v="7"/>
    <s v="C60OHX"/>
    <x v="1"/>
    <s v="NA"/>
    <n v="68.400000000000006"/>
    <n v="-99"/>
    <n v="-99"/>
    <n v="-99"/>
    <n v="-99"/>
    <n v="-99"/>
    <s v="NA"/>
    <s v="NA"/>
    <s v="NA"/>
    <s v="NA"/>
    <s v="NA"/>
    <s v="NA"/>
    <n v="-99"/>
    <n v="1"/>
    <s v="ITI"/>
    <n v="2375.8142857142898"/>
    <n v="2284.75714285714"/>
    <s v="C60OHX- 1dPE"/>
    <s v="NA"/>
    <n v="1396"/>
    <s v="Xu_2009"/>
    <s v="Krug"/>
    <s v="NA"/>
    <s v="C60OHX"/>
    <x v="0"/>
    <s v="Nanoparticles"/>
    <n v="-99"/>
    <s v="NR"/>
    <s v="NR"/>
    <n v="-99"/>
    <n v="0"/>
    <n v="77"/>
    <n v="4"/>
    <n v="5"/>
    <n v="6"/>
    <n v="7"/>
    <x v="5"/>
    <n v="9"/>
    <n v="10"/>
    <x v="1"/>
    <x v="6"/>
    <s v="A"/>
    <s v="IT"/>
    <m/>
  </r>
  <r>
    <n v="111"/>
    <x v="8"/>
    <s v="In2O3"/>
    <x v="0"/>
    <s v="NA"/>
    <n v="2700"/>
    <n v="-99"/>
    <n v="-99"/>
    <n v="5"/>
    <n v="7.16"/>
    <n v="-99"/>
    <s v="NA"/>
    <s v="NA"/>
    <s v="NA"/>
    <s v="NA"/>
    <s v="NA"/>
    <s v="NA"/>
    <n v="-99"/>
    <n v="1"/>
    <s v="intratracheal instillation"/>
    <n v="196.102"/>
    <n v="124.675"/>
    <s v="In2O3 - 1d PE"/>
    <s v="NA"/>
    <n v="20046126"/>
    <s v="Badding_2016"/>
    <s v="NIOSHTIC"/>
    <s v="NA"/>
    <s v="In2O3"/>
    <x v="0"/>
    <s v="Particle"/>
    <n v="-99"/>
    <s v="NR"/>
    <s v="NR"/>
    <n v="-99"/>
    <n v="0"/>
    <n v="80"/>
    <n v="2"/>
    <n v="2"/>
    <n v="2"/>
    <n v="2"/>
    <x v="3"/>
    <n v="3"/>
    <n v="3"/>
    <x v="1"/>
    <x v="3"/>
    <s v="C"/>
    <s v="IT"/>
    <m/>
  </r>
  <r>
    <n v="112"/>
    <x v="6"/>
    <s v="MWCNT_AP_Comp2"/>
    <x v="1"/>
    <s v="NA"/>
    <n v="20"/>
    <n v="-99"/>
    <n v="-99"/>
    <n v="219"/>
    <n v="7.0000000000000001E-3"/>
    <n v="-99"/>
    <s v="NA"/>
    <s v="NA"/>
    <s v="NA"/>
    <s v="None"/>
    <s v="NA"/>
    <s v="NA"/>
    <n v="-99"/>
    <n v="1"/>
    <s v="oropharyngeal aspiration"/>
    <n v="29.012699999999999"/>
    <n v="20.5916"/>
    <s v="MWCNT-AP -Company2 - 1d PE"/>
    <s v="NA"/>
    <n v="20050202"/>
    <s v="Bishop_2017"/>
    <s v="NIOSHTIC"/>
    <s v="NA"/>
    <s v="MWCNT_AP_Comp2"/>
    <x v="0"/>
    <s v="Nanotube"/>
    <n v="1010"/>
    <s v="NA"/>
    <s v="NA"/>
    <n v="-99"/>
    <n v="0"/>
    <n v="81"/>
    <n v="1"/>
    <n v="1"/>
    <n v="1"/>
    <n v="1"/>
    <x v="0"/>
    <n v="1"/>
    <n v="1"/>
    <x v="0"/>
    <x v="0"/>
    <s v="E"/>
    <s v="PA"/>
    <m/>
  </r>
  <r>
    <n v="113"/>
    <x v="6"/>
    <s v="MWCNT_PC_Comp2"/>
    <x v="1"/>
    <s v="NA"/>
    <n v="15"/>
    <n v="-99"/>
    <n v="-99"/>
    <n v="139"/>
    <n v="0.102999999999999"/>
    <n v="-99"/>
    <s v="NA"/>
    <s v="NA"/>
    <s v="NA"/>
    <s v="Polymer"/>
    <s v="NA"/>
    <s v="NA"/>
    <n v="-99"/>
    <n v="1"/>
    <s v="oropharyngeal aspiration"/>
    <n v="111.586"/>
    <n v="88.832700000000003"/>
    <s v="MWCNT-PC-Company2 - 1d PE"/>
    <s v="NA"/>
    <n v="20050202"/>
    <s v="Bishop_2017"/>
    <s v="NIOSHTIC"/>
    <s v="NA"/>
    <s v="MWCNT_PC_Comp2"/>
    <x v="0"/>
    <s v="Nanotube"/>
    <n v="670"/>
    <s v="NA"/>
    <s v="NA"/>
    <n v="-99"/>
    <n v="0"/>
    <n v="82"/>
    <n v="1"/>
    <n v="1"/>
    <n v="1"/>
    <n v="1"/>
    <x v="1"/>
    <n v="2"/>
    <n v="2"/>
    <x v="0"/>
    <x v="0"/>
    <s v="C"/>
    <s v="PA"/>
    <m/>
  </r>
  <r>
    <n v="122"/>
    <x v="9"/>
    <s v="CeO2-20Gd"/>
    <x v="0"/>
    <s v="NA"/>
    <n v="2436"/>
    <n v="-99"/>
    <n v="-99"/>
    <n v="-99"/>
    <n v="-99"/>
    <n v="-99"/>
    <s v="NA"/>
    <s v="NA"/>
    <s v="NA"/>
    <s v="NA"/>
    <s v="NA"/>
    <s v="NA"/>
    <n v="-99"/>
    <n v="1"/>
    <s v="intratracheal instillation"/>
    <n v="18.6905"/>
    <n v="16.747499999999999"/>
    <s v="CeO2 20% Gd - 1d PE"/>
    <s v="NA"/>
    <n v="20047664"/>
    <s v="Dunnick_2016"/>
    <s v="NIOSHTIC"/>
    <s v="NA"/>
    <s v="CeO2-20Gd"/>
    <x v="0"/>
    <s v="Spherical Particle"/>
    <n v="-99"/>
    <s v="NR"/>
    <s v="NR"/>
    <n v="-99"/>
    <n v="0"/>
    <n v="83"/>
    <n v="1"/>
    <n v="1"/>
    <n v="1"/>
    <n v="1"/>
    <x v="0"/>
    <n v="1"/>
    <n v="1"/>
    <x v="1"/>
    <x v="0"/>
    <s v="E"/>
    <s v="IT"/>
    <m/>
  </r>
  <r>
    <n v="123"/>
    <x v="6"/>
    <s v="MWCNT_24PS"/>
    <x v="1"/>
    <s v="NA"/>
    <n v="75"/>
    <n v="-99"/>
    <n v="-99"/>
    <n v="50"/>
    <n v="7.0000000000000007E-2"/>
    <n v="-99"/>
    <s v="NA"/>
    <s v="NA"/>
    <s v="NA"/>
    <s v="None"/>
    <s v="NA"/>
    <s v="NA"/>
    <n v="-99"/>
    <n v="1"/>
    <s v="pharyngeal aspiration"/>
    <n v="84.860399999999998"/>
    <n v="54.309399999999997"/>
    <s v="MWCNT-24PS"/>
    <s v="cup-stacked"/>
    <n v="20051040"/>
    <s v="Hamilton_2018"/>
    <s v="NIOSHTIC"/>
    <s v="NA"/>
    <s v="MWCNT_24PS"/>
    <x v="0"/>
    <s v="Nanotube"/>
    <n v="5000"/>
    <s v="NA"/>
    <s v="NA"/>
    <n v="-99"/>
    <n v="0"/>
    <n v="84"/>
    <n v="1"/>
    <n v="1"/>
    <n v="1"/>
    <n v="1"/>
    <x v="1"/>
    <n v="2"/>
    <n v="2"/>
    <x v="0"/>
    <x v="0"/>
    <s v="C"/>
    <s v="PA"/>
    <m/>
  </r>
  <r>
    <n v="124"/>
    <x v="9"/>
    <s v="CeO2"/>
    <x v="0"/>
    <s v="NA"/>
    <n v="20"/>
    <n v="-99"/>
    <n v="-99"/>
    <n v="-99"/>
    <n v="-99"/>
    <n v="-99"/>
    <s v="NA"/>
    <s v="NA"/>
    <s v="NA"/>
    <s v="NA"/>
    <s v="NA"/>
    <s v="NA"/>
    <n v="-99"/>
    <n v="1"/>
    <s v="intratracheal instillation"/>
    <n v="3.4839699999999998"/>
    <n v="2.6486900000000002"/>
    <s v="CeO2"/>
    <s v="NA"/>
    <n v="20038116"/>
    <s v="Ma_2011"/>
    <s v="NIOSHTIC"/>
    <s v="NA"/>
    <s v="CeO2"/>
    <x v="0"/>
    <s v="Nanoparticles"/>
    <n v="-99"/>
    <s v="NR"/>
    <s v="NR"/>
    <n v="-99"/>
    <n v="0"/>
    <n v="85"/>
    <n v="1"/>
    <n v="1"/>
    <n v="1"/>
    <n v="1"/>
    <x v="0"/>
    <n v="1"/>
    <n v="1"/>
    <x v="1"/>
    <x v="1"/>
    <s v="E"/>
    <s v="IT"/>
    <m/>
  </r>
  <r>
    <n v="125"/>
    <x v="9"/>
    <s v="CeO2_SiO2"/>
    <x v="0"/>
    <s v="NA"/>
    <n v="131"/>
    <n v="-99"/>
    <n v="-99"/>
    <n v="50"/>
    <n v="5"/>
    <n v="-99"/>
    <s v="NA"/>
    <s v="NA"/>
    <s v="NA"/>
    <s v="NA"/>
    <s v="NA"/>
    <s v="NA"/>
    <n v="-99"/>
    <n v="1"/>
    <s v="intratracheal instillation"/>
    <n v="4.5177300000000002"/>
    <n v="3.5746099999999998"/>
    <s v="SiO2 + CeO2 - 1d PE"/>
    <s v="crystalline"/>
    <n v="20046618"/>
    <s v="Ma_2015"/>
    <s v="NIOSHTIC"/>
    <s v="NA"/>
    <s v="CeO2_SiO2"/>
    <x v="0"/>
    <s v="Particle"/>
    <n v="-99"/>
    <s v="NR"/>
    <s v="NR"/>
    <n v="21"/>
    <n v="0"/>
    <n v="86"/>
    <n v="1"/>
    <n v="1"/>
    <n v="1"/>
    <n v="1"/>
    <x v="0"/>
    <n v="1"/>
    <n v="1"/>
    <x v="1"/>
    <x v="1"/>
    <s v="E"/>
    <s v="IT"/>
    <m/>
  </r>
  <r>
    <n v="126"/>
    <x v="4"/>
    <s v="SiO2"/>
    <x v="0"/>
    <s v="NA"/>
    <n v="161"/>
    <n v="-99"/>
    <n v="-99"/>
    <n v="147"/>
    <n v="2.65"/>
    <n v="-99"/>
    <s v="NA"/>
    <s v="NA"/>
    <s v="NA"/>
    <s v="NA"/>
    <s v="NA"/>
    <s v="NA"/>
    <n v="-99"/>
    <n v="1"/>
    <s v="intratracheal instillation"/>
    <n v="5.4821499999999999"/>
    <n v="4.0329499999999996"/>
    <s v="SiO2 - 1d PE"/>
    <s v="crystalline"/>
    <n v="20046618"/>
    <s v="Ma_2015"/>
    <s v="NIOSHTIC"/>
    <s v="NA"/>
    <s v="SiO2"/>
    <x v="0"/>
    <s v="Particle"/>
    <n v="-99"/>
    <s v="Crystalline Quartz"/>
    <s v="Y"/>
    <n v="19"/>
    <n v="0"/>
    <n v="87"/>
    <n v="1"/>
    <n v="1"/>
    <n v="1"/>
    <n v="1"/>
    <x v="0"/>
    <n v="1"/>
    <n v="1"/>
    <x v="1"/>
    <x v="1"/>
    <s v="E"/>
    <s v="IT"/>
    <m/>
  </r>
  <r>
    <n v="127"/>
    <x v="10"/>
    <s v="Gr1"/>
    <x v="1"/>
    <s v="NA"/>
    <n v="1.96"/>
    <n v="-99"/>
    <n v="-99"/>
    <n v="747.1"/>
    <n v="-99"/>
    <n v="-99"/>
    <s v="NA"/>
    <s v="NA"/>
    <s v="NA"/>
    <s v="NA"/>
    <s v="NA"/>
    <s v="NA"/>
    <n v="-99"/>
    <n v="1"/>
    <s v="pharyngeal aspiration"/>
    <n v="143.345"/>
    <n v="101.931"/>
    <s v="Gr1  - 1d PE"/>
    <s v="graphite"/>
    <n v="20048271"/>
    <s v="Roberts_2016"/>
    <s v="NIOSHTIC"/>
    <s v="NA"/>
    <s v="Gr1"/>
    <x v="0"/>
    <s v="nanoplates"/>
    <n v="-9"/>
    <s v="NR"/>
    <s v="NR"/>
    <n v="-99"/>
    <n v="0"/>
    <n v="88"/>
    <n v="2"/>
    <n v="2"/>
    <n v="2"/>
    <n v="2"/>
    <x v="3"/>
    <n v="3"/>
    <n v="3"/>
    <x v="2"/>
    <x v="3"/>
    <s v="C"/>
    <s v="PA"/>
    <m/>
  </r>
  <r>
    <n v="128"/>
    <x v="10"/>
    <s v="Gr5"/>
    <x v="1"/>
    <s v="NA"/>
    <n v="5.56"/>
    <n v="-99"/>
    <n v="-99"/>
    <n v="106.5"/>
    <n v="-99"/>
    <n v="-99"/>
    <s v="NA"/>
    <s v="NA"/>
    <s v="NA"/>
    <s v="NA"/>
    <s v="NA"/>
    <s v="NA"/>
    <n v="-99"/>
    <s v="NA"/>
    <s v="pharyngeal aspiration"/>
    <n v="56.450499999999998"/>
    <n v="41.091900000000003"/>
    <s v="Gr5  - 4h PE"/>
    <s v="graphite"/>
    <n v="20048271"/>
    <s v="Roberts_2016"/>
    <s v="NIOSHTIC"/>
    <s v="NA"/>
    <s v="Gr5"/>
    <x v="0"/>
    <s v="nanoplates"/>
    <n v="-9"/>
    <s v="NR"/>
    <s v="NR"/>
    <n v="5000"/>
    <n v="0"/>
    <n v="89"/>
    <n v="1"/>
    <n v="1"/>
    <n v="1"/>
    <n v="1"/>
    <x v="1"/>
    <n v="2"/>
    <n v="2"/>
    <x v="2"/>
    <x v="0"/>
    <s v="C"/>
    <s v="PA"/>
    <m/>
  </r>
  <r>
    <n v="129"/>
    <x v="10"/>
    <s v="Gr5"/>
    <x v="1"/>
    <s v="NA"/>
    <n v="5.56"/>
    <n v="-99"/>
    <n v="-99"/>
    <n v="106.5"/>
    <n v="-99"/>
    <n v="-99"/>
    <s v="NA"/>
    <s v="NA"/>
    <s v="NA"/>
    <s v="NA"/>
    <s v="NA"/>
    <s v="NA"/>
    <n v="-99"/>
    <n v="1"/>
    <s v="pharyngeal aspiration"/>
    <n v="105.455"/>
    <n v="81.149199999999993"/>
    <s v="Gr5  - 1d PE"/>
    <s v="graphite"/>
    <n v="20048271"/>
    <s v="Roberts_2016"/>
    <s v="NIOSHTIC"/>
    <s v="NA"/>
    <s v="Gr5"/>
    <x v="0"/>
    <s v="nanoplates"/>
    <n v="-9"/>
    <s v="NR"/>
    <s v="NR"/>
    <n v="5000"/>
    <n v="0"/>
    <n v="90"/>
    <n v="1"/>
    <n v="1"/>
    <n v="1"/>
    <n v="1"/>
    <x v="1"/>
    <n v="2"/>
    <n v="2"/>
    <x v="2"/>
    <x v="0"/>
    <s v="C"/>
    <s v="PA"/>
    <m/>
  </r>
  <r>
    <n v="130"/>
    <x v="10"/>
    <s v="Gr20"/>
    <x v="1"/>
    <s v="NA"/>
    <n v="12.01"/>
    <n v="-99"/>
    <n v="-99"/>
    <n v="115.5"/>
    <n v="-99"/>
    <n v="-99"/>
    <s v="NA"/>
    <s v="NA"/>
    <s v="NA"/>
    <s v="NA"/>
    <s v="NA"/>
    <s v="NA"/>
    <n v="-99"/>
    <s v="NA"/>
    <s v="pharyngeal aspiration"/>
    <n v="83.665700000000001"/>
    <n v="59.8093"/>
    <s v="Gr20  - 4h PE"/>
    <s v="graphite"/>
    <n v="20048271"/>
    <s v="Roberts_2016"/>
    <s v="NIOSHTIC"/>
    <s v="NA"/>
    <s v="Gr20"/>
    <x v="0"/>
    <s v="nanoplates"/>
    <n v="-9"/>
    <s v="NR"/>
    <s v="NR"/>
    <n v="20000"/>
    <n v="0"/>
    <n v="91"/>
    <n v="1"/>
    <n v="1"/>
    <n v="1"/>
    <n v="1"/>
    <x v="1"/>
    <n v="2"/>
    <n v="2"/>
    <x v="2"/>
    <x v="0"/>
    <s v="C"/>
    <s v="PA"/>
    <m/>
  </r>
  <r>
    <n v="131"/>
    <x v="10"/>
    <s v="Gr20"/>
    <x v="1"/>
    <s v="NA"/>
    <n v="12.01"/>
    <n v="-99"/>
    <n v="-99"/>
    <n v="115.5"/>
    <n v="-99"/>
    <n v="-99"/>
    <s v="NA"/>
    <s v="NA"/>
    <s v="NA"/>
    <s v="NA"/>
    <s v="NA"/>
    <s v="NA"/>
    <n v="-99"/>
    <n v="1"/>
    <s v="pharyngeal aspiration"/>
    <n v="66.941100000000006"/>
    <n v="41.888100000000001"/>
    <s v="Gr20  - 1d PE"/>
    <s v="graphite"/>
    <n v="20048271"/>
    <s v="Roberts_2016"/>
    <s v="NIOSHTIC"/>
    <s v="NA"/>
    <s v="Gr20"/>
    <x v="0"/>
    <s v="nanoplates"/>
    <n v="-9"/>
    <s v="NR"/>
    <s v="NR"/>
    <n v="20000"/>
    <n v="0"/>
    <n v="92"/>
    <n v="1"/>
    <n v="1"/>
    <n v="1"/>
    <n v="1"/>
    <x v="1"/>
    <n v="2"/>
    <n v="2"/>
    <x v="2"/>
    <x v="0"/>
    <s v="C"/>
    <s v="PA"/>
    <m/>
  </r>
  <r>
    <n v="132"/>
    <x v="9"/>
    <s v="NA"/>
    <x v="0"/>
    <s v="NA"/>
    <n v="10"/>
    <n v="-99"/>
    <n v="-99"/>
    <n v="101"/>
    <n v="7.2160000000000002"/>
    <n v="-99"/>
    <s v="N"/>
    <s v="NA"/>
    <s v="NA"/>
    <s v="NA"/>
    <s v="N"/>
    <s v="NA"/>
    <n v="-99"/>
    <n v="3"/>
    <s v="IT"/>
    <n v="11.320777777777799"/>
    <n v="2.597E-2"/>
    <s v="CeO2- 3dPE"/>
    <s v="CeO2 NP"/>
    <n v="242"/>
    <s v="Morimoto_2015"/>
    <s v="Indrani Non-Inh"/>
    <s v="10.1007/s11051-015-3249-1"/>
    <s v="CeO2 NP"/>
    <x v="0"/>
    <s v="irregular"/>
    <n v="-99"/>
    <s v="Fluorite"/>
    <s v="Y"/>
    <n v="7.8"/>
    <n v="0"/>
    <n v="93"/>
    <n v="1"/>
    <n v="1"/>
    <n v="1"/>
    <n v="1"/>
    <x v="0"/>
    <n v="1"/>
    <n v="1"/>
    <x v="3"/>
    <x v="4"/>
    <s v="E"/>
    <s v="IT"/>
    <m/>
  </r>
  <r>
    <n v="134"/>
    <x v="2"/>
    <s v="NA"/>
    <x v="0"/>
    <s v="NA"/>
    <n v="-99"/>
    <n v="-99"/>
    <n v="-99"/>
    <n v="18"/>
    <n v="-99"/>
    <n v="-99"/>
    <s v="NA"/>
    <s v="NA"/>
    <s v="NA"/>
    <s v="NA"/>
    <s v="NA"/>
    <s v="NA"/>
    <n v="-99"/>
    <n v="3"/>
    <s v="pharyngeal aspiration"/>
    <n v="8.9195714285714303"/>
    <n v="8.9060000000000006"/>
    <s v="ZnO- 3dPE"/>
    <s v="ZnO NP"/>
    <n v="393"/>
    <s v="Jacobson_2015"/>
    <s v="Indrani Non-Inh"/>
    <s v="NA"/>
    <s v="ZnO NP"/>
    <x v="0"/>
    <s v="Particle"/>
    <n v="-99"/>
    <s v="NR"/>
    <s v="NR"/>
    <n v="130"/>
    <n v="0"/>
    <n v="94"/>
    <n v="1"/>
    <n v="1"/>
    <n v="1"/>
    <n v="1"/>
    <x v="0"/>
    <n v="1"/>
    <n v="1"/>
    <x v="1"/>
    <x v="1"/>
    <s v="E"/>
    <s v="PA"/>
    <m/>
  </r>
  <r>
    <n v="146"/>
    <x v="0"/>
    <s v="NA"/>
    <x v="0"/>
    <s v="NA"/>
    <n v="-99"/>
    <n v="-99"/>
    <n v="-99"/>
    <n v="6"/>
    <n v="-99"/>
    <n v="-99"/>
    <s v="NA"/>
    <s v="NA"/>
    <s v="NA"/>
    <s v="NA"/>
    <s v="NA"/>
    <s v="NA"/>
    <n v="-99"/>
    <n v="1"/>
    <s v="IT"/>
    <n v="361.13159420289901"/>
    <n v="326.740869565217"/>
    <s v="TiO2-1dPE (nano-particle)"/>
    <s v="Fine TiO2 Particles"/>
    <n v="1378"/>
    <s v="Warheit_2009"/>
    <s v="Krug Non-Inh"/>
    <s v="NA"/>
    <s v="Fine TiO2 Particles"/>
    <x v="0"/>
    <s v="Particle"/>
    <n v="-99"/>
    <s v="NR"/>
    <s v="NR"/>
    <n v="300"/>
    <n v="0"/>
    <n v="99"/>
    <n v="2"/>
    <n v="2"/>
    <n v="2"/>
    <n v="3"/>
    <x v="2"/>
    <n v="4"/>
    <n v="5"/>
    <x v="1"/>
    <x v="3"/>
    <s v="C"/>
    <s v="IT"/>
    <m/>
  </r>
  <r>
    <n v="147"/>
    <x v="0"/>
    <s v="NA"/>
    <x v="0"/>
    <s v="NA"/>
    <n v="-99"/>
    <n v="-99"/>
    <n v="-99"/>
    <n v="169"/>
    <n v="-99"/>
    <n v="-99"/>
    <s v="NA"/>
    <s v="NA"/>
    <s v="NA"/>
    <s v="NA"/>
    <s v="NA"/>
    <s v="NA"/>
    <n v="-99"/>
    <n v="1"/>
    <s v="IT"/>
    <n v="139.90338164251199"/>
    <n v="105.973333333333"/>
    <s v="TiO2-1dPE (nano-dot)"/>
    <s v="TiO2 Nano-dots"/>
    <n v="1378"/>
    <s v="Warheit_2009"/>
    <s v="Krug Non-Inh"/>
    <s v="NA"/>
    <s v="TiO2 Nano-dots"/>
    <x v="0"/>
    <s v="Spherical Particle"/>
    <n v="-99"/>
    <s v="NR"/>
    <s v="NR"/>
    <n v="-99"/>
    <n v="0"/>
    <n v="100"/>
    <n v="2"/>
    <n v="2"/>
    <n v="2"/>
    <n v="2"/>
    <x v="3"/>
    <n v="3"/>
    <n v="3"/>
    <x v="1"/>
    <x v="3"/>
    <s v="C"/>
    <s v="IT"/>
    <m/>
  </r>
  <r>
    <n v="148"/>
    <x v="0"/>
    <s v="NA"/>
    <x v="0"/>
    <s v="NA"/>
    <n v="-99"/>
    <n v="-99"/>
    <n v="-99"/>
    <n v="27"/>
    <n v="-99"/>
    <n v="-99"/>
    <s v="NA"/>
    <s v="NA"/>
    <s v="NA"/>
    <s v="NA"/>
    <s v="NA"/>
    <s v="NA"/>
    <n v="-99"/>
    <n v="1"/>
    <s v="IT"/>
    <n v="65.056386473429995"/>
    <n v="39.044946859903398"/>
    <s v="TiO2-1dPE (nano-rod)"/>
    <s v="TiO2 Nano-rods"/>
    <n v="1378"/>
    <s v="Warheit_2009"/>
    <s v="Krug Non-Inh"/>
    <s v="NA"/>
    <s v="TiO2 Nano-rods"/>
    <x v="0"/>
    <s v="Nanorod"/>
    <n v="-9"/>
    <s v="NR"/>
    <s v="NR"/>
    <n v="-99"/>
    <n v="0"/>
    <n v="101"/>
    <n v="1"/>
    <n v="1"/>
    <n v="1"/>
    <n v="1"/>
    <x v="1"/>
    <n v="2"/>
    <n v="2"/>
    <x v="0"/>
    <x v="0"/>
    <s v="C"/>
    <s v="IT"/>
    <m/>
  </r>
  <r>
    <n v="149"/>
    <x v="2"/>
    <s v="NA"/>
    <x v="0"/>
    <s v="NA"/>
    <n v="-99"/>
    <n v="-99"/>
    <n v="-99"/>
    <n v="12.1"/>
    <n v="5.6"/>
    <n v="-99"/>
    <s v="NA"/>
    <s v="NA"/>
    <s v="NA"/>
    <s v="NA"/>
    <s v="NA"/>
    <s v="NA"/>
    <n v="-99"/>
    <n v="1"/>
    <s v="IT"/>
    <n v="14.984115942029"/>
    <n v="10.9968695652174"/>
    <s v="Nano ZnO-1dPE"/>
    <s v="ZnO NP"/>
    <s v="897_hell"/>
    <s v="Warheit_2009"/>
    <s v="Krug Non-Inh"/>
    <s v="NA"/>
    <s v="ZnO NP"/>
    <x v="0"/>
    <s v="Nanoparticles"/>
    <n v="-99"/>
    <s v="NR"/>
    <s v="NR"/>
    <n v="-99"/>
    <n v="0"/>
    <n v="102"/>
    <n v="1"/>
    <n v="1"/>
    <n v="1"/>
    <n v="1"/>
    <x v="0"/>
    <n v="1"/>
    <n v="1"/>
    <x v="1"/>
    <x v="0"/>
    <s v="E"/>
    <s v="IT"/>
    <m/>
  </r>
  <r>
    <n v="150"/>
    <x v="2"/>
    <s v="NA"/>
    <x v="0"/>
    <s v="NA"/>
    <n v="-99"/>
    <n v="-99"/>
    <n v="-99"/>
    <n v="9.6"/>
    <n v="5.6"/>
    <n v="-99"/>
    <s v="NA"/>
    <s v="NA"/>
    <s v="NA"/>
    <s v="NA"/>
    <s v="NA"/>
    <s v="NA"/>
    <n v="-99"/>
    <n v="1"/>
    <s v="IT"/>
    <n v="10.7743381642512"/>
    <n v="6.82066086956522"/>
    <s v="Fine ZnO-1dPE"/>
    <s v="Fine ZnO"/>
    <s v="897_hell"/>
    <s v="Warheit_2009"/>
    <s v="Krug Non-Inh"/>
    <s v="NA"/>
    <s v="Fine ZnO"/>
    <x v="0"/>
    <s v="Nanoparticles"/>
    <n v="-99"/>
    <s v="NR"/>
    <s v="NR"/>
    <n v="-99"/>
    <n v="0"/>
    <n v="103"/>
    <n v="1"/>
    <n v="1"/>
    <n v="1"/>
    <n v="1"/>
    <x v="0"/>
    <n v="1"/>
    <n v="1"/>
    <x v="1"/>
    <x v="1"/>
    <s v="E"/>
    <s v="IT"/>
    <m/>
  </r>
  <r>
    <n v="155"/>
    <x v="0"/>
    <s v="AMT-100"/>
    <x v="0"/>
    <s v="NA"/>
    <n v="68.5"/>
    <n v="-99"/>
    <n v="-99"/>
    <n v="275"/>
    <n v="-99"/>
    <n v="-99"/>
    <s v="NA"/>
    <s v="NA"/>
    <s v="NA"/>
    <s v="NA"/>
    <s v="NA"/>
    <s v="NA"/>
    <n v="-99"/>
    <n v="3"/>
    <s v="ITI"/>
    <n v="302.31888888888898"/>
    <n v="274.49777777777803"/>
    <s v="TiO2_AMT-100"/>
    <s v="NA"/>
    <n v="74"/>
    <s v="Hashizume_2016"/>
    <s v="nanoAOP"/>
    <s v="http://dx.doi.org/10.1016/j.toxrep.2016.05.005"/>
    <s v="TiO2 AMT-100"/>
    <x v="0"/>
    <s v="Spherical Particle"/>
    <n v="-99"/>
    <s v="Anatase"/>
    <s v="Y"/>
    <n v="6"/>
    <n v="0"/>
    <n v="108"/>
    <n v="2"/>
    <n v="2"/>
    <n v="2"/>
    <n v="3"/>
    <x v="2"/>
    <n v="4"/>
    <n v="5"/>
    <x v="1"/>
    <x v="3"/>
    <s v="C"/>
    <s v="IT"/>
    <m/>
  </r>
  <r>
    <n v="156"/>
    <x v="0"/>
    <s v="MT-150AW"/>
    <x v="0"/>
    <s v="NA"/>
    <n v="28.7"/>
    <n v="-99"/>
    <n v="-99"/>
    <n v="110"/>
    <n v="-99"/>
    <n v="-99"/>
    <s v="NA"/>
    <s v="NA"/>
    <s v="NA"/>
    <s v="NA"/>
    <s v="NA"/>
    <s v="NA"/>
    <n v="-99"/>
    <n v="3"/>
    <s v="ITI"/>
    <n v="202.933333333333"/>
    <n v="186.418888888889"/>
    <s v="TiO2_MT-150AW"/>
    <s v="NA"/>
    <n v="74"/>
    <s v="Hashizume_2016"/>
    <s v="nanoAOP"/>
    <s v="http://dx.doi.org/10.1016/j.toxrep.2016.05.005"/>
    <s v="TiO2 MT-150AW"/>
    <x v="0"/>
    <s v="Spindle"/>
    <n v="28.8"/>
    <s v="Rutile"/>
    <s v="Y"/>
    <n v="7.6"/>
    <n v="0"/>
    <n v="109"/>
    <n v="2"/>
    <n v="2"/>
    <n v="2"/>
    <n v="2"/>
    <x v="3"/>
    <n v="3"/>
    <n v="3"/>
    <x v="0"/>
    <x v="3"/>
    <s v="C"/>
    <s v="IT"/>
    <m/>
  </r>
  <r>
    <n v="157"/>
    <x v="0"/>
    <s v="TTO-S-3"/>
    <x v="0"/>
    <s v="NA"/>
    <n v="45.8"/>
    <n v="-99"/>
    <n v="-99"/>
    <n v="102"/>
    <n v="-99"/>
    <n v="-99"/>
    <s v="NA"/>
    <s v="NA"/>
    <s v="NA"/>
    <s v="NA"/>
    <s v="NA"/>
    <s v="NA"/>
    <n v="-99"/>
    <n v="3"/>
    <s v="ITI"/>
    <n v="186.20333333333301"/>
    <n v="166.36444444444399"/>
    <s v="TiO2_TTO-S-3"/>
    <s v="NA"/>
    <n v="74"/>
    <s v="Hashizume_2016"/>
    <s v="nanoAOP"/>
    <s v="http://dx.doi.org/10.1016/j.toxrep.2016.05.005"/>
    <s v="TiO2 TTO-S-3"/>
    <x v="0"/>
    <s v="Spindle"/>
    <n v="75"/>
    <s v="Rutile"/>
    <s v="Y"/>
    <n v="15"/>
    <n v="0"/>
    <n v="110"/>
    <n v="2"/>
    <n v="2"/>
    <n v="2"/>
    <n v="2"/>
    <x v="3"/>
    <n v="3"/>
    <n v="3"/>
    <x v="0"/>
    <x v="3"/>
    <s v="C"/>
    <s v="IT"/>
    <m/>
  </r>
  <r>
    <n v="158"/>
    <x v="0"/>
    <s v="TTO-S-3_coated"/>
    <x v="0"/>
    <s v="NA"/>
    <n v="125"/>
    <n v="-99"/>
    <n v="-99"/>
    <n v="93"/>
    <n v="-99"/>
    <n v="-99"/>
    <s v="NA"/>
    <s v="NA"/>
    <s v="NA"/>
    <s v="NA"/>
    <s v="NA"/>
    <s v="NA"/>
    <n v="-99"/>
    <n v="3"/>
    <s v="ITI"/>
    <n v="54.718111111111099"/>
    <n v="44.339444444444403"/>
    <s v="TiO2_TTO-S-3_coated"/>
    <s v="NA"/>
    <n v="74"/>
    <s v="Hashizume_2016"/>
    <s v="nanoAOP"/>
    <s v="http://dx.doi.org/10.1016/j.toxrep.2016.05.005"/>
    <s v="TiO2 TTO-S-3_coated"/>
    <x v="0"/>
    <s v="Spindle"/>
    <n v="75"/>
    <s v="Rutile"/>
    <s v="Y"/>
    <n v="15"/>
    <n v="0"/>
    <n v="111"/>
    <n v="1"/>
    <n v="1"/>
    <n v="1"/>
    <n v="1"/>
    <x v="1"/>
    <n v="2"/>
    <n v="2"/>
    <x v="0"/>
    <x v="0"/>
    <s v="C"/>
    <s v="IT"/>
    <m/>
  </r>
  <r>
    <n v="159"/>
    <x v="0"/>
    <s v="P25"/>
    <x v="0"/>
    <s v="NA"/>
    <n v="73.8"/>
    <n v="-99"/>
    <n v="-99"/>
    <n v="50"/>
    <n v="-99"/>
    <n v="-99"/>
    <s v="NA"/>
    <s v="NA"/>
    <s v="NA"/>
    <s v="NA"/>
    <s v="NA"/>
    <s v="NA"/>
    <n v="-99"/>
    <n v="3"/>
    <s v="ITI"/>
    <n v="318.47000000000003"/>
    <n v="248.3"/>
    <s v="TiO2_P25"/>
    <s v="NA"/>
    <n v="74"/>
    <s v="Hashizume_2016"/>
    <s v="nanoAOP"/>
    <s v="http://dx.doi.org/10.1016/j.toxrep.2016.05.005"/>
    <s v="TiO2 P25"/>
    <x v="0"/>
    <s v="Spherical Particle"/>
    <n v="-99"/>
    <s v="80/20 anatase/rutile"/>
    <s v="Y"/>
    <n v="21"/>
    <n v="0"/>
    <n v="112"/>
    <n v="2"/>
    <n v="2"/>
    <n v="2"/>
    <n v="3"/>
    <x v="2"/>
    <n v="4"/>
    <n v="5"/>
    <x v="1"/>
    <x v="3"/>
    <s v="C"/>
    <s v="IT"/>
    <m/>
  </r>
  <r>
    <n v="160"/>
    <x v="0"/>
    <s v="MP-100"/>
    <x v="0"/>
    <s v="NA"/>
    <n v="289"/>
    <n v="-99"/>
    <n v="-99"/>
    <n v="6"/>
    <n v="-99"/>
    <n v="-99"/>
    <s v="NA"/>
    <s v="NA"/>
    <s v="NA"/>
    <s v="NA"/>
    <s v="NA"/>
    <s v="NA"/>
    <n v="-99"/>
    <n v="3"/>
    <s v="ITI"/>
    <n v="1117.32222222222"/>
    <n v="638.56111111111102"/>
    <s v="TiO2_MP-100"/>
    <s v="NA"/>
    <n v="74"/>
    <s v="Hashizume_2016"/>
    <s v="nanoAOP"/>
    <s v="http://dx.doi.org/10.1016/j.toxrep.2016.05.005"/>
    <s v="TiO2 MP-100"/>
    <x v="0"/>
    <s v="Spherical Particle"/>
    <n v="-99"/>
    <s v="Rutile"/>
    <s v="Y"/>
    <n v="1000"/>
    <n v="0"/>
    <n v="113"/>
    <n v="3"/>
    <n v="4"/>
    <n v="4"/>
    <n v="5"/>
    <x v="6"/>
    <n v="7"/>
    <n v="8"/>
    <x v="1"/>
    <x v="3"/>
    <s v="B"/>
    <s v="IT"/>
    <m/>
  </r>
  <r>
    <n v="161"/>
    <x v="0"/>
    <s v="FTL-100"/>
    <x v="0"/>
    <s v="NA"/>
    <n v="-99"/>
    <n v="-99"/>
    <n v="-99"/>
    <n v="12"/>
    <n v="-99"/>
    <n v="-99"/>
    <s v="NA"/>
    <s v="NA"/>
    <s v="NA"/>
    <s v="NA"/>
    <s v="NA"/>
    <s v="NA"/>
    <n v="-99"/>
    <n v="3"/>
    <s v="ITI"/>
    <n v="493.108888888889"/>
    <n v="350.62777777777802"/>
    <s v="TiO2_FTL-100"/>
    <s v="NA"/>
    <n v="74"/>
    <s v="Hashizume_2016"/>
    <s v="nanoAOP"/>
    <s v="http://dx.doi.org/10.1016/j.toxrep.2016.05.005"/>
    <s v="TiO2 FTL-100"/>
    <x v="0"/>
    <s v="Needle"/>
    <n v="1680"/>
    <s v="Rutile"/>
    <s v="Y"/>
    <n v="130"/>
    <n v="0"/>
    <n v="114"/>
    <n v="3"/>
    <n v="3"/>
    <n v="3"/>
    <n v="4"/>
    <x v="4"/>
    <n v="5"/>
    <n v="6"/>
    <x v="0"/>
    <x v="3"/>
    <s v="B"/>
    <s v="IT"/>
    <m/>
  </r>
  <r>
    <n v="162"/>
    <x v="6"/>
    <s v="MWCNT"/>
    <x v="1"/>
    <s v="NA"/>
    <n v="140"/>
    <n v="-99"/>
    <n v="-99"/>
    <n v="12.83"/>
    <n v="-99"/>
    <n v="-99"/>
    <s v="NA"/>
    <s v="NA"/>
    <s v="NA"/>
    <s v="NA"/>
    <s v="NA"/>
    <s v="NA"/>
    <n v="-99"/>
    <n v="1"/>
    <s v="ITI"/>
    <n v="637.24400000000003"/>
    <n v="147.96266666666699"/>
    <s v="MWCNT"/>
    <s v="NA"/>
    <n v="1244"/>
    <s v="Park_2009a"/>
    <s v="nanoAOP"/>
    <s v="doi:10.1016/j.tox.2009.02.009"/>
    <s v="CNT MWCNT"/>
    <x v="0"/>
    <s v="Nanotube"/>
    <n v="7000"/>
    <s v="NA"/>
    <s v="NA"/>
    <n v="-99"/>
    <n v="0"/>
    <n v="115"/>
    <n v="3"/>
    <n v="3"/>
    <n v="3"/>
    <n v="4"/>
    <x v="4"/>
    <n v="6"/>
    <n v="7"/>
    <x v="0"/>
    <x v="3"/>
    <s v="B"/>
    <s v="IT"/>
    <m/>
  </r>
  <r>
    <n v="163"/>
    <x v="0"/>
    <s v="TiO2_inhalation"/>
    <x v="0"/>
    <s v="NA"/>
    <n v="-99"/>
    <n v="0.8"/>
    <n v="1.4"/>
    <n v="57"/>
    <n v="-99"/>
    <n v="-99"/>
    <s v="NA"/>
    <s v="NA"/>
    <s v="NA"/>
    <s v="NA"/>
    <s v="NA"/>
    <s v="NA"/>
    <n v="-99"/>
    <n v="1"/>
    <s v="Inhalation"/>
    <n v="150.713333333333"/>
    <n v="125.01111111111101"/>
    <s v="TiO2_inhalation"/>
    <s v="NA"/>
    <n v="141"/>
    <s v="Baisch_2014"/>
    <s v="nanoAOP"/>
    <s v="http://www.particleandfibretoxicology.com/content/11/1/5"/>
    <s v="TiO2 TiO2_inhalation"/>
    <x v="0"/>
    <s v="Spherical Particle"/>
    <n v="-99"/>
    <s v="80/20 anatase/rutile"/>
    <s v="Y"/>
    <n v="25"/>
    <n v="0"/>
    <n v="116"/>
    <n v="2"/>
    <n v="2"/>
    <n v="2"/>
    <n v="2"/>
    <x v="3"/>
    <n v="3"/>
    <n v="3"/>
    <x v="1"/>
    <x v="3"/>
    <s v="C"/>
    <s v="Inh"/>
    <s v="4d"/>
  </r>
  <r>
    <n v="164"/>
    <x v="0"/>
    <s v="TiO2_ITI"/>
    <x v="0"/>
    <s v="NA"/>
    <n v="1350"/>
    <n v="-99"/>
    <n v="-99"/>
    <n v="57"/>
    <n v="-99"/>
    <n v="-99"/>
    <s v="NA"/>
    <s v="NA"/>
    <s v="NA"/>
    <s v="NA"/>
    <s v="NA"/>
    <s v="NA"/>
    <n v="-99"/>
    <n v="1"/>
    <s v="ITI"/>
    <n v="49.049777777777798"/>
    <n v="47.087222222222202"/>
    <s v="TiO2_ITI"/>
    <s v="NA"/>
    <n v="141"/>
    <s v="Baisch_2014"/>
    <s v="nanoAOP"/>
    <s v="http://www.particleandfibretoxicology.com/content/11/1/5"/>
    <s v="TiO2 TiO2_ITI"/>
    <x v="0"/>
    <s v="Spherical Particle"/>
    <n v="-99"/>
    <s v="80/20 anatase/rutile"/>
    <s v="Y"/>
    <n v="25"/>
    <n v="0"/>
    <n v="117"/>
    <n v="1"/>
    <n v="1"/>
    <n v="1"/>
    <n v="1"/>
    <x v="1"/>
    <n v="2"/>
    <n v="2"/>
    <x v="1"/>
    <x v="0"/>
    <s v="C"/>
    <s v="IT"/>
    <m/>
  </r>
  <r>
    <n v="165"/>
    <x v="6"/>
    <s v="NRCWE-040"/>
    <x v="1"/>
    <s v="NA"/>
    <n v="20.56"/>
    <n v="-99"/>
    <n v="-99"/>
    <n v="150"/>
    <n v="-99"/>
    <n v="-99"/>
    <s v="NA"/>
    <s v="NA"/>
    <s v="NA"/>
    <s v="NA"/>
    <s v="NA"/>
    <s v="NA"/>
    <n v="-99"/>
    <n v="1"/>
    <s v="ITI"/>
    <n v="20.370428571428601"/>
    <n v="4.5675714285714299E-2"/>
    <s v="NRCWE-040"/>
    <s v="NA"/>
    <n v="428"/>
    <s v="Poulson_2016"/>
    <s v="nanoAOP"/>
    <s v="https://doi.org/10.1080/17435390.2016.1202351"/>
    <s v="CNT NRCWE-040"/>
    <x v="0"/>
    <s v="Nanotube"/>
    <n v="518.9"/>
    <s v="NA"/>
    <s v="NA"/>
    <n v="-99"/>
    <n v="0"/>
    <n v="118"/>
    <n v="1"/>
    <n v="1"/>
    <n v="1"/>
    <n v="1"/>
    <x v="0"/>
    <n v="1"/>
    <n v="1"/>
    <x v="0"/>
    <x v="4"/>
    <s v="E"/>
    <s v="IT"/>
    <m/>
  </r>
  <r>
    <n v="166"/>
    <x v="6"/>
    <s v="NRCWE-042"/>
    <x v="1"/>
    <s v="NA"/>
    <n v="20.5"/>
    <n v="-99"/>
    <n v="-99"/>
    <n v="141"/>
    <n v="-99"/>
    <n v="-99"/>
    <s v="NA"/>
    <s v="NA"/>
    <s v="NA"/>
    <s v="NA"/>
    <s v="NA"/>
    <s v="NA"/>
    <n v="-99"/>
    <n v="1"/>
    <s v="ITI"/>
    <n v="21.917428571428601"/>
    <n v="4.6214714285714303E-2"/>
    <s v="NRCWE-042"/>
    <s v="NA"/>
    <n v="428"/>
    <s v="Poulson_2016"/>
    <s v="nanoAOP"/>
    <s v="https://doi.org/10.1080/17435390.2016.1202351"/>
    <s v="CNT NRCWE-042"/>
    <x v="0"/>
    <s v="Nanotube"/>
    <n v="723.2"/>
    <s v="NA"/>
    <s v="NA"/>
    <n v="-99"/>
    <n v="0"/>
    <n v="119"/>
    <n v="1"/>
    <n v="1"/>
    <n v="1"/>
    <n v="1"/>
    <x v="0"/>
    <n v="1"/>
    <n v="1"/>
    <x v="0"/>
    <x v="4"/>
    <s v="E"/>
    <s v="IT"/>
    <m/>
  </r>
  <r>
    <n v="167"/>
    <x v="6"/>
    <s v="NRCWE-045"/>
    <x v="1"/>
    <s v="NA"/>
    <n v="28.07"/>
    <n v="-99"/>
    <n v="-99"/>
    <n v="119"/>
    <n v="-99"/>
    <n v="-99"/>
    <s v="NA"/>
    <s v="NA"/>
    <s v="NA"/>
    <s v="NA"/>
    <s v="NA"/>
    <s v="NA"/>
    <n v="-99"/>
    <n v="1"/>
    <s v="ITI"/>
    <n v="68.156857142857106"/>
    <n v="61.482357142857097"/>
    <s v="NRCWE-045"/>
    <s v="NA"/>
    <n v="428"/>
    <s v="Poulson_2016"/>
    <s v="nanoAOP"/>
    <s v="https://doi.org/10.1080/17435390.2016.1202351"/>
    <s v="CNT NRCWE-045"/>
    <x v="0"/>
    <s v="Nanotube"/>
    <n v="1553"/>
    <s v="NA"/>
    <s v="NA"/>
    <n v="-99"/>
    <n v="0"/>
    <n v="120"/>
    <n v="1"/>
    <n v="1"/>
    <n v="1"/>
    <n v="1"/>
    <x v="1"/>
    <n v="2"/>
    <n v="2"/>
    <x v="0"/>
    <x v="0"/>
    <s v="C"/>
    <s v="IT"/>
    <m/>
  </r>
  <r>
    <n v="168"/>
    <x v="6"/>
    <s v="NRCWE-046"/>
    <x v="1"/>
    <s v="NA"/>
    <n v="17.22"/>
    <n v="-99"/>
    <n v="-99"/>
    <n v="223"/>
    <n v="-99"/>
    <n v="-99"/>
    <s v="NA"/>
    <s v="NA"/>
    <s v="NA"/>
    <s v="NA"/>
    <s v="NA"/>
    <s v="NA"/>
    <n v="-99"/>
    <n v="1"/>
    <s v="ITI"/>
    <n v="16.9660714285714"/>
    <n v="1.8068142857142901E-2"/>
    <s v="NRCWE-046"/>
    <s v="NA"/>
    <n v="428"/>
    <s v="Poulson_2016"/>
    <s v="nanoAOP"/>
    <s v="https://doi.org/10.1080/17435390.2016.1202351"/>
    <s v="CNT NRCWE-046"/>
    <x v="0"/>
    <s v="Nanotube"/>
    <n v="717.2"/>
    <s v="NA"/>
    <s v="NA"/>
    <n v="-99"/>
    <n v="0"/>
    <n v="121"/>
    <n v="1"/>
    <n v="1"/>
    <n v="1"/>
    <n v="1"/>
    <x v="0"/>
    <n v="1"/>
    <n v="1"/>
    <x v="0"/>
    <x v="4"/>
    <s v="E"/>
    <s v="IT"/>
    <m/>
  </r>
  <r>
    <n v="169"/>
    <x v="6"/>
    <s v="NRCWE-047"/>
    <x v="1"/>
    <s v="NA"/>
    <n v="12.96"/>
    <n v="-99"/>
    <n v="-99"/>
    <n v="216"/>
    <n v="-99"/>
    <n v="-99"/>
    <s v="NA"/>
    <s v="NA"/>
    <s v="NA"/>
    <s v="NA"/>
    <s v="NA"/>
    <s v="NA"/>
    <n v="-99"/>
    <n v="1"/>
    <s v="ITI"/>
    <n v="6.1781642857142796"/>
    <n v="5.9691214285714302"/>
    <s v="NRCWE-047"/>
    <s v="NA"/>
    <n v="428"/>
    <s v="Poulson_2016"/>
    <s v="nanoAOP"/>
    <s v="https://doi.org/10.1080/17435390.2016.1202351"/>
    <s v="CNT NRCWE-047"/>
    <x v="0"/>
    <s v="Nanotube"/>
    <n v="532.5"/>
    <s v="NA"/>
    <s v="NA"/>
    <n v="-99"/>
    <n v="0"/>
    <n v="122"/>
    <n v="1"/>
    <n v="1"/>
    <n v="1"/>
    <n v="1"/>
    <x v="0"/>
    <n v="1"/>
    <n v="1"/>
    <x v="0"/>
    <x v="1"/>
    <s v="E"/>
    <s v="IT"/>
    <m/>
  </r>
  <r>
    <n v="170"/>
    <x v="6"/>
    <s v="NRCWE-048"/>
    <x v="1"/>
    <s v="NA"/>
    <n v="15.08"/>
    <n v="-99"/>
    <n v="-99"/>
    <n v="185"/>
    <n v="-99"/>
    <n v="-99"/>
    <s v="NA"/>
    <s v="NA"/>
    <s v="NA"/>
    <s v="NA"/>
    <s v="NA"/>
    <s v="NA"/>
    <n v="-99"/>
    <n v="1"/>
    <s v="ITI"/>
    <n v="36.829285714285703"/>
    <n v="28.065999999999999"/>
    <s v="NRCWE-048"/>
    <s v="NA"/>
    <n v="428"/>
    <s v="Poulson_2016"/>
    <s v="nanoAOP"/>
    <s v="https://doi.org/10.1080/17435390.2016.1202351"/>
    <s v="CNT NRCWE-048"/>
    <x v="0"/>
    <s v="Nanotube"/>
    <n v="1604"/>
    <s v="NA"/>
    <s v="NA"/>
    <n v="-99"/>
    <n v="0"/>
    <n v="123"/>
    <n v="1"/>
    <n v="1"/>
    <n v="1"/>
    <n v="1"/>
    <x v="0"/>
    <n v="1"/>
    <n v="1"/>
    <x v="0"/>
    <x v="0"/>
    <s v="E"/>
    <s v="IT"/>
    <m/>
  </r>
  <r>
    <n v="170"/>
    <x v="6"/>
    <s v="NRCWE-049"/>
    <x v="1"/>
    <s v="NA"/>
    <n v="13.85"/>
    <n v="-99"/>
    <n v="-99"/>
    <n v="199"/>
    <n v="-99"/>
    <n v="-99"/>
    <s v="NA"/>
    <s v="NA"/>
    <s v="NA"/>
    <s v="NA"/>
    <s v="NA"/>
    <s v="NA"/>
    <n v="-99"/>
    <n v="1"/>
    <s v="ITI"/>
    <n v="20.6892142857143"/>
    <n v="20.3997142857143"/>
    <s v="NRCWE-049"/>
    <s v="NA"/>
    <n v="428"/>
    <s v="Poulson_2016"/>
    <s v="nanoAOP"/>
    <s v="https://doi.org/10.1080/17435390.2016.1202351"/>
    <s v="CNT NRCWE-049"/>
    <x v="0"/>
    <s v="Nanotube"/>
    <n v="731.1"/>
    <s v="NA"/>
    <s v="NA"/>
    <n v="-99"/>
    <n v="0"/>
    <n v="124"/>
    <n v="1"/>
    <n v="1"/>
    <n v="1"/>
    <n v="1"/>
    <x v="0"/>
    <n v="1"/>
    <n v="1"/>
    <x v="0"/>
    <x v="0"/>
    <s v="E"/>
    <s v="IT"/>
    <m/>
  </r>
  <r>
    <n v="140"/>
    <x v="9"/>
    <s v="CeO2 NP"/>
    <x v="0"/>
    <s v="NA"/>
    <n v="344"/>
    <n v="1.4"/>
    <n v="2.4"/>
    <n v="56"/>
    <n v="-99"/>
    <n v="-47.4"/>
    <s v="NA"/>
    <s v="NA"/>
    <s v="NA"/>
    <s v="NA"/>
    <s v="NA"/>
    <s v="NA"/>
    <n v="-99"/>
    <n v="1"/>
    <s v="nose only inhalation"/>
    <n v="6.7451885937008802"/>
    <n v="6.0139798205243196"/>
    <s v="CeO2_NP_1dPE"/>
    <s v="NA"/>
    <n v="253"/>
    <s v="Aalapati_2014"/>
    <s v="NA"/>
    <s v="NA"/>
    <s v="CeO2 NP"/>
    <x v="0"/>
    <s v="Particle"/>
    <n v="-99"/>
    <s v="NR"/>
    <s v="NR"/>
    <n v="-99"/>
    <n v="0"/>
    <n v="125"/>
    <n v="1"/>
    <n v="1"/>
    <n v="1"/>
    <n v="1"/>
    <x v="0"/>
    <n v="1"/>
    <n v="1"/>
    <x v="1"/>
    <x v="1"/>
    <s v="E"/>
    <s v="Inh"/>
    <s v="28d"/>
  </r>
  <r>
    <n v="142"/>
    <x v="9"/>
    <s v="Ceria NM-211"/>
    <x v="0"/>
    <s v="NA"/>
    <n v="9.5"/>
    <n v="1.45"/>
    <n v="2.1"/>
    <n v="53"/>
    <n v="0.6"/>
    <n v="-99"/>
    <s v="NA"/>
    <s v="NA"/>
    <s v="NA"/>
    <s v="NA"/>
    <s v="NA"/>
    <s v="NA"/>
    <n v="-99"/>
    <n v="3"/>
    <s v="whole body inhalation"/>
    <n v="2.5607277744052102"/>
    <n v="2.54492311665545"/>
    <s v="NM211_5dE_3dPE"/>
    <s v="Ceria NM-211"/>
    <n v="227"/>
    <s v="Keller_2014"/>
    <s v="NA"/>
    <s v="NA"/>
    <s v="Ceria NM-211"/>
    <x v="0"/>
    <s v="Nanoparticles"/>
    <n v="-99"/>
    <s v="NR"/>
    <s v="NR"/>
    <n v="-99"/>
    <n v="0"/>
    <n v="126"/>
    <n v="1"/>
    <n v="1"/>
    <n v="1"/>
    <n v="1"/>
    <x v="0"/>
    <n v="1"/>
    <n v="1"/>
    <x v="1"/>
    <x v="1"/>
    <s v="E"/>
    <s v="Inh"/>
    <s v="5d"/>
  </r>
  <r>
    <n v="141"/>
    <x v="9"/>
    <s v="Ceria NM-212"/>
    <x v="0"/>
    <s v="NA"/>
    <n v="40"/>
    <n v="1.2"/>
    <n v="2.2999999999999998"/>
    <n v="27"/>
    <n v="2"/>
    <n v="-99"/>
    <s v="NA"/>
    <s v="NA"/>
    <s v="NA"/>
    <s v="NA"/>
    <s v="NA"/>
    <s v="NA"/>
    <n v="-99"/>
    <n v="3"/>
    <s v="whole body inhalation"/>
    <n v="4.6111852700932499"/>
    <n v="4.5792179349433502"/>
    <s v="NM212_5dE_3dPE"/>
    <s v="Ceria NM-212"/>
    <n v="227"/>
    <s v="Keller_2014"/>
    <s v="NA"/>
    <s v="NA"/>
    <s v="Ceria NM-212"/>
    <x v="0"/>
    <s v="Nanoparticles"/>
    <n v="-99"/>
    <s v="NR"/>
    <s v="NR"/>
    <n v="-99"/>
    <n v="0"/>
    <n v="127"/>
    <n v="1"/>
    <n v="1"/>
    <n v="1"/>
    <n v="1"/>
    <x v="0"/>
    <n v="1"/>
    <n v="1"/>
    <x v="1"/>
    <x v="1"/>
    <s v="E"/>
    <s v="Inh"/>
    <s v="5d"/>
  </r>
  <r>
    <n v="110"/>
    <x v="11"/>
    <s v="CNF_female"/>
    <x v="1"/>
    <s v="NA"/>
    <n v="158"/>
    <n v="2.8"/>
    <n v="2.4"/>
    <n v="13.8"/>
    <n v="0.08"/>
    <n v="-99"/>
    <s v="NA"/>
    <s v="NA"/>
    <s v="NA"/>
    <s v="NA"/>
    <s v="NA"/>
    <s v="NA"/>
    <n v="-99"/>
    <n v="1"/>
    <s v="nose only inhalation"/>
    <n v="90.871339559361502"/>
    <n v="87.017432887187198"/>
    <s v="CNF_Female"/>
    <s v="NA"/>
    <n v="4303"/>
    <s v="DeLorme_2012"/>
    <s v="NA"/>
    <s v="NA"/>
    <s v="CNF_female"/>
    <x v="0"/>
    <s v="Nanofiber"/>
    <n v="-9"/>
    <s v="NA"/>
    <s v="NA"/>
    <n v="-99"/>
    <n v="0"/>
    <n v="128"/>
    <n v="1"/>
    <n v="1"/>
    <n v="1"/>
    <n v="1"/>
    <x v="1"/>
    <n v="2"/>
    <n v="2"/>
    <x v="0"/>
    <x v="0"/>
    <s v="C"/>
    <s v="Inh"/>
    <s v="13w"/>
  </r>
  <r>
    <n v="109"/>
    <x v="11"/>
    <s v="CNF_male"/>
    <x v="1"/>
    <s v="NA"/>
    <n v="158"/>
    <n v="2.8"/>
    <n v="2.4"/>
    <n v="13.8"/>
    <n v="0.08"/>
    <n v="-99"/>
    <s v="NA"/>
    <s v="NA"/>
    <s v="NA"/>
    <s v="NA"/>
    <s v="NA"/>
    <s v="NA"/>
    <n v="-99"/>
    <n v="1"/>
    <s v="nose only inhalation"/>
    <n v="170.356899037517"/>
    <n v="148.48898127091201"/>
    <s v="CNF_Male"/>
    <s v="NA"/>
    <n v="4303"/>
    <s v="DeLorme_2012"/>
    <s v="NA"/>
    <s v="NA"/>
    <s v="CNF_male"/>
    <x v="0"/>
    <s v="Nanofiber"/>
    <n v="-9"/>
    <s v="NA"/>
    <s v="NA"/>
    <n v="-99"/>
    <n v="0"/>
    <n v="129"/>
    <n v="2"/>
    <n v="2"/>
    <n v="2"/>
    <n v="2"/>
    <x v="3"/>
    <n v="3"/>
    <n v="3"/>
    <x v="0"/>
    <x v="3"/>
    <s v="C"/>
    <s v="Inh"/>
    <s v="13w"/>
  </r>
  <r>
    <n v="34"/>
    <x v="0"/>
    <s v="Fine"/>
    <x v="0"/>
    <s v="N"/>
    <n v="300"/>
    <n v="1.44"/>
    <n v="1.71"/>
    <n v="6"/>
    <n v="4.25"/>
    <n v="-99"/>
    <s v="NA"/>
    <s v="NA"/>
    <s v="NA"/>
    <s v="NA"/>
    <s v="N"/>
    <s v="NA"/>
    <n v="-99"/>
    <n v="0"/>
    <s v="Inh"/>
    <n v="1896.0550562022099"/>
    <n v="1675.6267384556299"/>
    <s v="NA"/>
    <s v="NA"/>
    <n v="100024"/>
    <s v="Bermudez2002"/>
    <s v="NA"/>
    <s v="NA"/>
    <s v="Fine"/>
    <x v="2"/>
    <s v="Particle"/>
    <n v="-99"/>
    <s v="Rutile"/>
    <s v="Y"/>
    <n v="-99"/>
    <n v="0"/>
    <n v="130"/>
    <n v="4"/>
    <n v="5"/>
    <n v="5"/>
    <n v="6"/>
    <x v="7"/>
    <n v="8"/>
    <n v="9"/>
    <x v="1"/>
    <x v="6"/>
    <s v="A"/>
    <s v="Inh"/>
    <s v="13w"/>
  </r>
  <r>
    <n v="35"/>
    <x v="0"/>
    <s v="Ultrafine"/>
    <x v="0"/>
    <s v="N"/>
    <n v="21"/>
    <n v="1.44"/>
    <n v="2.6"/>
    <n v="50"/>
    <n v="3.9"/>
    <n v="-99"/>
    <s v="NA"/>
    <s v="NA"/>
    <s v="NA"/>
    <s v="NA"/>
    <s v="N"/>
    <s v="NA"/>
    <n v="-99"/>
    <n v="0"/>
    <s v="Inh"/>
    <n v="275.56703722463402"/>
    <n v="254.64671468867701"/>
    <s v="NA"/>
    <s v="NA"/>
    <n v="100025"/>
    <s v="Bermudez2004"/>
    <s v="NA"/>
    <s v="NA"/>
    <s v="Ultrafine"/>
    <x v="0"/>
    <s v="Particle"/>
    <n v="-99"/>
    <s v="Anatase"/>
    <s v="Y"/>
    <n v="-99"/>
    <n v="0"/>
    <n v="131"/>
    <n v="2"/>
    <n v="2"/>
    <n v="2"/>
    <n v="3"/>
    <x v="2"/>
    <n v="4"/>
    <n v="4"/>
    <x v="1"/>
    <x v="3"/>
    <s v="C"/>
    <s v="Inh"/>
    <s v="13w"/>
  </r>
  <r>
    <n v="12"/>
    <x v="4"/>
    <s v="crystalline"/>
    <x v="0"/>
    <s v="N"/>
    <n v="-99"/>
    <n v="1.62"/>
    <n v="1.84"/>
    <n v="4.57"/>
    <n v="2.5"/>
    <n v="-99"/>
    <s v="NA"/>
    <s v="NA"/>
    <s v="NA"/>
    <s v="NA"/>
    <s v="N"/>
    <s v="NA"/>
    <n v="-99"/>
    <n v="0"/>
    <s v="Inh"/>
    <n v="19.392545636007899"/>
    <n v="3.43620384098165"/>
    <s v="NA"/>
    <s v="NA"/>
    <n v="100005"/>
    <s v="Porter1997"/>
    <s v="NA"/>
    <s v="NA"/>
    <s v="crystalline"/>
    <x v="2"/>
    <s v="Particle"/>
    <n v="-99"/>
    <s v="Crystalline Quartz"/>
    <s v="Y"/>
    <n v="-99"/>
    <n v="0"/>
    <n v="132"/>
    <n v="1"/>
    <n v="1"/>
    <n v="1"/>
    <n v="1"/>
    <x v="0"/>
    <n v="1"/>
    <n v="1"/>
    <x v="1"/>
    <x v="1"/>
    <s v="E"/>
    <s v="Inh"/>
    <s v="up to 23.2 weeks"/>
  </r>
  <r>
    <n v="13"/>
    <x v="4"/>
    <s v="crystalline"/>
    <x v="0"/>
    <s v="N"/>
    <n v="-99"/>
    <n v="1.8"/>
    <n v="1.94"/>
    <n v="4.57"/>
    <n v="2.5"/>
    <n v="-99"/>
    <s v="NA"/>
    <s v="NA"/>
    <s v="NA"/>
    <s v="NA"/>
    <s v="N"/>
    <s v="NA"/>
    <n v="-99"/>
    <n v="0"/>
    <s v="Inh"/>
    <n v="418.16485146019301"/>
    <n v="285.56269345908498"/>
    <s v="NA"/>
    <s v="NA"/>
    <n v="100006"/>
    <s v="Porter1999"/>
    <s v="NA"/>
    <s v="NA"/>
    <s v="crystalline"/>
    <x v="2"/>
    <s v="Particle"/>
    <n v="-99"/>
    <s v="Crystalline Quartz"/>
    <s v="Y"/>
    <n v="-99"/>
    <n v="0"/>
    <n v="133"/>
    <n v="3"/>
    <n v="3"/>
    <n v="3"/>
    <n v="4"/>
    <x v="4"/>
    <n v="5"/>
    <n v="6"/>
    <x v="1"/>
    <x v="3"/>
    <s v="B"/>
    <s v="Inh"/>
    <s v="up to 12 weeks"/>
  </r>
  <r>
    <n v="171"/>
    <x v="7"/>
    <s v="Printex90"/>
    <x v="1"/>
    <s v="Y"/>
    <n v="-99"/>
    <n v="1.5"/>
    <n v="2.5499999999999998"/>
    <n v="300"/>
    <n v="1.8280000000000001"/>
    <n v="-99"/>
    <s v="NA"/>
    <s v="NA"/>
    <s v="NA"/>
    <s v="NA"/>
    <s v="NA"/>
    <s v="NA"/>
    <n v="-99"/>
    <n v="0"/>
    <s v="Inhalation"/>
    <n v="560.08748559544301"/>
    <n v="468.67052404368599"/>
    <s v="Printex90 (UF) - 0d PE - Female Rat"/>
    <s v="high surface area carbon black (HSCb)"/>
    <n v="202401"/>
    <s v="Elder 2005"/>
    <s v="NA"/>
    <s v="NA"/>
    <s v="Printex90"/>
    <x v="0"/>
    <s v="Spherical Particle"/>
    <n v="-99"/>
    <s v="NR"/>
    <s v="NR"/>
    <n v="14"/>
    <n v="0"/>
    <n v="135"/>
    <n v="3"/>
    <n v="3"/>
    <n v="3"/>
    <n v="4"/>
    <x v="4"/>
    <n v="5"/>
    <n v="6"/>
    <x v="1"/>
    <x v="3"/>
    <s v="B"/>
    <s v="Inh"/>
    <s v="13w"/>
  </r>
  <r>
    <n v="172"/>
    <x v="7"/>
    <s v="Printex90"/>
    <x v="1"/>
    <s v="Y"/>
    <n v="-99"/>
    <n v="1.9"/>
    <n v="2.5499999999999998"/>
    <n v="300"/>
    <n v="1.8280000000000001"/>
    <n v="-99"/>
    <s v="NA"/>
    <s v="NA"/>
    <s v="NA"/>
    <s v="NA"/>
    <s v="NA"/>
    <s v="NA"/>
    <n v="-99"/>
    <n v="0"/>
    <s v="Inhalation"/>
    <n v="186.57835864622101"/>
    <n v="147.05490185339201"/>
    <s v="Printex90 (UF) - 0d PE - Female Mouse"/>
    <s v="high surface area carbon black (HSCb)"/>
    <n v="202401"/>
    <s v="Elder 2005"/>
    <s v="NA"/>
    <s v="NA"/>
    <s v="Printex90"/>
    <x v="0"/>
    <s v="Spherical Particle"/>
    <n v="-99"/>
    <s v="NR"/>
    <s v="NR"/>
    <n v="14"/>
    <n v="0"/>
    <n v="136"/>
    <n v="2"/>
    <n v="2"/>
    <n v="2"/>
    <n v="2"/>
    <x v="3"/>
    <n v="3"/>
    <n v="3"/>
    <x v="1"/>
    <x v="3"/>
    <s v="C"/>
    <s v="Inh"/>
    <s v="13w"/>
  </r>
  <r>
    <n v="75"/>
    <x v="12"/>
    <s v="Brass"/>
    <x v="3"/>
    <s v="NA"/>
    <n v="1820"/>
    <n v="1.82"/>
    <n v="1.72"/>
    <n v="-99"/>
    <n v="8.6"/>
    <n v="-99"/>
    <s v="NA"/>
    <s v="NA"/>
    <s v="NA"/>
    <s v="NA"/>
    <s v="NA"/>
    <s v="NA"/>
    <n v="-99"/>
    <n v="1"/>
    <s v="Inhalation"/>
    <n v="0.36405213055874902"/>
    <n v="0.34708171426564699"/>
    <s v="Brass - 1d PE"/>
    <s v="dust"/>
    <n v="100215"/>
    <s v="SM Thomson, 1986"/>
    <s v="NA"/>
    <s v="NA"/>
    <s v="Brass"/>
    <x v="0"/>
    <s v="flake"/>
    <n v="-9"/>
    <s v="NR"/>
    <s v="NR"/>
    <n v="2130"/>
    <n v="0"/>
    <n v="137"/>
    <n v="1"/>
    <n v="1"/>
    <n v="1"/>
    <n v="1"/>
    <x v="0"/>
    <n v="1"/>
    <n v="1"/>
    <x v="2"/>
    <x v="2"/>
    <s v="E"/>
    <s v="Inh"/>
    <s v="1d"/>
  </r>
  <r>
    <n v="76"/>
    <x v="13"/>
    <s v="Aluminum"/>
    <x v="3"/>
    <s v="NA"/>
    <n v="1580"/>
    <n v="1.58"/>
    <n v="1.91"/>
    <n v="-99"/>
    <n v="2.7"/>
    <n v="-99"/>
    <s v="NA"/>
    <s v="NA"/>
    <s v="NA"/>
    <s v="NA"/>
    <s v="NA"/>
    <s v="NA"/>
    <n v="-99"/>
    <n v="1"/>
    <s v="Inhalation"/>
    <n v="74.758922737223898"/>
    <n v="72.8102121126322"/>
    <s v="Aluminum - 1d PE"/>
    <s v="dust"/>
    <n v="100215"/>
    <s v="SM Thomson, 1986"/>
    <s v="NA"/>
    <s v="NA"/>
    <s v="Aluminum"/>
    <x v="0"/>
    <s v="flake"/>
    <n v="-9"/>
    <s v="NR"/>
    <s v="NR"/>
    <n v="2130"/>
    <n v="0"/>
    <n v="138"/>
    <n v="1"/>
    <n v="1"/>
    <n v="1"/>
    <n v="1"/>
    <x v="1"/>
    <n v="2"/>
    <n v="2"/>
    <x v="2"/>
    <x v="0"/>
    <s v="C"/>
    <s v="Inh"/>
    <s v="1d"/>
  </r>
  <r>
    <n v="77"/>
    <x v="10"/>
    <s v="Graphite"/>
    <x v="1"/>
    <s v="NA"/>
    <n v="2960"/>
    <n v="2.57"/>
    <n v="2.4249999999999998"/>
    <n v="-99"/>
    <n v="2.5099999999999998"/>
    <n v="-99"/>
    <s v="NA"/>
    <s v="NA"/>
    <s v="NA"/>
    <s v="NA"/>
    <s v="NA"/>
    <s v="NA"/>
    <n v="-99"/>
    <n v="1"/>
    <s v="Inhalation"/>
    <n v="371.34056515498497"/>
    <n v="309.96236697224202"/>
    <s v="Graphite - 1d PE_edited"/>
    <s v="dust/crystalline"/>
    <n v="100030"/>
    <s v="Robert S. Anderson, 1989"/>
    <s v="NA"/>
    <s v="10.1007/BF01160299"/>
    <s v="Graphite"/>
    <x v="0"/>
    <s v="Particle"/>
    <n v="-99"/>
    <s v="NR"/>
    <s v="NR"/>
    <n v="-99"/>
    <n v="0"/>
    <n v="139"/>
    <n v="2"/>
    <n v="2"/>
    <n v="2"/>
    <n v="3"/>
    <x v="2"/>
    <n v="4"/>
    <n v="5"/>
    <x v="1"/>
    <x v="3"/>
    <s v="C"/>
    <s v="Inh"/>
    <s v="1d"/>
  </r>
  <r>
    <n v="173"/>
    <x v="9"/>
    <s v="CeO2 (NM-213)"/>
    <x v="0"/>
    <s v="NA"/>
    <n v="-99"/>
    <n v="1.4"/>
    <n v="1.64"/>
    <n v="3.73"/>
    <n v="-99"/>
    <n v="-99"/>
    <s v="N"/>
    <s v="NA"/>
    <s v="NA"/>
    <s v="NA"/>
    <s v="N"/>
    <s v="NA"/>
    <n v="-99"/>
    <n v="1"/>
    <s v="nose only inhalation"/>
    <n v="373.06669293747399"/>
    <n v="254.29789038524399"/>
    <s v="CeO2_NM-213 male"/>
    <s v="NA"/>
    <n v="207"/>
    <s v="Gosens_2014"/>
    <s v="NA"/>
    <s v="https://doi.org/10.3109/17435390.2013.815814"/>
    <s v="CeO2 (NM-213)"/>
    <x v="2"/>
    <s v="Microparticle"/>
    <n v="-99"/>
    <s v="NR"/>
    <s v="NR"/>
    <n v="5000"/>
    <n v="0"/>
    <n v="140"/>
    <n v="2"/>
    <n v="2"/>
    <n v="2"/>
    <n v="3"/>
    <x v="2"/>
    <n v="4"/>
    <n v="5"/>
    <x v="1"/>
    <x v="3"/>
    <s v="C"/>
    <s v="Inh"/>
    <s v="4w"/>
  </r>
  <r>
    <n v="174"/>
    <x v="9"/>
    <s v="CeO2 (NM-213)"/>
    <x v="0"/>
    <s v="NA"/>
    <n v="-99"/>
    <n v="1.4"/>
    <n v="1.64"/>
    <n v="3.73"/>
    <n v="-99"/>
    <n v="-99"/>
    <s v="N"/>
    <s v="NA"/>
    <s v="NA"/>
    <s v="NA"/>
    <s v="N"/>
    <s v="NA"/>
    <n v="-99"/>
    <n v="1"/>
    <s v="nose only inhalation"/>
    <n v="309.30461867749102"/>
    <n v="204.67597354816601"/>
    <s v="CeO2_NM-213 female"/>
    <s v="NA"/>
    <n v="207"/>
    <s v="Gosens_2014"/>
    <s v="NA"/>
    <s v="https://doi.org/10.3109/17435390.2013.815814"/>
    <s v="CeO2 (NM-213)"/>
    <x v="2"/>
    <s v="Microparticle"/>
    <n v="-99"/>
    <s v="NR"/>
    <s v="NR"/>
    <n v="5000"/>
    <n v="0"/>
    <n v="141"/>
    <n v="2"/>
    <n v="2"/>
    <n v="2"/>
    <n v="3"/>
    <x v="2"/>
    <n v="4"/>
    <n v="5"/>
    <x v="1"/>
    <x v="3"/>
    <s v="C"/>
    <s v="Inh"/>
    <s v="4w"/>
  </r>
  <r>
    <n v="175"/>
    <x v="9"/>
    <s v="CeO2 (NM-212)"/>
    <x v="0"/>
    <s v="NA"/>
    <n v="-99"/>
    <n v="1.17"/>
    <n v="2.0699999999999998"/>
    <n v="27.15"/>
    <n v="-99"/>
    <n v="-99"/>
    <s v="N"/>
    <s v="NA"/>
    <s v="NA"/>
    <s v="NA"/>
    <s v="N"/>
    <s v="NA"/>
    <n v="-99"/>
    <n v="1"/>
    <s v="nose only inhalation"/>
    <n v="260.68790583291798"/>
    <n v="224.68570750201701"/>
    <s v="CeO2_NM-212 male"/>
    <s v="NA"/>
    <n v="207"/>
    <s v="Gosens_2014"/>
    <s v="NA"/>
    <s v="https://doi.org/10.3109/17435390.2013.815814"/>
    <s v="CeO2 (NM-212)"/>
    <x v="0"/>
    <s v="Nanoparticles"/>
    <n v="-99"/>
    <s v="NR"/>
    <s v="NR"/>
    <n v="40"/>
    <n v="0"/>
    <n v="142"/>
    <n v="2"/>
    <n v="2"/>
    <n v="2"/>
    <n v="3"/>
    <x v="2"/>
    <n v="4"/>
    <n v="4"/>
    <x v="1"/>
    <x v="3"/>
    <s v="C"/>
    <s v="Inh"/>
    <s v="4w"/>
  </r>
  <r>
    <n v="176"/>
    <x v="9"/>
    <s v="CeO2 (NM-212)"/>
    <x v="0"/>
    <s v="NA"/>
    <n v="-99"/>
    <n v="1.17"/>
    <n v="2.0699999999999998"/>
    <n v="27.15"/>
    <n v="-99"/>
    <n v="-99"/>
    <s v="N"/>
    <s v="NA"/>
    <s v="NA"/>
    <s v="NA"/>
    <s v="N"/>
    <s v="NA"/>
    <n v="-99"/>
    <n v="1"/>
    <s v="nose only inhalation"/>
    <n v="85.346852669596402"/>
    <n v="32.130175982633602"/>
    <s v="CeO2_NM-212 female"/>
    <s v="NA"/>
    <n v="207"/>
    <s v="Gosens_2014"/>
    <s v="NA"/>
    <s v="https://doi.org/10.3109/17435390.2013.815814"/>
    <s v="CeO2 (NM-212)"/>
    <x v="0"/>
    <s v="Nanoparticles"/>
    <n v="-99"/>
    <s v="NR"/>
    <s v="NR"/>
    <n v="40"/>
    <n v="0"/>
    <n v="143"/>
    <n v="1"/>
    <n v="1"/>
    <n v="1"/>
    <n v="1"/>
    <x v="1"/>
    <n v="2"/>
    <n v="2"/>
    <x v="1"/>
    <x v="0"/>
    <s v="C"/>
    <s v="Inh"/>
    <s v="4w"/>
  </r>
  <r>
    <n v="177"/>
    <x v="9"/>
    <s v="CeO2 (NM-211)"/>
    <x v="0"/>
    <s v="NA"/>
    <n v="-99"/>
    <n v="1.02"/>
    <n v="1.82"/>
    <n v="63.95"/>
    <n v="-99"/>
    <n v="-99"/>
    <s v="N"/>
    <s v="NA"/>
    <s v="NA"/>
    <s v="NA"/>
    <s v="N"/>
    <s v="NA"/>
    <n v="-99"/>
    <n v="1"/>
    <s v="nose only inhalation"/>
    <n v="112.01249573763"/>
    <n v="76.554069211695193"/>
    <s v="CeO2_NM-211 male"/>
    <s v="NA"/>
    <n v="207"/>
    <s v="Gosens_2014"/>
    <s v="NA"/>
    <s v="https://doi.org/10.3109/17435390.2013.815814"/>
    <s v="CeO2 (NM-211)"/>
    <x v="0"/>
    <s v="Nanoparticles"/>
    <n v="-99"/>
    <s v="NR"/>
    <s v="NR"/>
    <n v="7.5"/>
    <n v="0"/>
    <n v="144"/>
    <n v="1"/>
    <n v="1"/>
    <n v="1"/>
    <n v="1"/>
    <x v="1"/>
    <n v="2"/>
    <n v="2"/>
    <x v="1"/>
    <x v="0"/>
    <s v="C"/>
    <s v="Inh"/>
    <s v="4w"/>
  </r>
  <r>
    <n v="178"/>
    <x v="9"/>
    <s v="CeO2 (NM-211)"/>
    <x v="0"/>
    <s v="NA"/>
    <n v="-99"/>
    <n v="1.02"/>
    <n v="1.82"/>
    <n v="63.95"/>
    <n v="-99"/>
    <n v="-99"/>
    <s v="N"/>
    <s v="NA"/>
    <s v="NA"/>
    <s v="NA"/>
    <s v="N"/>
    <s v="NA"/>
    <n v="-99"/>
    <n v="1"/>
    <s v="nose only inhalation"/>
    <n v="35.729050800728203"/>
    <n v="18.3490103269964"/>
    <s v="CeO2_NM-211 female"/>
    <s v="NA"/>
    <n v="207"/>
    <s v="Gosens_2014"/>
    <s v="NA"/>
    <s v="https://doi.org/10.3109/17435390.2013.815814"/>
    <s v="CeO2 (NM-211)"/>
    <x v="0"/>
    <s v="Nanoparticles"/>
    <n v="-99"/>
    <s v="NR"/>
    <s v="NR"/>
    <n v="7.5"/>
    <n v="0"/>
    <n v="145"/>
    <n v="1"/>
    <n v="1"/>
    <n v="1"/>
    <n v="1"/>
    <x v="0"/>
    <n v="1"/>
    <n v="1"/>
    <x v="1"/>
    <x v="0"/>
    <s v="E"/>
    <s v="Inh"/>
    <s v="4w"/>
  </r>
  <r>
    <m/>
    <x v="14"/>
    <m/>
    <x v="4"/>
    <m/>
    <m/>
    <m/>
    <m/>
    <m/>
    <m/>
    <m/>
    <m/>
    <m/>
    <m/>
    <m/>
    <m/>
    <m/>
    <m/>
    <m/>
    <m/>
    <m/>
    <m/>
    <m/>
    <m/>
    <m/>
    <m/>
    <m/>
    <m/>
    <m/>
    <x v="3"/>
    <m/>
    <m/>
    <m/>
    <m/>
    <m/>
    <m/>
    <m/>
    <m/>
    <m/>
    <m/>
    <m/>
    <x v="8"/>
    <m/>
    <m/>
    <x v="4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DDAD1-577E-4D2F-8D6B-2E48CCAB464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2:Q43" firstHeaderRow="1" firstDataRow="2" firstDataCol="1"/>
  <pivotFields count="48">
    <pivotField showAll="0"/>
    <pivotField axis="axisRow" dataField="1" showAll="0">
      <items count="16">
        <item x="13"/>
        <item x="12"/>
        <item x="7"/>
        <item x="9"/>
        <item x="11"/>
        <item x="6"/>
        <item x="1"/>
        <item x="10"/>
        <item x="8"/>
        <item x="5"/>
        <item x="3"/>
        <item x="4"/>
        <item x="0"/>
        <item x="2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">
        <item x="4"/>
        <item x="11"/>
        <item x="8"/>
        <item x="3"/>
        <item x="5"/>
        <item x="1"/>
        <item x="2"/>
        <item x="9"/>
        <item x="6"/>
        <item x="0"/>
        <item x="7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3"/>
        <item x="2"/>
        <item x="4"/>
        <item x="6"/>
        <item x="7"/>
        <item x="5"/>
        <item x="8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</pivotFields>
  <rowFields count="2">
    <field x="1"/>
    <field x="46"/>
  </rowFields>
  <rowItems count="40">
    <i>
      <x/>
    </i>
    <i r="1">
      <x v="2"/>
    </i>
    <i>
      <x v="1"/>
    </i>
    <i r="1">
      <x v="3"/>
    </i>
    <i>
      <x v="2"/>
    </i>
    <i r="1">
      <x/>
    </i>
    <i r="1">
      <x v="1"/>
    </i>
    <i r="1">
      <x v="2"/>
    </i>
    <i>
      <x v="3"/>
    </i>
    <i r="1">
      <x v="2"/>
    </i>
    <i r="1">
      <x v="3"/>
    </i>
    <i>
      <x v="4"/>
    </i>
    <i r="1">
      <x v="2"/>
    </i>
    <i>
      <x v="5"/>
    </i>
    <i r="1">
      <x v="1"/>
    </i>
    <i r="1">
      <x v="2"/>
    </i>
    <i r="1">
      <x v="3"/>
    </i>
    <i>
      <x v="6"/>
    </i>
    <i r="1">
      <x v="3"/>
    </i>
    <i>
      <x v="7"/>
    </i>
    <i r="1">
      <x v="2"/>
    </i>
    <i>
      <x v="8"/>
    </i>
    <i r="1">
      <x v="2"/>
    </i>
    <i>
      <x v="9"/>
    </i>
    <i r="1">
      <x v="3"/>
    </i>
    <i>
      <x v="10"/>
    </i>
    <i r="1">
      <x v="2"/>
    </i>
    <i r="1">
      <x v="3"/>
    </i>
    <i>
      <x v="11"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 v="3"/>
    </i>
    <i t="grand">
      <x/>
    </i>
  </rowItems>
  <colFields count="1">
    <field x="47"/>
  </colFields>
  <colItems count="4">
    <i>
      <x/>
    </i>
    <i>
      <x v="1"/>
    </i>
    <i>
      <x v="2"/>
    </i>
    <i t="grand">
      <x/>
    </i>
  </colItems>
  <dataFields count="1">
    <dataField name="Count of material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EC32B-930A-41E8-BBE6-0DA084D99F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48">
    <pivotField showAll="0"/>
    <pivotField showAll="0"/>
    <pivotField showAll="0"/>
    <pivotField showAll="0">
      <items count="15">
        <item x="13"/>
        <item x="12"/>
        <item x="7"/>
        <item x="9"/>
        <item x="11"/>
        <item x="6"/>
        <item x="1"/>
        <item x="10"/>
        <item x="8"/>
        <item x="5"/>
        <item x="3"/>
        <item x="4"/>
        <item x="0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60">
        <item x="0"/>
        <item x="23"/>
        <item x="56"/>
        <item x="54"/>
        <item x="27"/>
        <item x="15"/>
        <item x="18"/>
        <item x="38"/>
        <item x="13"/>
        <item x="42"/>
        <item x="37"/>
        <item x="43"/>
        <item x="53"/>
        <item x="26"/>
        <item x="10"/>
        <item x="16"/>
        <item x="9"/>
        <item x="20"/>
        <item x="36"/>
        <item x="57"/>
        <item x="17"/>
        <item x="24"/>
        <item x="14"/>
        <item x="2"/>
        <item x="11"/>
        <item x="52"/>
        <item x="44"/>
        <item x="58"/>
        <item x="3"/>
        <item x="21"/>
        <item x="34"/>
        <item x="41"/>
        <item x="32"/>
        <item x="40"/>
        <item x="33"/>
        <item x="47"/>
        <item x="4"/>
        <item x="29"/>
        <item x="46"/>
        <item x="1"/>
        <item x="30"/>
        <item x="45"/>
        <item x="35"/>
        <item x="19"/>
        <item x="12"/>
        <item x="7"/>
        <item x="50"/>
        <item x="51"/>
        <item x="49"/>
        <item x="28"/>
        <item x="48"/>
        <item x="5"/>
        <item x="22"/>
        <item x="25"/>
        <item x="39"/>
        <item x="6"/>
        <item x="55"/>
        <item x="8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4"/>
        <item x="11"/>
        <item x="8"/>
        <item x="3"/>
        <item x="5"/>
        <item x="1"/>
        <item x="2"/>
        <item x="9"/>
        <item x="6"/>
        <item x="0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0"/>
        <item x="1"/>
        <item x="3"/>
        <item x="2"/>
        <item x="4"/>
        <item x="6"/>
        <item x="7"/>
        <item x="5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6D059-93C2-45B7-BADE-05B233859A5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4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materia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72B48-95C6-4E95-AAAD-BDDB3D503A4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34:U43" firstHeaderRow="1" firstDataRow="1" firstDataCol="1"/>
  <pivotFields count="4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3"/>
        <item x="2"/>
        <item x="4"/>
        <item x="6"/>
        <item x="7"/>
        <item x="5"/>
        <item x="8"/>
        <item t="default"/>
      </items>
    </pivotField>
    <pivotField showAll="0"/>
    <pivotField showAll="0"/>
    <pivotField showAll="0"/>
    <pivotField axis="axisRow" showAll="0">
      <items count="9">
        <item x="5"/>
        <item x="4"/>
        <item x="2"/>
        <item x="1"/>
        <item x="0"/>
        <item x="3"/>
        <item x="6"/>
        <item x="7"/>
        <item t="default"/>
      </items>
    </pivotField>
    <pivotField showAll="0"/>
    <pivotField showAll="0"/>
    <pivotField showAll="0"/>
  </pivotFields>
  <rowFields count="1">
    <field x="4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material" fld="1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9FD6F-9783-4CDB-9C5C-3FCA9390C59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34:R44" firstHeaderRow="1" firstDataRow="1" firstDataCol="1"/>
  <pivotFields count="4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3"/>
        <item x="2"/>
        <item x="4"/>
        <item x="6"/>
        <item x="7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aterial" fld="1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9DF11-C34C-4935-B1A1-CE34B8AAC06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2:B67" firstHeaderRow="1" firstDataRow="1" firstDataCol="1"/>
  <pivotFields count="49">
    <pivotField showAll="0"/>
    <pivotField axis="axisRow" dataField="1" showAll="0" sortType="descending">
      <items count="16">
        <item x="13"/>
        <item x="12"/>
        <item x="7"/>
        <item x="9"/>
        <item x="11"/>
        <item x="6"/>
        <item x="1"/>
        <item x="10"/>
        <item x="8"/>
        <item x="5"/>
        <item x="3"/>
        <item x="4"/>
        <item x="0"/>
        <item x="2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1"/>
        <item x="3"/>
        <item x="0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6">
        <item x="0"/>
        <item x="3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15">
    <i>
      <x v="12"/>
    </i>
    <i>
      <x v="10"/>
    </i>
    <i>
      <x v="5"/>
    </i>
    <i>
      <x v="3"/>
    </i>
    <i>
      <x v="13"/>
    </i>
    <i>
      <x v="7"/>
    </i>
    <i>
      <x v="11"/>
    </i>
    <i>
      <x v="2"/>
    </i>
    <i>
      <x v="4"/>
    </i>
    <i>
      <x v="1"/>
    </i>
    <i>
      <x v="9"/>
    </i>
    <i>
      <x v="8"/>
    </i>
    <i>
      <x/>
    </i>
    <i>
      <x v="6"/>
    </i>
    <i t="grand">
      <x/>
    </i>
  </rowItems>
  <colItems count="1">
    <i/>
  </colItems>
  <dataFields count="1">
    <dataField name="Count of materia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6B70-F556-480A-885C-78B1AC0A312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6:B41" firstHeaderRow="1" firstDataRow="1" firstDataCol="1"/>
  <pivotFields count="49">
    <pivotField showAll="0"/>
    <pivotField dataField="1" showAll="0"/>
    <pivotField showAll="0"/>
    <pivotField showAll="0" sortType="descending">
      <items count="6">
        <item x="1"/>
        <item x="3"/>
        <item x="0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0"/>
        <item x="3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44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Count of material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ED684-A8A6-4DB4-965E-645825919DA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B26" firstHeaderRow="1" firstDataRow="1" firstDataCol="1"/>
  <pivotFields count="49">
    <pivotField showAll="0"/>
    <pivotField dataField="1" showAll="0"/>
    <pivotField showAll="0"/>
    <pivotField axis="axisRow" showAll="0" sortType="descending">
      <items count="6">
        <item x="1"/>
        <item x="3"/>
        <item x="0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materia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016/j.toxrep.2016.05.00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rticleandfibretoxicology.com/content/11/1/5" TargetMode="External"/><Relationship Id="rId2" Type="http://schemas.openxmlformats.org/officeDocument/2006/relationships/hyperlink" Target="http://www.particleandfibretoxicology.com/content/11/1/5" TargetMode="External"/><Relationship Id="rId1" Type="http://schemas.openxmlformats.org/officeDocument/2006/relationships/hyperlink" Target="http://dx.doi.org/10.1016/j.toxrep.2016.05.0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0EAC-A233-49E3-A423-E7BD780EB803}">
  <dimension ref="A2:Q43"/>
  <sheetViews>
    <sheetView topLeftCell="P4" workbookViewId="0">
      <selection activeCell="AK4" sqref="AK4"/>
    </sheetView>
  </sheetViews>
  <sheetFormatPr defaultRowHeight="15" x14ac:dyDescent="0.25"/>
  <cols>
    <col min="1" max="1" width="23.5703125" bestFit="1" customWidth="1"/>
    <col min="2" max="2" width="6.28515625" customWidth="1"/>
    <col min="3" max="3" width="23.5703125" bestFit="1" customWidth="1"/>
    <col min="4" max="4" width="7.28515625" bestFit="1" customWidth="1"/>
    <col min="5" max="6" width="3" bestFit="1" customWidth="1"/>
    <col min="7" max="9" width="2" bestFit="1" customWidth="1"/>
    <col min="10" max="10" width="11.28515625" bestFit="1" customWidth="1"/>
    <col min="13" max="13" width="16.5703125" bestFit="1" customWidth="1"/>
    <col min="14" max="14" width="16.28515625" bestFit="1" customWidth="1"/>
    <col min="15" max="15" width="3" bestFit="1" customWidth="1"/>
    <col min="16" max="16" width="3.42578125" bestFit="1" customWidth="1"/>
    <col min="17" max="18" width="11.28515625" bestFit="1" customWidth="1"/>
    <col min="19" max="19" width="3" bestFit="1" customWidth="1"/>
    <col min="20" max="20" width="3.140625" bestFit="1" customWidth="1"/>
    <col min="21" max="21" width="19.28515625" bestFit="1" customWidth="1"/>
    <col min="22" max="22" width="23.5703125" bestFit="1" customWidth="1"/>
    <col min="23" max="23" width="3.42578125" bestFit="1" customWidth="1"/>
    <col min="24" max="24" width="20.42578125" bestFit="1" customWidth="1"/>
    <col min="25" max="25" width="21.140625" bestFit="1" customWidth="1"/>
    <col min="26" max="26" width="7.28515625" bestFit="1" customWidth="1"/>
    <col min="27" max="27" width="11.28515625" bestFit="1" customWidth="1"/>
  </cols>
  <sheetData>
    <row r="2" spans="1:17" x14ac:dyDescent="0.25">
      <c r="M2" s="2" t="s">
        <v>366</v>
      </c>
      <c r="N2" s="2" t="s">
        <v>365</v>
      </c>
    </row>
    <row r="3" spans="1:17" x14ac:dyDescent="0.25">
      <c r="A3" s="2" t="s">
        <v>363</v>
      </c>
      <c r="C3" s="6" t="s">
        <v>21</v>
      </c>
      <c r="D3" s="6" t="s">
        <v>368</v>
      </c>
      <c r="M3" s="2" t="s">
        <v>363</v>
      </c>
      <c r="N3" t="s">
        <v>326</v>
      </c>
      <c r="O3" t="s">
        <v>65</v>
      </c>
      <c r="P3" t="s">
        <v>53</v>
      </c>
      <c r="Q3" t="s">
        <v>364</v>
      </c>
    </row>
    <row r="4" spans="1:17" x14ac:dyDescent="0.25">
      <c r="A4" s="3" t="s">
        <v>163</v>
      </c>
      <c r="C4" t="s">
        <v>163</v>
      </c>
      <c r="D4" t="s">
        <v>53</v>
      </c>
      <c r="M4" s="3" t="s">
        <v>344</v>
      </c>
      <c r="N4" s="4">
        <v>1</v>
      </c>
      <c r="O4" s="4"/>
      <c r="P4" s="4"/>
      <c r="Q4" s="4">
        <v>1</v>
      </c>
    </row>
    <row r="5" spans="1:17" x14ac:dyDescent="0.25">
      <c r="A5" s="3" t="s">
        <v>326</v>
      </c>
      <c r="C5" t="s">
        <v>326</v>
      </c>
      <c r="D5" t="s">
        <v>326</v>
      </c>
      <c r="M5" s="5" t="s">
        <v>369</v>
      </c>
      <c r="N5" s="4">
        <v>1</v>
      </c>
      <c r="O5" s="4"/>
      <c r="P5" s="4"/>
      <c r="Q5" s="4">
        <v>1</v>
      </c>
    </row>
    <row r="6" spans="1:17" x14ac:dyDescent="0.25">
      <c r="A6" s="3" t="s">
        <v>287</v>
      </c>
      <c r="C6" t="s">
        <v>287</v>
      </c>
      <c r="D6" t="s">
        <v>326</v>
      </c>
      <c r="M6" s="3" t="s">
        <v>338</v>
      </c>
      <c r="N6" s="4">
        <v>1</v>
      </c>
      <c r="O6" s="4"/>
      <c r="P6" s="4"/>
      <c r="Q6" s="4">
        <v>1</v>
      </c>
    </row>
    <row r="7" spans="1:17" x14ac:dyDescent="0.25">
      <c r="A7" s="3" t="s">
        <v>123</v>
      </c>
      <c r="C7" t="s">
        <v>123</v>
      </c>
      <c r="D7" t="s">
        <v>65</v>
      </c>
      <c r="M7" s="5" t="s">
        <v>370</v>
      </c>
      <c r="N7" s="4">
        <v>1</v>
      </c>
      <c r="O7" s="4"/>
      <c r="P7" s="4"/>
      <c r="Q7" s="4">
        <v>1</v>
      </c>
    </row>
    <row r="8" spans="1:17" x14ac:dyDescent="0.25">
      <c r="A8" s="3" t="s">
        <v>193</v>
      </c>
      <c r="C8" t="s">
        <v>193</v>
      </c>
      <c r="D8" t="s">
        <v>65</v>
      </c>
      <c r="M8" s="3" t="s">
        <v>78</v>
      </c>
      <c r="N8" s="4">
        <v>2</v>
      </c>
      <c r="O8" s="4">
        <v>1</v>
      </c>
      <c r="P8" s="4">
        <v>2</v>
      </c>
      <c r="Q8" s="4">
        <v>5</v>
      </c>
    </row>
    <row r="9" spans="1:17" x14ac:dyDescent="0.25">
      <c r="A9" s="3" t="s">
        <v>65</v>
      </c>
      <c r="C9" t="s">
        <v>65</v>
      </c>
      <c r="D9" t="s">
        <v>65</v>
      </c>
      <c r="M9" s="5" t="s">
        <v>371</v>
      </c>
      <c r="N9" s="4"/>
      <c r="O9" s="4">
        <v>1</v>
      </c>
      <c r="P9" s="4"/>
      <c r="Q9" s="4">
        <v>1</v>
      </c>
    </row>
    <row r="10" spans="1:17" x14ac:dyDescent="0.25">
      <c r="A10" s="3" t="s">
        <v>110</v>
      </c>
      <c r="C10" t="s">
        <v>110</v>
      </c>
      <c r="D10" t="s">
        <v>65</v>
      </c>
      <c r="M10" s="5" t="s">
        <v>372</v>
      </c>
      <c r="N10" s="4">
        <v>1</v>
      </c>
      <c r="O10" s="4"/>
      <c r="P10" s="4"/>
      <c r="Q10" s="4">
        <v>1</v>
      </c>
    </row>
    <row r="11" spans="1:17" x14ac:dyDescent="0.25">
      <c r="A11" s="3" t="s">
        <v>309</v>
      </c>
      <c r="C11" t="s">
        <v>309</v>
      </c>
      <c r="D11" t="s">
        <v>326</v>
      </c>
      <c r="M11" s="5" t="s">
        <v>369</v>
      </c>
      <c r="N11" s="4">
        <v>1</v>
      </c>
      <c r="O11" s="4"/>
      <c r="P11" s="4">
        <v>2</v>
      </c>
      <c r="Q11" s="4">
        <v>3</v>
      </c>
    </row>
    <row r="12" spans="1:17" x14ac:dyDescent="0.25">
      <c r="A12" s="3" t="s">
        <v>198</v>
      </c>
      <c r="C12" t="s">
        <v>198</v>
      </c>
      <c r="D12" t="s">
        <v>53</v>
      </c>
      <c r="M12" s="3" t="s">
        <v>204</v>
      </c>
      <c r="N12" s="4">
        <v>9</v>
      </c>
      <c r="O12" s="4">
        <v>4</v>
      </c>
      <c r="P12" s="4"/>
      <c r="Q12" s="4">
        <v>13</v>
      </c>
    </row>
    <row r="13" spans="1:17" x14ac:dyDescent="0.25">
      <c r="A13" s="3" t="s">
        <v>53</v>
      </c>
      <c r="C13" t="s">
        <v>53</v>
      </c>
      <c r="D13" t="s">
        <v>53</v>
      </c>
      <c r="M13" s="5" t="s">
        <v>369</v>
      </c>
      <c r="N13" s="4">
        <v>5</v>
      </c>
      <c r="O13" s="4"/>
      <c r="P13" s="4"/>
      <c r="Q13" s="4">
        <v>5</v>
      </c>
    </row>
    <row r="14" spans="1:17" x14ac:dyDescent="0.25">
      <c r="A14" s="3" t="s">
        <v>209</v>
      </c>
      <c r="C14" t="s">
        <v>209</v>
      </c>
      <c r="D14" t="s">
        <v>53</v>
      </c>
      <c r="M14" s="5" t="s">
        <v>370</v>
      </c>
      <c r="N14" s="4">
        <v>4</v>
      </c>
      <c r="O14" s="4">
        <v>4</v>
      </c>
      <c r="P14" s="4"/>
      <c r="Q14" s="4">
        <v>8</v>
      </c>
    </row>
    <row r="15" spans="1:17" x14ac:dyDescent="0.25">
      <c r="A15" s="3" t="s">
        <v>313</v>
      </c>
      <c r="C15" t="s">
        <v>313</v>
      </c>
      <c r="D15" t="s">
        <v>326</v>
      </c>
      <c r="M15" s="3" t="s">
        <v>318</v>
      </c>
      <c r="N15" s="4">
        <v>2</v>
      </c>
      <c r="O15" s="4"/>
      <c r="P15" s="4"/>
      <c r="Q15" s="4">
        <v>2</v>
      </c>
    </row>
    <row r="16" spans="1:17" x14ac:dyDescent="0.25">
      <c r="A16" s="3" t="s">
        <v>364</v>
      </c>
      <c r="M16" s="5" t="s">
        <v>369</v>
      </c>
      <c r="N16" s="4">
        <v>2</v>
      </c>
      <c r="O16" s="4"/>
      <c r="P16" s="4"/>
      <c r="Q16" s="4">
        <v>2</v>
      </c>
    </row>
    <row r="17" spans="13:17" x14ac:dyDescent="0.25">
      <c r="M17" s="3" t="s">
        <v>160</v>
      </c>
      <c r="N17" s="4"/>
      <c r="O17" s="4">
        <v>10</v>
      </c>
      <c r="P17" s="4">
        <v>4</v>
      </c>
      <c r="Q17" s="4">
        <v>14</v>
      </c>
    </row>
    <row r="18" spans="13:17" x14ac:dyDescent="0.25">
      <c r="M18" s="5" t="s">
        <v>372</v>
      </c>
      <c r="N18" s="4"/>
      <c r="O18" s="4">
        <v>1</v>
      </c>
      <c r="P18" s="4"/>
      <c r="Q18" s="4">
        <v>1</v>
      </c>
    </row>
    <row r="19" spans="13:17" x14ac:dyDescent="0.25">
      <c r="M19" s="5" t="s">
        <v>369</v>
      </c>
      <c r="N19" s="4"/>
      <c r="O19" s="4">
        <v>2</v>
      </c>
      <c r="P19" s="4">
        <v>3</v>
      </c>
      <c r="Q19" s="4">
        <v>5</v>
      </c>
    </row>
    <row r="20" spans="13:17" x14ac:dyDescent="0.25">
      <c r="M20" s="5" t="s">
        <v>370</v>
      </c>
      <c r="N20" s="4"/>
      <c r="O20" s="4">
        <v>7</v>
      </c>
      <c r="P20" s="4">
        <v>1</v>
      </c>
      <c r="Q20" s="4">
        <v>8</v>
      </c>
    </row>
    <row r="21" spans="13:17" x14ac:dyDescent="0.25">
      <c r="M21" s="3" t="s">
        <v>63</v>
      </c>
      <c r="N21" s="4"/>
      <c r="O21" s="4">
        <v>1</v>
      </c>
      <c r="P21" s="4"/>
      <c r="Q21" s="4">
        <v>1</v>
      </c>
    </row>
    <row r="22" spans="13:17" x14ac:dyDescent="0.25">
      <c r="M22" s="5" t="s">
        <v>370</v>
      </c>
      <c r="N22" s="4"/>
      <c r="O22" s="4">
        <v>1</v>
      </c>
      <c r="P22" s="4"/>
      <c r="Q22" s="4">
        <v>1</v>
      </c>
    </row>
    <row r="23" spans="13:17" x14ac:dyDescent="0.25">
      <c r="M23" s="3" t="s">
        <v>219</v>
      </c>
      <c r="N23" s="4">
        <v>1</v>
      </c>
      <c r="O23" s="4"/>
      <c r="P23" s="4">
        <v>5</v>
      </c>
      <c r="Q23" s="4">
        <v>6</v>
      </c>
    </row>
    <row r="24" spans="13:17" x14ac:dyDescent="0.25">
      <c r="M24" s="5" t="s">
        <v>369</v>
      </c>
      <c r="N24" s="4">
        <v>1</v>
      </c>
      <c r="O24" s="4"/>
      <c r="P24" s="4">
        <v>5</v>
      </c>
      <c r="Q24" s="4">
        <v>6</v>
      </c>
    </row>
    <row r="25" spans="13:17" x14ac:dyDescent="0.25">
      <c r="M25" s="3" t="s">
        <v>192</v>
      </c>
      <c r="N25" s="4"/>
      <c r="O25" s="4">
        <v>1</v>
      </c>
      <c r="P25" s="4"/>
      <c r="Q25" s="4">
        <v>1</v>
      </c>
    </row>
    <row r="26" spans="13:17" x14ac:dyDescent="0.25">
      <c r="M26" s="5" t="s">
        <v>369</v>
      </c>
      <c r="N26" s="4"/>
      <c r="O26" s="4">
        <v>1</v>
      </c>
      <c r="P26" s="4"/>
      <c r="Q26" s="4">
        <v>1</v>
      </c>
    </row>
    <row r="27" spans="13:17" x14ac:dyDescent="0.25">
      <c r="M27" s="3" t="s">
        <v>135</v>
      </c>
      <c r="N27" s="4"/>
      <c r="O27" s="4">
        <v>1</v>
      </c>
      <c r="P27" s="4"/>
      <c r="Q27" s="4">
        <v>1</v>
      </c>
    </row>
    <row r="28" spans="13:17" x14ac:dyDescent="0.25">
      <c r="M28" s="5" t="s">
        <v>370</v>
      </c>
      <c r="N28" s="4"/>
      <c r="O28" s="4">
        <v>1</v>
      </c>
      <c r="P28" s="4"/>
      <c r="Q28" s="4">
        <v>1</v>
      </c>
    </row>
    <row r="29" spans="13:17" x14ac:dyDescent="0.25">
      <c r="M29" s="3" t="s">
        <v>76</v>
      </c>
      <c r="N29" s="4"/>
      <c r="O29" s="4">
        <v>4</v>
      </c>
      <c r="P29" s="4">
        <v>17</v>
      </c>
      <c r="Q29" s="4">
        <v>21</v>
      </c>
    </row>
    <row r="30" spans="13:17" x14ac:dyDescent="0.25">
      <c r="M30" s="5" t="s">
        <v>369</v>
      </c>
      <c r="N30" s="4"/>
      <c r="O30" s="4">
        <v>3</v>
      </c>
      <c r="P30" s="4">
        <v>10</v>
      </c>
      <c r="Q30" s="4">
        <v>13</v>
      </c>
    </row>
    <row r="31" spans="13:17" x14ac:dyDescent="0.25">
      <c r="M31" s="5" t="s">
        <v>370</v>
      </c>
      <c r="N31" s="4"/>
      <c r="O31" s="4">
        <v>1</v>
      </c>
      <c r="P31" s="4">
        <v>7</v>
      </c>
      <c r="Q31" s="4">
        <v>8</v>
      </c>
    </row>
    <row r="32" spans="13:17" x14ac:dyDescent="0.25">
      <c r="M32" s="3" t="s">
        <v>128</v>
      </c>
      <c r="N32" s="4">
        <v>2</v>
      </c>
      <c r="O32" s="4">
        <v>3</v>
      </c>
      <c r="P32" s="4"/>
      <c r="Q32" s="4">
        <v>5</v>
      </c>
    </row>
    <row r="33" spans="13:17" x14ac:dyDescent="0.25">
      <c r="M33" s="5" t="s">
        <v>372</v>
      </c>
      <c r="N33" s="4">
        <v>1</v>
      </c>
      <c r="O33" s="4"/>
      <c r="P33" s="4"/>
      <c r="Q33" s="4">
        <v>1</v>
      </c>
    </row>
    <row r="34" spans="13:17" x14ac:dyDescent="0.25">
      <c r="M34" s="5" t="s">
        <v>369</v>
      </c>
      <c r="N34" s="4"/>
      <c r="O34" s="4">
        <v>2</v>
      </c>
      <c r="P34" s="4"/>
      <c r="Q34" s="4">
        <v>2</v>
      </c>
    </row>
    <row r="35" spans="13:17" x14ac:dyDescent="0.25">
      <c r="M35" s="5" t="s">
        <v>370</v>
      </c>
      <c r="N35" s="4">
        <v>1</v>
      </c>
      <c r="O35" s="4">
        <v>1</v>
      </c>
      <c r="P35" s="4"/>
      <c r="Q35" s="4">
        <v>2</v>
      </c>
    </row>
    <row r="36" spans="13:17" x14ac:dyDescent="0.25">
      <c r="M36" s="3" t="s">
        <v>48</v>
      </c>
      <c r="N36" s="4">
        <v>3</v>
      </c>
      <c r="O36" s="4">
        <v>23</v>
      </c>
      <c r="P36" s="4">
        <v>13</v>
      </c>
      <c r="Q36" s="4">
        <v>39</v>
      </c>
    </row>
    <row r="37" spans="13:17" x14ac:dyDescent="0.25">
      <c r="M37" s="5" t="s">
        <v>371</v>
      </c>
      <c r="N37" s="4">
        <v>1</v>
      </c>
      <c r="O37" s="4"/>
      <c r="P37" s="4"/>
      <c r="Q37" s="4">
        <v>1</v>
      </c>
    </row>
    <row r="38" spans="13:17" x14ac:dyDescent="0.25">
      <c r="M38" s="5" t="s">
        <v>372</v>
      </c>
      <c r="N38" s="4"/>
      <c r="O38" s="4">
        <v>9</v>
      </c>
      <c r="P38" s="4"/>
      <c r="Q38" s="4">
        <v>9</v>
      </c>
    </row>
    <row r="39" spans="13:17" x14ac:dyDescent="0.25">
      <c r="M39" s="5" t="s">
        <v>369</v>
      </c>
      <c r="N39" s="4">
        <v>2</v>
      </c>
      <c r="O39" s="4">
        <v>13</v>
      </c>
      <c r="P39" s="4">
        <v>5</v>
      </c>
      <c r="Q39" s="4">
        <v>20</v>
      </c>
    </row>
    <row r="40" spans="13:17" x14ac:dyDescent="0.25">
      <c r="M40" s="5" t="s">
        <v>370</v>
      </c>
      <c r="N40" s="4"/>
      <c r="O40" s="4">
        <v>1</v>
      </c>
      <c r="P40" s="4">
        <v>8</v>
      </c>
      <c r="Q40" s="4">
        <v>9</v>
      </c>
    </row>
    <row r="41" spans="13:17" x14ac:dyDescent="0.25">
      <c r="M41" s="3" t="s">
        <v>71</v>
      </c>
      <c r="N41" s="4"/>
      <c r="O41" s="4">
        <v>5</v>
      </c>
      <c r="P41" s="4">
        <v>1</v>
      </c>
      <c r="Q41" s="4">
        <v>6</v>
      </c>
    </row>
    <row r="42" spans="13:17" x14ac:dyDescent="0.25">
      <c r="M42" s="5" t="s">
        <v>370</v>
      </c>
      <c r="N42" s="4"/>
      <c r="O42" s="4">
        <v>5</v>
      </c>
      <c r="P42" s="4">
        <v>1</v>
      </c>
      <c r="Q42" s="4">
        <v>6</v>
      </c>
    </row>
    <row r="43" spans="13:17" x14ac:dyDescent="0.25">
      <c r="M43" s="3" t="s">
        <v>364</v>
      </c>
      <c r="N43" s="4">
        <v>21</v>
      </c>
      <c r="O43" s="4">
        <v>53</v>
      </c>
      <c r="P43" s="4">
        <v>42</v>
      </c>
      <c r="Q43" s="4">
        <v>116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7"/>
  <sheetViews>
    <sheetView topLeftCell="Z1" workbookViewId="0">
      <selection activeCell="AJ68" sqref="AJ68"/>
    </sheetView>
  </sheetViews>
  <sheetFormatPr defaultRowHeight="15" x14ac:dyDescent="0.25"/>
  <cols>
    <col min="12" max="12" width="15" bestFit="1" customWidth="1"/>
    <col min="26" max="26" width="35.28515625" bestFit="1" customWidth="1"/>
    <col min="27" max="27" width="34.7109375" bestFit="1" customWidth="1"/>
    <col min="29" max="29" width="23.7109375" bestFit="1" customWidth="1"/>
  </cols>
  <sheetData>
    <row r="1" spans="1: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5">
      <c r="A2">
        <v>1</v>
      </c>
      <c r="B2">
        <v>1</v>
      </c>
      <c r="C2">
        <v>1</v>
      </c>
      <c r="D2">
        <v>1</v>
      </c>
      <c r="E2" t="s">
        <v>48</v>
      </c>
      <c r="F2" t="s">
        <v>49</v>
      </c>
      <c r="G2" t="s">
        <v>50</v>
      </c>
      <c r="H2" t="s">
        <v>51</v>
      </c>
      <c r="I2">
        <v>80</v>
      </c>
      <c r="J2">
        <v>-99</v>
      </c>
      <c r="K2">
        <v>-99</v>
      </c>
      <c r="L2">
        <v>-99</v>
      </c>
      <c r="M2">
        <v>-99</v>
      </c>
      <c r="N2">
        <v>-12.5</v>
      </c>
      <c r="O2" t="s">
        <v>52</v>
      </c>
      <c r="P2" t="s">
        <v>52</v>
      </c>
      <c r="Q2" t="s">
        <v>52</v>
      </c>
      <c r="R2" t="s">
        <v>52</v>
      </c>
      <c r="S2" t="s">
        <v>51</v>
      </c>
      <c r="T2" t="s">
        <v>52</v>
      </c>
      <c r="U2">
        <v>-99</v>
      </c>
      <c r="V2">
        <v>1</v>
      </c>
      <c r="W2" t="s">
        <v>53</v>
      </c>
      <c r="X2">
        <v>25.36</v>
      </c>
      <c r="Y2">
        <v>14.23</v>
      </c>
      <c r="Z2" t="s">
        <v>52</v>
      </c>
      <c r="AA2" t="s">
        <v>52</v>
      </c>
      <c r="AB2">
        <v>100001</v>
      </c>
      <c r="AC2" t="s">
        <v>54</v>
      </c>
      <c r="AD2" t="s">
        <v>52</v>
      </c>
      <c r="AE2" t="s">
        <v>52</v>
      </c>
      <c r="AF2" t="s">
        <v>49</v>
      </c>
      <c r="AG2" t="s">
        <v>55</v>
      </c>
      <c r="AH2" t="s">
        <v>56</v>
      </c>
      <c r="AI2">
        <v>3000</v>
      </c>
      <c r="AJ2" t="s">
        <v>57</v>
      </c>
      <c r="AK2" t="s">
        <v>58</v>
      </c>
      <c r="AL2">
        <v>-99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t="s">
        <v>59</v>
      </c>
      <c r="AW2" t="s">
        <v>60</v>
      </c>
    </row>
    <row r="3" spans="1:49" x14ac:dyDescent="0.25">
      <c r="A3">
        <v>2</v>
      </c>
      <c r="B3">
        <v>2</v>
      </c>
      <c r="C3">
        <v>2</v>
      </c>
      <c r="D3">
        <v>2</v>
      </c>
      <c r="E3" t="s">
        <v>48</v>
      </c>
      <c r="F3" t="s">
        <v>61</v>
      </c>
      <c r="G3" t="s">
        <v>50</v>
      </c>
      <c r="H3" t="s">
        <v>51</v>
      </c>
      <c r="I3">
        <v>100</v>
      </c>
      <c r="J3">
        <v>-99</v>
      </c>
      <c r="K3">
        <v>-99</v>
      </c>
      <c r="L3">
        <v>-99</v>
      </c>
      <c r="M3">
        <v>-99</v>
      </c>
      <c r="N3">
        <v>-9.35</v>
      </c>
      <c r="O3" t="s">
        <v>52</v>
      </c>
      <c r="P3" t="s">
        <v>52</v>
      </c>
      <c r="Q3" t="s">
        <v>52</v>
      </c>
      <c r="R3" t="s">
        <v>52</v>
      </c>
      <c r="S3" t="s">
        <v>51</v>
      </c>
      <c r="T3" t="s">
        <v>52</v>
      </c>
      <c r="U3">
        <v>-99</v>
      </c>
      <c r="V3">
        <v>1</v>
      </c>
      <c r="W3" t="s">
        <v>53</v>
      </c>
      <c r="X3">
        <v>10.89</v>
      </c>
      <c r="Y3">
        <v>4.6900000000000004</v>
      </c>
      <c r="Z3" t="s">
        <v>52</v>
      </c>
      <c r="AA3" t="s">
        <v>52</v>
      </c>
      <c r="AB3">
        <v>100001</v>
      </c>
      <c r="AC3" t="s">
        <v>54</v>
      </c>
      <c r="AD3" t="s">
        <v>52</v>
      </c>
      <c r="AE3" t="s">
        <v>52</v>
      </c>
      <c r="AF3" t="s">
        <v>61</v>
      </c>
      <c r="AG3" t="s">
        <v>55</v>
      </c>
      <c r="AH3" t="s">
        <v>56</v>
      </c>
      <c r="AI3">
        <v>9000</v>
      </c>
      <c r="AJ3" t="s">
        <v>57</v>
      </c>
      <c r="AK3" t="s">
        <v>58</v>
      </c>
      <c r="AL3">
        <v>-99</v>
      </c>
      <c r="AM3">
        <v>0</v>
      </c>
      <c r="AN3">
        <v>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t="s">
        <v>59</v>
      </c>
      <c r="AW3" t="s">
        <v>62</v>
      </c>
    </row>
    <row r="4" spans="1:49" x14ac:dyDescent="0.25">
      <c r="A4">
        <v>3</v>
      </c>
      <c r="B4">
        <v>3</v>
      </c>
      <c r="C4">
        <v>3</v>
      </c>
      <c r="D4">
        <v>4</v>
      </c>
      <c r="E4" t="s">
        <v>63</v>
      </c>
      <c r="F4" t="s">
        <v>64</v>
      </c>
      <c r="G4" t="s">
        <v>50</v>
      </c>
      <c r="H4" t="s">
        <v>51</v>
      </c>
      <c r="I4">
        <v>8</v>
      </c>
      <c r="J4">
        <v>-99</v>
      </c>
      <c r="K4">
        <v>-99</v>
      </c>
      <c r="L4">
        <v>143</v>
      </c>
      <c r="M4">
        <v>-99</v>
      </c>
      <c r="N4">
        <v>-28.5</v>
      </c>
      <c r="O4" t="s">
        <v>52</v>
      </c>
      <c r="P4" t="s">
        <v>52</v>
      </c>
      <c r="Q4" t="s">
        <v>52</v>
      </c>
      <c r="R4" t="s">
        <v>52</v>
      </c>
      <c r="S4" t="s">
        <v>51</v>
      </c>
      <c r="T4" t="s">
        <v>52</v>
      </c>
      <c r="U4">
        <v>-99</v>
      </c>
      <c r="V4">
        <v>1</v>
      </c>
      <c r="W4" t="s">
        <v>65</v>
      </c>
      <c r="X4">
        <v>7.3</v>
      </c>
      <c r="Y4">
        <v>0.56999999999999995</v>
      </c>
      <c r="Z4" t="s">
        <v>52</v>
      </c>
      <c r="AA4" t="s">
        <v>52</v>
      </c>
      <c r="AB4">
        <v>100002</v>
      </c>
      <c r="AC4" t="s">
        <v>66</v>
      </c>
      <c r="AD4" t="s">
        <v>52</v>
      </c>
      <c r="AE4" t="s">
        <v>52</v>
      </c>
      <c r="AF4" t="s">
        <v>64</v>
      </c>
      <c r="AG4" t="s">
        <v>55</v>
      </c>
      <c r="AH4" t="s">
        <v>67</v>
      </c>
      <c r="AI4">
        <v>-99</v>
      </c>
      <c r="AJ4" t="s">
        <v>68</v>
      </c>
      <c r="AK4" t="s">
        <v>68</v>
      </c>
      <c r="AL4">
        <v>-99</v>
      </c>
      <c r="AM4">
        <v>0</v>
      </c>
      <c r="AN4">
        <v>3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t="s">
        <v>69</v>
      </c>
      <c r="AW4" t="s">
        <v>70</v>
      </c>
    </row>
    <row r="5" spans="1:49" x14ac:dyDescent="0.25">
      <c r="A5">
        <v>4</v>
      </c>
      <c r="B5">
        <v>4</v>
      </c>
      <c r="C5">
        <v>4</v>
      </c>
      <c r="D5">
        <v>5</v>
      </c>
      <c r="E5" t="s">
        <v>71</v>
      </c>
      <c r="F5" t="s">
        <v>72</v>
      </c>
      <c r="G5" t="s">
        <v>50</v>
      </c>
      <c r="H5" t="s">
        <v>51</v>
      </c>
      <c r="I5">
        <v>20.2</v>
      </c>
      <c r="J5">
        <v>-99</v>
      </c>
      <c r="K5">
        <v>-99</v>
      </c>
      <c r="L5">
        <v>52</v>
      </c>
      <c r="M5">
        <v>-99</v>
      </c>
      <c r="N5">
        <v>-16.399999999999999</v>
      </c>
      <c r="O5" t="s">
        <v>52</v>
      </c>
      <c r="P5" t="s">
        <v>52</v>
      </c>
      <c r="Q5" t="s">
        <v>52</v>
      </c>
      <c r="R5" t="s">
        <v>52</v>
      </c>
      <c r="S5" t="s">
        <v>51</v>
      </c>
      <c r="T5" t="s">
        <v>52</v>
      </c>
      <c r="U5">
        <v>-99</v>
      </c>
      <c r="V5">
        <v>1</v>
      </c>
      <c r="W5" t="s">
        <v>65</v>
      </c>
      <c r="X5">
        <v>2.17</v>
      </c>
      <c r="Y5">
        <v>0.25</v>
      </c>
      <c r="Z5" t="s">
        <v>52</v>
      </c>
      <c r="AA5" t="s">
        <v>52</v>
      </c>
      <c r="AB5">
        <v>100002</v>
      </c>
      <c r="AC5" t="s">
        <v>66</v>
      </c>
      <c r="AD5" t="s">
        <v>52</v>
      </c>
      <c r="AE5" t="s">
        <v>52</v>
      </c>
      <c r="AF5" t="s">
        <v>72</v>
      </c>
      <c r="AG5" t="s">
        <v>55</v>
      </c>
      <c r="AH5" t="s">
        <v>67</v>
      </c>
      <c r="AI5">
        <v>-99</v>
      </c>
      <c r="AJ5" t="s">
        <v>68</v>
      </c>
      <c r="AK5" t="s">
        <v>68</v>
      </c>
      <c r="AL5">
        <v>-99</v>
      </c>
      <c r="AM5">
        <v>0</v>
      </c>
      <c r="AN5">
        <v>4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t="s">
        <v>69</v>
      </c>
      <c r="AW5" t="s">
        <v>70</v>
      </c>
    </row>
    <row r="6" spans="1:49" x14ac:dyDescent="0.25">
      <c r="A6">
        <v>5</v>
      </c>
      <c r="B6">
        <v>5</v>
      </c>
      <c r="C6">
        <v>5</v>
      </c>
      <c r="D6">
        <v>6</v>
      </c>
      <c r="E6" t="s">
        <v>71</v>
      </c>
      <c r="F6" t="s">
        <v>73</v>
      </c>
      <c r="G6" t="s">
        <v>50</v>
      </c>
      <c r="H6" t="s">
        <v>51</v>
      </c>
      <c r="I6">
        <v>15.4</v>
      </c>
      <c r="J6">
        <v>-99</v>
      </c>
      <c r="K6">
        <v>-99</v>
      </c>
      <c r="L6">
        <v>69</v>
      </c>
      <c r="M6">
        <v>-99</v>
      </c>
      <c r="N6">
        <v>-35.9</v>
      </c>
      <c r="O6" t="s">
        <v>52</v>
      </c>
      <c r="P6" t="s">
        <v>52</v>
      </c>
      <c r="Q6" t="s">
        <v>52</v>
      </c>
      <c r="R6" t="s">
        <v>52</v>
      </c>
      <c r="S6" t="s">
        <v>58</v>
      </c>
      <c r="T6" t="s">
        <v>74</v>
      </c>
      <c r="U6">
        <v>1</v>
      </c>
      <c r="V6">
        <v>1</v>
      </c>
      <c r="W6" t="s">
        <v>65</v>
      </c>
      <c r="X6">
        <v>2.2200000000000002</v>
      </c>
      <c r="Y6">
        <v>0.24</v>
      </c>
      <c r="Z6" t="s">
        <v>52</v>
      </c>
      <c r="AA6" t="s">
        <v>52</v>
      </c>
      <c r="AB6">
        <v>100002</v>
      </c>
      <c r="AC6" t="s">
        <v>66</v>
      </c>
      <c r="AD6" t="s">
        <v>52</v>
      </c>
      <c r="AE6" t="s">
        <v>52</v>
      </c>
      <c r="AF6" t="s">
        <v>73</v>
      </c>
      <c r="AG6" t="s">
        <v>55</v>
      </c>
      <c r="AH6" t="s">
        <v>67</v>
      </c>
      <c r="AI6">
        <v>-99</v>
      </c>
      <c r="AJ6" t="s">
        <v>68</v>
      </c>
      <c r="AK6" t="s">
        <v>68</v>
      </c>
      <c r="AL6">
        <v>-99</v>
      </c>
      <c r="AM6">
        <v>0</v>
      </c>
      <c r="AN6">
        <v>5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t="s">
        <v>69</v>
      </c>
      <c r="AW6" t="s">
        <v>70</v>
      </c>
    </row>
    <row r="7" spans="1:49" x14ac:dyDescent="0.25">
      <c r="A7">
        <v>6</v>
      </c>
      <c r="B7">
        <v>6</v>
      </c>
      <c r="C7">
        <v>6</v>
      </c>
      <c r="D7">
        <v>7</v>
      </c>
      <c r="E7" t="s">
        <v>71</v>
      </c>
      <c r="F7" t="s">
        <v>75</v>
      </c>
      <c r="G7" t="s">
        <v>50</v>
      </c>
      <c r="H7" t="s">
        <v>51</v>
      </c>
      <c r="I7">
        <v>8.3000000000000007</v>
      </c>
      <c r="J7">
        <v>-99</v>
      </c>
      <c r="K7">
        <v>-99</v>
      </c>
      <c r="L7">
        <v>126</v>
      </c>
      <c r="M7">
        <v>-99</v>
      </c>
      <c r="N7">
        <v>-27.1</v>
      </c>
      <c r="O7" t="s">
        <v>52</v>
      </c>
      <c r="P7" t="s">
        <v>52</v>
      </c>
      <c r="Q7" t="s">
        <v>52</v>
      </c>
      <c r="R7" t="s">
        <v>52</v>
      </c>
      <c r="S7" t="s">
        <v>58</v>
      </c>
      <c r="T7" t="s">
        <v>74</v>
      </c>
      <c r="U7">
        <v>10</v>
      </c>
      <c r="V7">
        <v>1</v>
      </c>
      <c r="W7" t="s">
        <v>65</v>
      </c>
      <c r="X7">
        <v>2.1</v>
      </c>
      <c r="Y7">
        <v>0.22</v>
      </c>
      <c r="Z7" t="s">
        <v>52</v>
      </c>
      <c r="AA7" t="s">
        <v>52</v>
      </c>
      <c r="AB7">
        <v>100002</v>
      </c>
      <c r="AC7" t="s">
        <v>66</v>
      </c>
      <c r="AD7" t="s">
        <v>52</v>
      </c>
      <c r="AE7" t="s">
        <v>52</v>
      </c>
      <c r="AF7" t="s">
        <v>75</v>
      </c>
      <c r="AG7" t="s">
        <v>55</v>
      </c>
      <c r="AH7" t="s">
        <v>67</v>
      </c>
      <c r="AI7">
        <v>-99</v>
      </c>
      <c r="AJ7" t="s">
        <v>68</v>
      </c>
      <c r="AK7" t="s">
        <v>68</v>
      </c>
      <c r="AL7">
        <v>-99</v>
      </c>
      <c r="AM7">
        <v>0</v>
      </c>
      <c r="AN7">
        <v>6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t="s">
        <v>69</v>
      </c>
      <c r="AW7" t="s">
        <v>70</v>
      </c>
    </row>
    <row r="8" spans="1:49" x14ac:dyDescent="0.25">
      <c r="A8">
        <v>7</v>
      </c>
      <c r="B8">
        <v>7</v>
      </c>
      <c r="C8">
        <v>7</v>
      </c>
      <c r="D8">
        <v>10</v>
      </c>
      <c r="E8" t="s">
        <v>76</v>
      </c>
      <c r="F8" t="s">
        <v>77</v>
      </c>
      <c r="G8" t="s">
        <v>78</v>
      </c>
      <c r="H8" t="s">
        <v>51</v>
      </c>
      <c r="I8">
        <v>42</v>
      </c>
      <c r="J8">
        <v>-99</v>
      </c>
      <c r="K8">
        <v>-99</v>
      </c>
      <c r="L8">
        <v>-99</v>
      </c>
      <c r="M8">
        <v>-99</v>
      </c>
      <c r="N8">
        <v>-9.76</v>
      </c>
      <c r="O8" t="s">
        <v>52</v>
      </c>
      <c r="P8" t="s">
        <v>79</v>
      </c>
      <c r="Q8" t="s">
        <v>80</v>
      </c>
      <c r="R8" t="s">
        <v>52</v>
      </c>
      <c r="S8" t="s">
        <v>51</v>
      </c>
      <c r="T8" t="s">
        <v>52</v>
      </c>
      <c r="U8">
        <v>-99</v>
      </c>
      <c r="V8">
        <v>1</v>
      </c>
      <c r="W8" t="s">
        <v>53</v>
      </c>
      <c r="X8">
        <v>32.07</v>
      </c>
      <c r="Y8">
        <v>23.96</v>
      </c>
      <c r="Z8" t="s">
        <v>52</v>
      </c>
      <c r="AA8" t="s">
        <v>52</v>
      </c>
      <c r="AB8">
        <v>100004</v>
      </c>
      <c r="AC8" t="s">
        <v>81</v>
      </c>
      <c r="AD8" t="s">
        <v>52</v>
      </c>
      <c r="AE8" t="s">
        <v>52</v>
      </c>
      <c r="AF8" t="s">
        <v>77</v>
      </c>
      <c r="AG8" t="s">
        <v>55</v>
      </c>
      <c r="AH8" t="s">
        <v>82</v>
      </c>
      <c r="AI8">
        <v>-9</v>
      </c>
      <c r="AJ8" t="s">
        <v>52</v>
      </c>
      <c r="AK8" t="s">
        <v>52</v>
      </c>
      <c r="AL8">
        <v>-99</v>
      </c>
      <c r="AM8">
        <v>0</v>
      </c>
      <c r="AN8">
        <v>7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t="s">
        <v>59</v>
      </c>
      <c r="AW8" t="s">
        <v>60</v>
      </c>
    </row>
    <row r="9" spans="1:49" x14ac:dyDescent="0.25">
      <c r="A9">
        <v>8</v>
      </c>
      <c r="B9">
        <v>8</v>
      </c>
      <c r="C9">
        <v>8</v>
      </c>
      <c r="D9">
        <v>11</v>
      </c>
      <c r="E9" t="s">
        <v>76</v>
      </c>
      <c r="F9" t="s">
        <v>83</v>
      </c>
      <c r="G9" t="s">
        <v>78</v>
      </c>
      <c r="H9" t="s">
        <v>51</v>
      </c>
      <c r="I9">
        <v>44</v>
      </c>
      <c r="J9">
        <v>-99</v>
      </c>
      <c r="K9">
        <v>-99</v>
      </c>
      <c r="L9">
        <v>-99</v>
      </c>
      <c r="M9">
        <v>-99</v>
      </c>
      <c r="N9">
        <v>-13.8</v>
      </c>
      <c r="O9" t="s">
        <v>52</v>
      </c>
      <c r="P9" t="s">
        <v>84</v>
      </c>
      <c r="Q9" t="s">
        <v>80</v>
      </c>
      <c r="R9" t="s">
        <v>85</v>
      </c>
      <c r="S9" t="s">
        <v>51</v>
      </c>
      <c r="T9" t="s">
        <v>52</v>
      </c>
      <c r="U9">
        <v>-99</v>
      </c>
      <c r="V9">
        <v>1</v>
      </c>
      <c r="W9" t="s">
        <v>53</v>
      </c>
      <c r="X9">
        <v>119.23</v>
      </c>
      <c r="Y9">
        <v>6.54</v>
      </c>
      <c r="Z9" t="s">
        <v>52</v>
      </c>
      <c r="AA9" t="s">
        <v>52</v>
      </c>
      <c r="AB9">
        <v>100004</v>
      </c>
      <c r="AC9" t="s">
        <v>81</v>
      </c>
      <c r="AD9" t="s">
        <v>52</v>
      </c>
      <c r="AE9" t="s">
        <v>52</v>
      </c>
      <c r="AF9" t="s">
        <v>83</v>
      </c>
      <c r="AG9" t="s">
        <v>55</v>
      </c>
      <c r="AH9" t="s">
        <v>82</v>
      </c>
      <c r="AI9">
        <v>-9</v>
      </c>
      <c r="AJ9" t="s">
        <v>52</v>
      </c>
      <c r="AK9" t="s">
        <v>52</v>
      </c>
      <c r="AL9">
        <v>-99</v>
      </c>
      <c r="AM9">
        <v>0</v>
      </c>
      <c r="AN9">
        <v>8</v>
      </c>
      <c r="AO9">
        <v>1</v>
      </c>
      <c r="AP9">
        <v>1</v>
      </c>
      <c r="AQ9">
        <v>1</v>
      </c>
      <c r="AR9">
        <v>1</v>
      </c>
      <c r="AS9">
        <v>2</v>
      </c>
      <c r="AT9">
        <v>2</v>
      </c>
      <c r="AU9">
        <v>2</v>
      </c>
      <c r="AV9" t="s">
        <v>59</v>
      </c>
      <c r="AW9" t="s">
        <v>62</v>
      </c>
    </row>
    <row r="10" spans="1:49" x14ac:dyDescent="0.25">
      <c r="A10">
        <v>9</v>
      </c>
      <c r="B10">
        <v>11</v>
      </c>
      <c r="C10">
        <v>11</v>
      </c>
      <c r="D10">
        <v>15</v>
      </c>
      <c r="E10" t="s">
        <v>76</v>
      </c>
      <c r="F10" t="s">
        <v>86</v>
      </c>
      <c r="G10" t="s">
        <v>78</v>
      </c>
      <c r="H10" t="s">
        <v>51</v>
      </c>
      <c r="I10">
        <v>30</v>
      </c>
      <c r="J10">
        <v>-99</v>
      </c>
      <c r="K10">
        <v>-99</v>
      </c>
      <c r="L10">
        <v>225</v>
      </c>
      <c r="M10">
        <v>-99</v>
      </c>
      <c r="N10">
        <v>-99</v>
      </c>
      <c r="O10" t="s">
        <v>52</v>
      </c>
      <c r="P10" t="s">
        <v>52</v>
      </c>
      <c r="Q10" t="s">
        <v>52</v>
      </c>
      <c r="R10" t="s">
        <v>52</v>
      </c>
      <c r="S10" t="s">
        <v>51</v>
      </c>
      <c r="T10" t="s">
        <v>52</v>
      </c>
      <c r="U10">
        <v>-99</v>
      </c>
      <c r="V10">
        <v>1</v>
      </c>
      <c r="W10" t="s">
        <v>65</v>
      </c>
      <c r="X10">
        <v>57.96</v>
      </c>
      <c r="Y10">
        <v>21.96</v>
      </c>
      <c r="Z10" t="s">
        <v>52</v>
      </c>
      <c r="AA10" t="s">
        <v>52</v>
      </c>
      <c r="AB10">
        <v>100008</v>
      </c>
      <c r="AC10" t="s">
        <v>87</v>
      </c>
      <c r="AD10" t="s">
        <v>52</v>
      </c>
      <c r="AE10" t="s">
        <v>52</v>
      </c>
      <c r="AF10" t="s">
        <v>86</v>
      </c>
      <c r="AG10" t="s">
        <v>55</v>
      </c>
      <c r="AH10" t="s">
        <v>82</v>
      </c>
      <c r="AI10">
        <v>20000</v>
      </c>
      <c r="AJ10" t="s">
        <v>52</v>
      </c>
      <c r="AK10" t="s">
        <v>52</v>
      </c>
      <c r="AL10">
        <v>-99</v>
      </c>
      <c r="AM10">
        <v>0</v>
      </c>
      <c r="AN10">
        <v>11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2</v>
      </c>
      <c r="AU10">
        <v>2</v>
      </c>
      <c r="AV10" t="s">
        <v>59</v>
      </c>
      <c r="AW10" t="s">
        <v>60</v>
      </c>
    </row>
    <row r="11" spans="1:49" x14ac:dyDescent="0.25">
      <c r="A11">
        <v>10</v>
      </c>
      <c r="B11">
        <v>12</v>
      </c>
      <c r="C11">
        <v>12</v>
      </c>
      <c r="D11">
        <v>16</v>
      </c>
      <c r="E11" t="s">
        <v>76</v>
      </c>
      <c r="F11" t="s">
        <v>86</v>
      </c>
      <c r="G11" t="s">
        <v>78</v>
      </c>
      <c r="H11" t="s">
        <v>51</v>
      </c>
      <c r="I11">
        <v>30</v>
      </c>
      <c r="J11">
        <v>-99</v>
      </c>
      <c r="K11">
        <v>-99</v>
      </c>
      <c r="L11">
        <v>225</v>
      </c>
      <c r="M11">
        <v>-99</v>
      </c>
      <c r="N11">
        <v>-99</v>
      </c>
      <c r="O11" t="s">
        <v>52</v>
      </c>
      <c r="P11" t="s">
        <v>52</v>
      </c>
      <c r="Q11" t="s">
        <v>52</v>
      </c>
      <c r="R11" t="s">
        <v>52</v>
      </c>
      <c r="S11" t="s">
        <v>51</v>
      </c>
      <c r="T11" t="s">
        <v>52</v>
      </c>
      <c r="U11">
        <v>-99</v>
      </c>
      <c r="V11">
        <v>1</v>
      </c>
      <c r="W11" t="s">
        <v>65</v>
      </c>
      <c r="X11">
        <v>225.94</v>
      </c>
      <c r="Y11">
        <v>83.88</v>
      </c>
      <c r="Z11" t="s">
        <v>52</v>
      </c>
      <c r="AA11" t="s">
        <v>52</v>
      </c>
      <c r="AB11">
        <v>100009</v>
      </c>
      <c r="AC11" t="s">
        <v>87</v>
      </c>
      <c r="AD11" t="s">
        <v>52</v>
      </c>
      <c r="AE11" t="s">
        <v>52</v>
      </c>
      <c r="AF11" t="s">
        <v>86</v>
      </c>
      <c r="AG11" t="s">
        <v>55</v>
      </c>
      <c r="AH11" t="s">
        <v>82</v>
      </c>
      <c r="AI11">
        <v>20000</v>
      </c>
      <c r="AJ11" t="s">
        <v>52</v>
      </c>
      <c r="AK11" t="s">
        <v>52</v>
      </c>
      <c r="AL11">
        <v>-99</v>
      </c>
      <c r="AM11">
        <v>0</v>
      </c>
      <c r="AN11">
        <v>12</v>
      </c>
      <c r="AO11">
        <v>2</v>
      </c>
      <c r="AP11">
        <v>2</v>
      </c>
      <c r="AQ11">
        <v>2</v>
      </c>
      <c r="AR11">
        <v>3</v>
      </c>
      <c r="AS11">
        <v>4</v>
      </c>
      <c r="AT11">
        <v>4</v>
      </c>
      <c r="AU11">
        <v>4</v>
      </c>
      <c r="AV11" t="s">
        <v>59</v>
      </c>
      <c r="AW11" t="s">
        <v>60</v>
      </c>
    </row>
    <row r="12" spans="1:49" x14ac:dyDescent="0.25">
      <c r="A12">
        <v>11</v>
      </c>
      <c r="B12">
        <v>13</v>
      </c>
      <c r="C12">
        <v>13</v>
      </c>
      <c r="D12">
        <v>17</v>
      </c>
      <c r="E12" t="s">
        <v>76</v>
      </c>
      <c r="F12" t="s">
        <v>88</v>
      </c>
      <c r="G12" t="s">
        <v>78</v>
      </c>
      <c r="H12" t="s">
        <v>51</v>
      </c>
      <c r="I12">
        <v>30</v>
      </c>
      <c r="J12">
        <v>-99</v>
      </c>
      <c r="K12">
        <v>-99</v>
      </c>
      <c r="L12">
        <v>298</v>
      </c>
      <c r="M12">
        <v>-99</v>
      </c>
      <c r="N12">
        <v>-99</v>
      </c>
      <c r="O12" t="s">
        <v>52</v>
      </c>
      <c r="P12" t="s">
        <v>52</v>
      </c>
      <c r="Q12" t="s">
        <v>52</v>
      </c>
      <c r="R12" t="s">
        <v>52</v>
      </c>
      <c r="S12" t="s">
        <v>51</v>
      </c>
      <c r="T12" t="s">
        <v>52</v>
      </c>
      <c r="U12">
        <v>-99</v>
      </c>
      <c r="V12">
        <v>1</v>
      </c>
      <c r="W12" t="s">
        <v>65</v>
      </c>
      <c r="X12">
        <v>241.09</v>
      </c>
      <c r="Y12">
        <v>100.11</v>
      </c>
      <c r="Z12" t="s">
        <v>52</v>
      </c>
      <c r="AA12" t="s">
        <v>52</v>
      </c>
      <c r="AB12">
        <v>100010</v>
      </c>
      <c r="AC12" t="s">
        <v>87</v>
      </c>
      <c r="AD12" t="s">
        <v>52</v>
      </c>
      <c r="AE12" t="s">
        <v>52</v>
      </c>
      <c r="AF12" t="s">
        <v>88</v>
      </c>
      <c r="AG12" t="s">
        <v>55</v>
      </c>
      <c r="AH12" t="s">
        <v>82</v>
      </c>
      <c r="AI12">
        <v>5000</v>
      </c>
      <c r="AJ12" t="s">
        <v>52</v>
      </c>
      <c r="AK12" t="s">
        <v>52</v>
      </c>
      <c r="AL12">
        <v>-99</v>
      </c>
      <c r="AM12">
        <v>0</v>
      </c>
      <c r="AN12">
        <v>13</v>
      </c>
      <c r="AO12">
        <v>2</v>
      </c>
      <c r="AP12">
        <v>2</v>
      </c>
      <c r="AQ12">
        <v>2</v>
      </c>
      <c r="AR12">
        <v>3</v>
      </c>
      <c r="AS12">
        <v>4</v>
      </c>
      <c r="AT12">
        <v>4</v>
      </c>
      <c r="AU12">
        <v>4</v>
      </c>
      <c r="AV12" t="s">
        <v>59</v>
      </c>
      <c r="AW12" t="s">
        <v>89</v>
      </c>
    </row>
    <row r="13" spans="1:49" x14ac:dyDescent="0.25">
      <c r="A13">
        <v>12</v>
      </c>
      <c r="B13">
        <v>14</v>
      </c>
      <c r="C13">
        <v>14</v>
      </c>
      <c r="D13">
        <v>18</v>
      </c>
      <c r="E13" t="s">
        <v>76</v>
      </c>
      <c r="F13" t="s">
        <v>88</v>
      </c>
      <c r="G13" t="s">
        <v>78</v>
      </c>
      <c r="H13" t="s">
        <v>51</v>
      </c>
      <c r="I13">
        <v>30</v>
      </c>
      <c r="J13">
        <v>-99</v>
      </c>
      <c r="K13">
        <v>-99</v>
      </c>
      <c r="L13">
        <v>298</v>
      </c>
      <c r="M13">
        <v>-99</v>
      </c>
      <c r="N13">
        <v>-99</v>
      </c>
      <c r="O13" t="s">
        <v>52</v>
      </c>
      <c r="P13" t="s">
        <v>52</v>
      </c>
      <c r="Q13" t="s">
        <v>52</v>
      </c>
      <c r="R13" t="s">
        <v>52</v>
      </c>
      <c r="S13" t="s">
        <v>51</v>
      </c>
      <c r="T13" t="s">
        <v>52</v>
      </c>
      <c r="U13">
        <v>-99</v>
      </c>
      <c r="V13">
        <v>1</v>
      </c>
      <c r="W13" t="s">
        <v>65</v>
      </c>
      <c r="X13">
        <v>26.26</v>
      </c>
      <c r="Y13">
        <v>14.65</v>
      </c>
      <c r="Z13" t="s">
        <v>52</v>
      </c>
      <c r="AA13" t="s">
        <v>52</v>
      </c>
      <c r="AB13">
        <v>100011</v>
      </c>
      <c r="AC13" t="s">
        <v>87</v>
      </c>
      <c r="AD13" t="s">
        <v>52</v>
      </c>
      <c r="AE13" t="s">
        <v>52</v>
      </c>
      <c r="AF13" t="s">
        <v>88</v>
      </c>
      <c r="AG13" t="s">
        <v>55</v>
      </c>
      <c r="AH13" t="s">
        <v>82</v>
      </c>
      <c r="AI13">
        <v>5000</v>
      </c>
      <c r="AJ13" t="s">
        <v>52</v>
      </c>
      <c r="AK13" t="s">
        <v>52</v>
      </c>
      <c r="AL13">
        <v>-99</v>
      </c>
      <c r="AM13">
        <v>0</v>
      </c>
      <c r="AN13">
        <v>14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t="s">
        <v>59</v>
      </c>
      <c r="AW13" t="s">
        <v>60</v>
      </c>
    </row>
    <row r="14" spans="1:49" x14ac:dyDescent="0.25">
      <c r="A14">
        <v>13</v>
      </c>
      <c r="B14">
        <v>17</v>
      </c>
      <c r="C14">
        <v>17</v>
      </c>
      <c r="D14">
        <v>37</v>
      </c>
      <c r="E14" t="s">
        <v>76</v>
      </c>
      <c r="F14" t="s">
        <v>90</v>
      </c>
      <c r="G14" t="s">
        <v>78</v>
      </c>
      <c r="H14" t="s">
        <v>52</v>
      </c>
      <c r="I14">
        <v>25</v>
      </c>
      <c r="J14">
        <v>-99</v>
      </c>
      <c r="K14">
        <v>-99</v>
      </c>
      <c r="L14">
        <v>180</v>
      </c>
      <c r="M14">
        <v>-99</v>
      </c>
      <c r="N14">
        <v>-12.1</v>
      </c>
      <c r="O14" t="s">
        <v>51</v>
      </c>
      <c r="P14" t="s">
        <v>91</v>
      </c>
      <c r="Q14" t="s">
        <v>91</v>
      </c>
      <c r="R14" t="s">
        <v>52</v>
      </c>
      <c r="S14" t="s">
        <v>58</v>
      </c>
      <c r="T14" t="s">
        <v>92</v>
      </c>
      <c r="U14">
        <v>4.5</v>
      </c>
      <c r="V14" t="s">
        <v>52</v>
      </c>
      <c r="W14" t="s">
        <v>53</v>
      </c>
      <c r="X14">
        <v>4.4253445957616897</v>
      </c>
      <c r="Y14">
        <v>1.56858068757183E-2</v>
      </c>
      <c r="Z14" t="s">
        <v>52</v>
      </c>
      <c r="AA14" t="s">
        <v>52</v>
      </c>
      <c r="AB14">
        <v>100027</v>
      </c>
      <c r="AC14" t="s">
        <v>93</v>
      </c>
      <c r="AD14" t="s">
        <v>52</v>
      </c>
      <c r="AE14" t="s">
        <v>52</v>
      </c>
      <c r="AF14" t="s">
        <v>90</v>
      </c>
      <c r="AG14" t="s">
        <v>55</v>
      </c>
      <c r="AH14" t="s">
        <v>82</v>
      </c>
      <c r="AI14">
        <v>7500</v>
      </c>
      <c r="AJ14" t="s">
        <v>52</v>
      </c>
      <c r="AK14" t="s">
        <v>52</v>
      </c>
      <c r="AL14">
        <v>-99</v>
      </c>
      <c r="AM14">
        <v>0</v>
      </c>
      <c r="AN14">
        <v>17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t="s">
        <v>59</v>
      </c>
      <c r="AW14" t="s">
        <v>94</v>
      </c>
    </row>
    <row r="15" spans="1:49" x14ac:dyDescent="0.25">
      <c r="A15">
        <v>14</v>
      </c>
      <c r="B15">
        <v>18</v>
      </c>
      <c r="C15">
        <v>18</v>
      </c>
      <c r="D15">
        <v>38</v>
      </c>
      <c r="E15" t="s">
        <v>76</v>
      </c>
      <c r="F15" t="s">
        <v>95</v>
      </c>
      <c r="G15" t="s">
        <v>78</v>
      </c>
      <c r="H15" t="s">
        <v>52</v>
      </c>
      <c r="I15">
        <v>25</v>
      </c>
      <c r="J15">
        <v>-99</v>
      </c>
      <c r="K15">
        <v>-99</v>
      </c>
      <c r="L15">
        <v>513</v>
      </c>
      <c r="M15">
        <v>-99</v>
      </c>
      <c r="N15">
        <v>-11.8</v>
      </c>
      <c r="O15" t="s">
        <v>51</v>
      </c>
      <c r="P15" t="s">
        <v>96</v>
      </c>
      <c r="Q15" t="s">
        <v>80</v>
      </c>
      <c r="R15" t="s">
        <v>52</v>
      </c>
      <c r="S15" t="s">
        <v>58</v>
      </c>
      <c r="T15" t="s">
        <v>92</v>
      </c>
      <c r="U15">
        <v>1.8</v>
      </c>
      <c r="V15" t="s">
        <v>52</v>
      </c>
      <c r="W15" t="s">
        <v>53</v>
      </c>
      <c r="X15">
        <v>58.209895795951702</v>
      </c>
      <c r="Y15">
        <v>7.8825367139369504</v>
      </c>
      <c r="Z15" t="s">
        <v>52</v>
      </c>
      <c r="AA15" t="s">
        <v>52</v>
      </c>
      <c r="AB15">
        <v>100027</v>
      </c>
      <c r="AC15" t="s">
        <v>93</v>
      </c>
      <c r="AD15" t="s">
        <v>52</v>
      </c>
      <c r="AE15" t="s">
        <v>52</v>
      </c>
      <c r="AF15" t="s">
        <v>95</v>
      </c>
      <c r="AG15" t="s">
        <v>55</v>
      </c>
      <c r="AH15" t="s">
        <v>82</v>
      </c>
      <c r="AI15">
        <v>7500</v>
      </c>
      <c r="AJ15" t="s">
        <v>52</v>
      </c>
      <c r="AK15" t="s">
        <v>52</v>
      </c>
      <c r="AL15">
        <v>-99</v>
      </c>
      <c r="AM15">
        <v>0</v>
      </c>
      <c r="AN15">
        <v>18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2</v>
      </c>
      <c r="AU15">
        <v>2</v>
      </c>
      <c r="AV15" t="s">
        <v>59</v>
      </c>
      <c r="AW15" t="s">
        <v>62</v>
      </c>
    </row>
    <row r="16" spans="1:49" x14ac:dyDescent="0.25">
      <c r="A16">
        <v>15</v>
      </c>
      <c r="B16">
        <v>19</v>
      </c>
      <c r="C16">
        <v>19</v>
      </c>
      <c r="D16">
        <v>39</v>
      </c>
      <c r="E16" t="s">
        <v>76</v>
      </c>
      <c r="F16" t="s">
        <v>97</v>
      </c>
      <c r="G16" t="s">
        <v>78</v>
      </c>
      <c r="H16" t="s">
        <v>52</v>
      </c>
      <c r="I16">
        <v>25</v>
      </c>
      <c r="J16">
        <v>-99</v>
      </c>
      <c r="K16">
        <v>-99</v>
      </c>
      <c r="L16">
        <v>26</v>
      </c>
      <c r="M16">
        <v>-99</v>
      </c>
      <c r="N16">
        <v>-48.4</v>
      </c>
      <c r="O16" t="s">
        <v>51</v>
      </c>
      <c r="P16" t="s">
        <v>84</v>
      </c>
      <c r="Q16" t="s">
        <v>80</v>
      </c>
      <c r="R16" t="s">
        <v>85</v>
      </c>
      <c r="S16" t="s">
        <v>51</v>
      </c>
      <c r="T16" t="s">
        <v>98</v>
      </c>
      <c r="U16">
        <v>0.2</v>
      </c>
      <c r="V16" t="s">
        <v>52</v>
      </c>
      <c r="W16" t="s">
        <v>53</v>
      </c>
      <c r="X16">
        <v>11.1728690534714</v>
      </c>
      <c r="Y16">
        <v>0.608310200226439</v>
      </c>
      <c r="Z16" t="s">
        <v>52</v>
      </c>
      <c r="AA16" t="s">
        <v>52</v>
      </c>
      <c r="AB16">
        <v>100027</v>
      </c>
      <c r="AC16" t="s">
        <v>93</v>
      </c>
      <c r="AD16" t="s">
        <v>52</v>
      </c>
      <c r="AE16" t="s">
        <v>52</v>
      </c>
      <c r="AF16" t="s">
        <v>97</v>
      </c>
      <c r="AG16" t="s">
        <v>55</v>
      </c>
      <c r="AH16" t="s">
        <v>82</v>
      </c>
      <c r="AI16">
        <v>7500</v>
      </c>
      <c r="AJ16" t="s">
        <v>52</v>
      </c>
      <c r="AK16" t="s">
        <v>52</v>
      </c>
      <c r="AL16">
        <v>-99</v>
      </c>
      <c r="AM16">
        <v>0</v>
      </c>
      <c r="AN16">
        <v>19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 t="s">
        <v>59</v>
      </c>
      <c r="AW16" t="s">
        <v>70</v>
      </c>
    </row>
    <row r="17" spans="1:49" x14ac:dyDescent="0.25">
      <c r="A17">
        <v>16</v>
      </c>
      <c r="B17">
        <v>20</v>
      </c>
      <c r="C17">
        <v>20</v>
      </c>
      <c r="D17">
        <v>44</v>
      </c>
      <c r="E17" t="s">
        <v>48</v>
      </c>
      <c r="F17" t="s">
        <v>99</v>
      </c>
      <c r="G17" t="s">
        <v>50</v>
      </c>
      <c r="H17" t="s">
        <v>52</v>
      </c>
      <c r="I17">
        <v>200</v>
      </c>
      <c r="J17">
        <v>-99</v>
      </c>
      <c r="K17">
        <v>-99</v>
      </c>
      <c r="L17">
        <v>18</v>
      </c>
      <c r="M17">
        <v>-99</v>
      </c>
      <c r="N17">
        <v>-30.3</v>
      </c>
      <c r="O17" t="s">
        <v>51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>
        <v>-99</v>
      </c>
      <c r="V17" t="s">
        <v>52</v>
      </c>
      <c r="W17" t="s">
        <v>53</v>
      </c>
      <c r="X17">
        <v>93.102322969021799</v>
      </c>
      <c r="Y17">
        <v>69.814314058089806</v>
      </c>
      <c r="Z17" t="s">
        <v>52</v>
      </c>
      <c r="AA17" t="s">
        <v>52</v>
      </c>
      <c r="AB17">
        <v>100029</v>
      </c>
      <c r="AC17" t="s">
        <v>100</v>
      </c>
      <c r="AD17" t="s">
        <v>52</v>
      </c>
      <c r="AE17" t="s">
        <v>52</v>
      </c>
      <c r="AF17" t="s">
        <v>99</v>
      </c>
      <c r="AG17" t="s">
        <v>55</v>
      </c>
      <c r="AH17" t="s">
        <v>56</v>
      </c>
      <c r="AI17">
        <v>7000</v>
      </c>
      <c r="AJ17" t="s">
        <v>57</v>
      </c>
      <c r="AK17" t="s">
        <v>58</v>
      </c>
      <c r="AL17">
        <v>-99</v>
      </c>
      <c r="AM17">
        <v>0</v>
      </c>
      <c r="AN17">
        <v>20</v>
      </c>
      <c r="AO17">
        <v>1</v>
      </c>
      <c r="AP17">
        <v>1</v>
      </c>
      <c r="AQ17">
        <v>1</v>
      </c>
      <c r="AR17">
        <v>1</v>
      </c>
      <c r="AS17">
        <v>2</v>
      </c>
      <c r="AT17">
        <v>2</v>
      </c>
      <c r="AU17">
        <v>2</v>
      </c>
      <c r="AV17" t="s">
        <v>59</v>
      </c>
      <c r="AW17" t="s">
        <v>60</v>
      </c>
    </row>
    <row r="18" spans="1:49" x14ac:dyDescent="0.25">
      <c r="A18">
        <v>17</v>
      </c>
      <c r="B18">
        <v>21</v>
      </c>
      <c r="C18">
        <v>21</v>
      </c>
      <c r="D18">
        <v>45</v>
      </c>
      <c r="E18" t="s">
        <v>76</v>
      </c>
      <c r="F18" t="s">
        <v>90</v>
      </c>
      <c r="G18" t="s">
        <v>78</v>
      </c>
      <c r="H18" t="s">
        <v>52</v>
      </c>
      <c r="I18">
        <v>25</v>
      </c>
      <c r="J18">
        <v>-99</v>
      </c>
      <c r="K18">
        <v>-99</v>
      </c>
      <c r="L18">
        <v>180</v>
      </c>
      <c r="M18">
        <v>-99</v>
      </c>
      <c r="N18">
        <v>-12.1</v>
      </c>
      <c r="O18" t="s">
        <v>51</v>
      </c>
      <c r="P18" t="s">
        <v>91</v>
      </c>
      <c r="Q18" t="s">
        <v>91</v>
      </c>
      <c r="R18" t="s">
        <v>52</v>
      </c>
      <c r="S18" t="s">
        <v>58</v>
      </c>
      <c r="T18" t="s">
        <v>92</v>
      </c>
      <c r="U18">
        <v>4.5</v>
      </c>
      <c r="V18" t="s">
        <v>52</v>
      </c>
      <c r="W18" t="s">
        <v>53</v>
      </c>
      <c r="X18">
        <v>47.967272698732202</v>
      </c>
      <c r="Y18">
        <v>43.662804535288501</v>
      </c>
      <c r="Z18" t="s">
        <v>52</v>
      </c>
      <c r="AA18" t="s">
        <v>52</v>
      </c>
      <c r="AB18">
        <v>100030</v>
      </c>
      <c r="AC18" t="s">
        <v>100</v>
      </c>
      <c r="AD18" t="s">
        <v>52</v>
      </c>
      <c r="AE18" t="s">
        <v>52</v>
      </c>
      <c r="AF18" t="s">
        <v>90</v>
      </c>
      <c r="AG18" t="s">
        <v>55</v>
      </c>
      <c r="AH18" t="s">
        <v>82</v>
      </c>
      <c r="AI18">
        <v>7500</v>
      </c>
      <c r="AJ18" t="s">
        <v>52</v>
      </c>
      <c r="AK18" t="s">
        <v>52</v>
      </c>
      <c r="AL18">
        <v>-99</v>
      </c>
      <c r="AM18">
        <v>0</v>
      </c>
      <c r="AN18">
        <v>21</v>
      </c>
      <c r="AO18">
        <v>1</v>
      </c>
      <c r="AP18">
        <v>1</v>
      </c>
      <c r="AQ18">
        <v>1</v>
      </c>
      <c r="AR18">
        <v>1</v>
      </c>
      <c r="AS18">
        <v>2</v>
      </c>
      <c r="AT18">
        <v>2</v>
      </c>
      <c r="AU18">
        <v>2</v>
      </c>
      <c r="AV18" t="s">
        <v>59</v>
      </c>
      <c r="AW18" t="s">
        <v>60</v>
      </c>
    </row>
    <row r="19" spans="1:49" x14ac:dyDescent="0.25">
      <c r="A19">
        <v>18</v>
      </c>
      <c r="B19">
        <v>22</v>
      </c>
      <c r="C19">
        <v>22</v>
      </c>
      <c r="D19">
        <v>46</v>
      </c>
      <c r="E19" t="s">
        <v>76</v>
      </c>
      <c r="F19" t="s">
        <v>95</v>
      </c>
      <c r="G19" t="s">
        <v>78</v>
      </c>
      <c r="H19" t="s">
        <v>52</v>
      </c>
      <c r="I19">
        <v>25</v>
      </c>
      <c r="J19">
        <v>-99</v>
      </c>
      <c r="K19">
        <v>-99</v>
      </c>
      <c r="L19">
        <v>513</v>
      </c>
      <c r="M19">
        <v>-99</v>
      </c>
      <c r="N19">
        <v>-11.8</v>
      </c>
      <c r="O19" t="s">
        <v>51</v>
      </c>
      <c r="P19" t="s">
        <v>96</v>
      </c>
      <c r="Q19" t="s">
        <v>80</v>
      </c>
      <c r="R19" t="s">
        <v>52</v>
      </c>
      <c r="S19" t="s">
        <v>58</v>
      </c>
      <c r="T19" t="s">
        <v>92</v>
      </c>
      <c r="U19">
        <v>1.8</v>
      </c>
      <c r="V19" t="s">
        <v>52</v>
      </c>
      <c r="W19" t="s">
        <v>53</v>
      </c>
      <c r="X19">
        <v>77.097488159560299</v>
      </c>
      <c r="Y19">
        <v>57.196821879060401</v>
      </c>
      <c r="Z19" t="s">
        <v>52</v>
      </c>
      <c r="AA19" t="s">
        <v>52</v>
      </c>
      <c r="AB19">
        <v>100030</v>
      </c>
      <c r="AC19" t="s">
        <v>100</v>
      </c>
      <c r="AD19" t="s">
        <v>52</v>
      </c>
      <c r="AE19" t="s">
        <v>52</v>
      </c>
      <c r="AF19" t="s">
        <v>95</v>
      </c>
      <c r="AG19" t="s">
        <v>55</v>
      </c>
      <c r="AH19" t="s">
        <v>82</v>
      </c>
      <c r="AI19">
        <v>7500</v>
      </c>
      <c r="AJ19" t="s">
        <v>52</v>
      </c>
      <c r="AK19" t="s">
        <v>52</v>
      </c>
      <c r="AL19">
        <v>-99</v>
      </c>
      <c r="AM19">
        <v>0</v>
      </c>
      <c r="AN19">
        <v>22</v>
      </c>
      <c r="AO19">
        <v>1</v>
      </c>
      <c r="AP19">
        <v>1</v>
      </c>
      <c r="AQ19">
        <v>1</v>
      </c>
      <c r="AR19">
        <v>1</v>
      </c>
      <c r="AS19">
        <v>2</v>
      </c>
      <c r="AT19">
        <v>2</v>
      </c>
      <c r="AU19">
        <v>2</v>
      </c>
      <c r="AV19" t="s">
        <v>59</v>
      </c>
      <c r="AW19" t="s">
        <v>60</v>
      </c>
    </row>
    <row r="20" spans="1:49" x14ac:dyDescent="0.25">
      <c r="A20">
        <v>19</v>
      </c>
      <c r="B20">
        <v>23</v>
      </c>
      <c r="C20">
        <v>23</v>
      </c>
      <c r="D20">
        <v>47</v>
      </c>
      <c r="E20" t="s">
        <v>76</v>
      </c>
      <c r="F20" t="s">
        <v>97</v>
      </c>
      <c r="G20" t="s">
        <v>78</v>
      </c>
      <c r="H20" t="s">
        <v>52</v>
      </c>
      <c r="I20">
        <v>25</v>
      </c>
      <c r="J20">
        <v>-99</v>
      </c>
      <c r="K20">
        <v>-99</v>
      </c>
      <c r="L20">
        <v>26</v>
      </c>
      <c r="M20">
        <v>-99</v>
      </c>
      <c r="N20">
        <v>-48.4</v>
      </c>
      <c r="O20" t="s">
        <v>51</v>
      </c>
      <c r="P20" t="s">
        <v>84</v>
      </c>
      <c r="Q20" t="s">
        <v>80</v>
      </c>
      <c r="R20" t="s">
        <v>85</v>
      </c>
      <c r="S20" t="s">
        <v>51</v>
      </c>
      <c r="T20" t="s">
        <v>98</v>
      </c>
      <c r="U20">
        <v>0.2</v>
      </c>
      <c r="V20" t="s">
        <v>52</v>
      </c>
      <c r="W20" t="s">
        <v>53</v>
      </c>
      <c r="X20">
        <v>98.363581595964206</v>
      </c>
      <c r="Y20">
        <v>80.441189495243094</v>
      </c>
      <c r="Z20" t="s">
        <v>52</v>
      </c>
      <c r="AA20" t="s">
        <v>52</v>
      </c>
      <c r="AB20">
        <v>100030</v>
      </c>
      <c r="AC20" t="s">
        <v>100</v>
      </c>
      <c r="AD20" t="s">
        <v>52</v>
      </c>
      <c r="AE20" t="s">
        <v>52</v>
      </c>
      <c r="AF20" t="s">
        <v>97</v>
      </c>
      <c r="AG20" t="s">
        <v>55</v>
      </c>
      <c r="AH20" t="s">
        <v>82</v>
      </c>
      <c r="AI20">
        <v>7500</v>
      </c>
      <c r="AJ20" t="s">
        <v>52</v>
      </c>
      <c r="AK20" t="s">
        <v>52</v>
      </c>
      <c r="AL20">
        <v>-99</v>
      </c>
      <c r="AM20">
        <v>0</v>
      </c>
      <c r="AN20">
        <v>23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 t="s">
        <v>59</v>
      </c>
      <c r="AW20" t="s">
        <v>60</v>
      </c>
    </row>
    <row r="21" spans="1:49" x14ac:dyDescent="0.25">
      <c r="A21">
        <v>20</v>
      </c>
      <c r="B21">
        <v>24</v>
      </c>
      <c r="C21">
        <v>24</v>
      </c>
      <c r="D21">
        <v>48</v>
      </c>
      <c r="E21" t="s">
        <v>48</v>
      </c>
      <c r="F21" t="s">
        <v>101</v>
      </c>
      <c r="G21" t="s">
        <v>50</v>
      </c>
      <c r="H21" t="s">
        <v>52</v>
      </c>
      <c r="I21">
        <v>24</v>
      </c>
      <c r="J21">
        <v>-99</v>
      </c>
      <c r="K21">
        <v>-99</v>
      </c>
      <c r="L21">
        <v>53</v>
      </c>
      <c r="M21">
        <v>-99</v>
      </c>
      <c r="N21">
        <v>-34.4</v>
      </c>
      <c r="O21" t="s">
        <v>51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  <c r="U21">
        <v>-99</v>
      </c>
      <c r="V21" t="s">
        <v>52</v>
      </c>
      <c r="W21" t="s">
        <v>53</v>
      </c>
      <c r="X21">
        <v>21.3941082519347</v>
      </c>
      <c r="Y21">
        <v>20.5474913671321</v>
      </c>
      <c r="Z21" t="s">
        <v>52</v>
      </c>
      <c r="AA21" t="s">
        <v>52</v>
      </c>
      <c r="AB21">
        <v>100031</v>
      </c>
      <c r="AC21" t="s">
        <v>102</v>
      </c>
      <c r="AD21" t="s">
        <v>52</v>
      </c>
      <c r="AE21" t="s">
        <v>52</v>
      </c>
      <c r="AF21" t="s">
        <v>101</v>
      </c>
      <c r="AG21" t="s">
        <v>55</v>
      </c>
      <c r="AH21" t="s">
        <v>103</v>
      </c>
      <c r="AI21">
        <v>-99</v>
      </c>
      <c r="AJ21" t="s">
        <v>104</v>
      </c>
      <c r="AK21" t="s">
        <v>58</v>
      </c>
      <c r="AL21">
        <v>-99</v>
      </c>
      <c r="AM21">
        <v>0</v>
      </c>
      <c r="AN21">
        <v>24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t="s">
        <v>69</v>
      </c>
      <c r="AW21" t="s">
        <v>60</v>
      </c>
    </row>
    <row r="22" spans="1:49" x14ac:dyDescent="0.25">
      <c r="A22">
        <v>21</v>
      </c>
      <c r="B22">
        <v>25</v>
      </c>
      <c r="C22">
        <v>25</v>
      </c>
      <c r="D22">
        <v>50</v>
      </c>
      <c r="E22" t="s">
        <v>48</v>
      </c>
      <c r="F22" t="s">
        <v>99</v>
      </c>
      <c r="G22" t="s">
        <v>50</v>
      </c>
      <c r="H22" t="s">
        <v>52</v>
      </c>
      <c r="I22">
        <v>200</v>
      </c>
      <c r="J22">
        <v>-99</v>
      </c>
      <c r="K22">
        <v>-99</v>
      </c>
      <c r="L22">
        <v>18</v>
      </c>
      <c r="M22">
        <v>-99</v>
      </c>
      <c r="N22">
        <v>-30.3</v>
      </c>
      <c r="O22" t="s">
        <v>51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>
        <v>-99</v>
      </c>
      <c r="V22" t="s">
        <v>52</v>
      </c>
      <c r="W22" t="s">
        <v>53</v>
      </c>
      <c r="X22">
        <v>51.481975625443503</v>
      </c>
      <c r="Y22">
        <v>27.4614718517131</v>
      </c>
      <c r="Z22" t="s">
        <v>52</v>
      </c>
      <c r="AA22" t="s">
        <v>52</v>
      </c>
      <c r="AB22">
        <v>100031</v>
      </c>
      <c r="AC22" t="s">
        <v>102</v>
      </c>
      <c r="AD22" t="s">
        <v>52</v>
      </c>
      <c r="AE22" t="s">
        <v>52</v>
      </c>
      <c r="AF22" t="s">
        <v>99</v>
      </c>
      <c r="AG22" t="s">
        <v>55</v>
      </c>
      <c r="AH22" t="s">
        <v>56</v>
      </c>
      <c r="AI22">
        <v>7000</v>
      </c>
      <c r="AJ22" t="s">
        <v>57</v>
      </c>
      <c r="AK22" t="s">
        <v>58</v>
      </c>
      <c r="AL22">
        <v>-99</v>
      </c>
      <c r="AM22">
        <v>0</v>
      </c>
      <c r="AN22">
        <v>25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2</v>
      </c>
      <c r="AU22">
        <v>2</v>
      </c>
      <c r="AV22" t="s">
        <v>59</v>
      </c>
      <c r="AW22" t="s">
        <v>60</v>
      </c>
    </row>
    <row r="23" spans="1:49" x14ac:dyDescent="0.25">
      <c r="A23">
        <v>22</v>
      </c>
      <c r="B23">
        <v>26</v>
      </c>
      <c r="C23">
        <v>26</v>
      </c>
      <c r="D23">
        <v>51</v>
      </c>
      <c r="E23" t="s">
        <v>48</v>
      </c>
      <c r="F23" t="s">
        <v>101</v>
      </c>
      <c r="G23" t="s">
        <v>50</v>
      </c>
      <c r="H23" t="s">
        <v>52</v>
      </c>
      <c r="I23">
        <v>24</v>
      </c>
      <c r="J23">
        <v>-99</v>
      </c>
      <c r="K23">
        <v>-99</v>
      </c>
      <c r="L23">
        <v>53</v>
      </c>
      <c r="M23">
        <v>-99</v>
      </c>
      <c r="N23">
        <v>-34.4</v>
      </c>
      <c r="O23" t="s">
        <v>51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>
        <v>-99</v>
      </c>
      <c r="V23" t="s">
        <v>52</v>
      </c>
      <c r="W23" t="s">
        <v>53</v>
      </c>
      <c r="X23">
        <v>46.3741895807674</v>
      </c>
      <c r="Y23">
        <v>26.307285767059099</v>
      </c>
      <c r="Z23" t="s">
        <v>52</v>
      </c>
      <c r="AA23" t="s">
        <v>52</v>
      </c>
      <c r="AB23">
        <v>100032</v>
      </c>
      <c r="AC23" t="s">
        <v>105</v>
      </c>
      <c r="AD23" t="s">
        <v>52</v>
      </c>
      <c r="AE23" t="s">
        <v>52</v>
      </c>
      <c r="AF23" t="s">
        <v>101</v>
      </c>
      <c r="AG23" t="s">
        <v>55</v>
      </c>
      <c r="AH23" t="s">
        <v>103</v>
      </c>
      <c r="AI23">
        <v>-99</v>
      </c>
      <c r="AJ23" t="s">
        <v>104</v>
      </c>
      <c r="AK23" t="s">
        <v>58</v>
      </c>
      <c r="AL23">
        <v>-99</v>
      </c>
      <c r="AM23">
        <v>0</v>
      </c>
      <c r="AN23">
        <v>26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 t="s">
        <v>69</v>
      </c>
      <c r="AW23" t="s">
        <v>60</v>
      </c>
    </row>
    <row r="24" spans="1:49" x14ac:dyDescent="0.25">
      <c r="A24">
        <v>23</v>
      </c>
      <c r="B24">
        <v>27</v>
      </c>
      <c r="C24">
        <v>27</v>
      </c>
      <c r="D24">
        <v>52</v>
      </c>
      <c r="E24" t="s">
        <v>48</v>
      </c>
      <c r="F24" t="s">
        <v>106</v>
      </c>
      <c r="G24" t="s">
        <v>50</v>
      </c>
      <c r="H24" t="s">
        <v>52</v>
      </c>
      <c r="I24">
        <v>28</v>
      </c>
      <c r="J24">
        <v>-99</v>
      </c>
      <c r="K24">
        <v>-99</v>
      </c>
      <c r="L24">
        <v>173</v>
      </c>
      <c r="M24">
        <v>-99</v>
      </c>
      <c r="N24">
        <v>-30.7</v>
      </c>
      <c r="O24" t="s">
        <v>51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>
        <v>-99</v>
      </c>
      <c r="V24" t="s">
        <v>52</v>
      </c>
      <c r="W24" t="s">
        <v>53</v>
      </c>
      <c r="X24">
        <v>204.680228510815</v>
      </c>
      <c r="Y24">
        <v>139.25109755495501</v>
      </c>
      <c r="Z24" t="s">
        <v>52</v>
      </c>
      <c r="AA24" t="s">
        <v>52</v>
      </c>
      <c r="AB24">
        <v>100032</v>
      </c>
      <c r="AC24" t="s">
        <v>105</v>
      </c>
      <c r="AD24" t="s">
        <v>52</v>
      </c>
      <c r="AE24" t="s">
        <v>52</v>
      </c>
      <c r="AF24" t="s">
        <v>106</v>
      </c>
      <c r="AG24" t="s">
        <v>55</v>
      </c>
      <c r="AH24" t="s">
        <v>103</v>
      </c>
      <c r="AI24">
        <v>-99</v>
      </c>
      <c r="AJ24" t="s">
        <v>57</v>
      </c>
      <c r="AK24" t="s">
        <v>58</v>
      </c>
      <c r="AL24">
        <v>-99</v>
      </c>
      <c r="AM24">
        <v>0</v>
      </c>
      <c r="AN24">
        <v>27</v>
      </c>
      <c r="AO24">
        <v>2</v>
      </c>
      <c r="AP24">
        <v>2</v>
      </c>
      <c r="AQ24">
        <v>2</v>
      </c>
      <c r="AR24">
        <v>2</v>
      </c>
      <c r="AS24">
        <v>3</v>
      </c>
      <c r="AT24">
        <v>3</v>
      </c>
      <c r="AU24">
        <v>3</v>
      </c>
      <c r="AV24" t="s">
        <v>69</v>
      </c>
      <c r="AW24" t="s">
        <v>89</v>
      </c>
    </row>
    <row r="25" spans="1:49" x14ac:dyDescent="0.25">
      <c r="A25">
        <v>24</v>
      </c>
      <c r="B25">
        <v>28</v>
      </c>
      <c r="C25">
        <v>28</v>
      </c>
      <c r="D25">
        <v>53</v>
      </c>
      <c r="E25" t="s">
        <v>48</v>
      </c>
      <c r="F25" t="s">
        <v>99</v>
      </c>
      <c r="G25" t="s">
        <v>50</v>
      </c>
      <c r="H25" t="s">
        <v>52</v>
      </c>
      <c r="I25">
        <v>200</v>
      </c>
      <c r="J25">
        <v>-99</v>
      </c>
      <c r="K25">
        <v>-99</v>
      </c>
      <c r="L25">
        <v>18</v>
      </c>
      <c r="M25">
        <v>-99</v>
      </c>
      <c r="N25">
        <v>-30.3</v>
      </c>
      <c r="O25" t="s">
        <v>51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>
        <v>-99</v>
      </c>
      <c r="V25" t="s">
        <v>52</v>
      </c>
      <c r="W25" t="s">
        <v>53</v>
      </c>
      <c r="X25">
        <v>40.714768972965999</v>
      </c>
      <c r="Y25">
        <v>26.0045739979419</v>
      </c>
      <c r="Z25" t="s">
        <v>52</v>
      </c>
      <c r="AA25" t="s">
        <v>52</v>
      </c>
      <c r="AB25">
        <v>100032</v>
      </c>
      <c r="AC25" t="s">
        <v>105</v>
      </c>
      <c r="AD25" t="s">
        <v>52</v>
      </c>
      <c r="AE25" t="s">
        <v>52</v>
      </c>
      <c r="AF25" t="s">
        <v>99</v>
      </c>
      <c r="AG25" t="s">
        <v>55</v>
      </c>
      <c r="AH25" t="s">
        <v>56</v>
      </c>
      <c r="AI25">
        <v>7000</v>
      </c>
      <c r="AJ25" t="s">
        <v>57</v>
      </c>
      <c r="AK25" t="s">
        <v>58</v>
      </c>
      <c r="AL25">
        <v>-99</v>
      </c>
      <c r="AM25">
        <v>0</v>
      </c>
      <c r="AN25">
        <v>28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t="s">
        <v>59</v>
      </c>
      <c r="AW25" t="s">
        <v>60</v>
      </c>
    </row>
    <row r="26" spans="1:49" x14ac:dyDescent="0.25">
      <c r="A26">
        <v>25</v>
      </c>
      <c r="B26">
        <v>29</v>
      </c>
      <c r="C26">
        <v>29</v>
      </c>
      <c r="D26">
        <v>56</v>
      </c>
      <c r="E26" t="s">
        <v>48</v>
      </c>
      <c r="F26" t="s">
        <v>99</v>
      </c>
      <c r="G26" t="s">
        <v>50</v>
      </c>
      <c r="H26" t="s">
        <v>52</v>
      </c>
      <c r="I26">
        <v>200</v>
      </c>
      <c r="J26">
        <v>-99</v>
      </c>
      <c r="K26">
        <v>-99</v>
      </c>
      <c r="L26">
        <v>18</v>
      </c>
      <c r="M26">
        <v>-99</v>
      </c>
      <c r="N26">
        <v>-30.3</v>
      </c>
      <c r="O26" t="s">
        <v>51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>
        <v>-99</v>
      </c>
      <c r="V26" t="s">
        <v>52</v>
      </c>
      <c r="W26" t="s">
        <v>53</v>
      </c>
      <c r="X26">
        <v>26.019960922718099</v>
      </c>
      <c r="Y26">
        <v>0.46034699533108198</v>
      </c>
      <c r="Z26" t="s">
        <v>52</v>
      </c>
      <c r="AA26" t="s">
        <v>52</v>
      </c>
      <c r="AB26">
        <v>100033</v>
      </c>
      <c r="AC26" t="s">
        <v>107</v>
      </c>
      <c r="AD26" t="s">
        <v>52</v>
      </c>
      <c r="AE26" t="s">
        <v>52</v>
      </c>
      <c r="AF26" t="s">
        <v>99</v>
      </c>
      <c r="AG26" t="s">
        <v>55</v>
      </c>
      <c r="AH26" t="s">
        <v>56</v>
      </c>
      <c r="AI26">
        <v>7000</v>
      </c>
      <c r="AJ26" t="s">
        <v>57</v>
      </c>
      <c r="AK26" t="s">
        <v>58</v>
      </c>
      <c r="AL26">
        <v>-99</v>
      </c>
      <c r="AM26">
        <v>0</v>
      </c>
      <c r="AN26">
        <v>29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t="s">
        <v>59</v>
      </c>
      <c r="AW26" t="s">
        <v>70</v>
      </c>
    </row>
    <row r="27" spans="1:49" x14ac:dyDescent="0.25">
      <c r="A27">
        <v>26</v>
      </c>
      <c r="B27">
        <v>30</v>
      </c>
      <c r="C27">
        <v>30</v>
      </c>
      <c r="D27">
        <v>57</v>
      </c>
      <c r="E27" t="s">
        <v>48</v>
      </c>
      <c r="F27" t="s">
        <v>101</v>
      </c>
      <c r="G27" t="s">
        <v>50</v>
      </c>
      <c r="H27" t="s">
        <v>52</v>
      </c>
      <c r="I27">
        <v>24</v>
      </c>
      <c r="J27">
        <v>-99</v>
      </c>
      <c r="K27">
        <v>-99</v>
      </c>
      <c r="L27">
        <v>53</v>
      </c>
      <c r="M27">
        <v>-99</v>
      </c>
      <c r="N27">
        <v>-34.4</v>
      </c>
      <c r="O27" t="s">
        <v>51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>
        <v>-99</v>
      </c>
      <c r="V27" t="s">
        <v>52</v>
      </c>
      <c r="W27" t="s">
        <v>53</v>
      </c>
      <c r="X27">
        <v>37.1872944973844</v>
      </c>
      <c r="Y27">
        <v>22.019554290977901</v>
      </c>
      <c r="Z27" t="s">
        <v>52</v>
      </c>
      <c r="AA27" t="s">
        <v>52</v>
      </c>
      <c r="AB27">
        <v>100034</v>
      </c>
      <c r="AC27" t="s">
        <v>108</v>
      </c>
      <c r="AD27" t="s">
        <v>52</v>
      </c>
      <c r="AE27" t="s">
        <v>52</v>
      </c>
      <c r="AF27" t="s">
        <v>101</v>
      </c>
      <c r="AG27" t="s">
        <v>55</v>
      </c>
      <c r="AH27" t="s">
        <v>103</v>
      </c>
      <c r="AI27">
        <v>-99</v>
      </c>
      <c r="AJ27" t="s">
        <v>104</v>
      </c>
      <c r="AK27" t="s">
        <v>58</v>
      </c>
      <c r="AL27">
        <v>-99</v>
      </c>
      <c r="AM27">
        <v>0</v>
      </c>
      <c r="AN27">
        <v>30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t="s">
        <v>69</v>
      </c>
      <c r="AW27" t="s">
        <v>60</v>
      </c>
    </row>
    <row r="28" spans="1:49" x14ac:dyDescent="0.25">
      <c r="A28">
        <v>27</v>
      </c>
      <c r="B28">
        <v>31</v>
      </c>
      <c r="C28">
        <v>31</v>
      </c>
      <c r="D28">
        <v>59</v>
      </c>
      <c r="E28" t="s">
        <v>48</v>
      </c>
      <c r="F28" t="s">
        <v>99</v>
      </c>
      <c r="G28" t="s">
        <v>50</v>
      </c>
      <c r="H28" t="s">
        <v>52</v>
      </c>
      <c r="I28">
        <v>200</v>
      </c>
      <c r="J28">
        <v>-99</v>
      </c>
      <c r="K28">
        <v>-99</v>
      </c>
      <c r="L28">
        <v>18</v>
      </c>
      <c r="M28">
        <v>-99</v>
      </c>
      <c r="N28">
        <v>-30.3</v>
      </c>
      <c r="O28" t="s">
        <v>51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>
        <v>-99</v>
      </c>
      <c r="V28" t="s">
        <v>52</v>
      </c>
      <c r="W28" t="s">
        <v>53</v>
      </c>
      <c r="X28">
        <v>167.528064847726</v>
      </c>
      <c r="Y28">
        <v>84.833563479190104</v>
      </c>
      <c r="Z28" t="s">
        <v>52</v>
      </c>
      <c r="AA28" t="s">
        <v>52</v>
      </c>
      <c r="AB28">
        <v>100034</v>
      </c>
      <c r="AC28" t="s">
        <v>108</v>
      </c>
      <c r="AD28" t="s">
        <v>52</v>
      </c>
      <c r="AE28" t="s">
        <v>52</v>
      </c>
      <c r="AF28" t="s">
        <v>99</v>
      </c>
      <c r="AG28" t="s">
        <v>55</v>
      </c>
      <c r="AH28" t="s">
        <v>56</v>
      </c>
      <c r="AI28">
        <v>7000</v>
      </c>
      <c r="AJ28" t="s">
        <v>57</v>
      </c>
      <c r="AK28" t="s">
        <v>58</v>
      </c>
      <c r="AL28">
        <v>-99</v>
      </c>
      <c r="AM28">
        <v>0</v>
      </c>
      <c r="AN28">
        <v>31</v>
      </c>
      <c r="AO28">
        <v>2</v>
      </c>
      <c r="AP28">
        <v>2</v>
      </c>
      <c r="AQ28">
        <v>2</v>
      </c>
      <c r="AR28">
        <v>2</v>
      </c>
      <c r="AS28">
        <v>3</v>
      </c>
      <c r="AT28">
        <v>3</v>
      </c>
      <c r="AU28">
        <v>3</v>
      </c>
      <c r="AV28" t="s">
        <v>59</v>
      </c>
      <c r="AW28" t="s">
        <v>60</v>
      </c>
    </row>
    <row r="29" spans="1:49" x14ac:dyDescent="0.25">
      <c r="A29">
        <v>28</v>
      </c>
      <c r="B29">
        <v>32</v>
      </c>
      <c r="C29">
        <v>32</v>
      </c>
      <c r="D29">
        <v>61</v>
      </c>
      <c r="E29" t="s">
        <v>76</v>
      </c>
      <c r="F29" t="s">
        <v>95</v>
      </c>
      <c r="G29" t="s">
        <v>78</v>
      </c>
      <c r="H29" t="s">
        <v>52</v>
      </c>
      <c r="I29">
        <v>25</v>
      </c>
      <c r="J29">
        <v>-99</v>
      </c>
      <c r="K29">
        <v>-99</v>
      </c>
      <c r="L29">
        <v>513</v>
      </c>
      <c r="M29">
        <v>-99</v>
      </c>
      <c r="N29">
        <v>-11.8</v>
      </c>
      <c r="O29" t="s">
        <v>51</v>
      </c>
      <c r="P29" t="s">
        <v>96</v>
      </c>
      <c r="Q29" t="s">
        <v>80</v>
      </c>
      <c r="R29" t="s">
        <v>52</v>
      </c>
      <c r="S29" t="s">
        <v>58</v>
      </c>
      <c r="T29" t="s">
        <v>92</v>
      </c>
      <c r="U29">
        <v>1.8</v>
      </c>
      <c r="V29" t="s">
        <v>52</v>
      </c>
      <c r="W29" t="s">
        <v>53</v>
      </c>
      <c r="X29">
        <v>67.544222654562702</v>
      </c>
      <c r="Y29">
        <v>53.054561843790303</v>
      </c>
      <c r="Z29" t="s">
        <v>52</v>
      </c>
      <c r="AA29" t="s">
        <v>52</v>
      </c>
      <c r="AB29">
        <v>100035</v>
      </c>
      <c r="AC29" t="s">
        <v>102</v>
      </c>
      <c r="AD29" t="s">
        <v>52</v>
      </c>
      <c r="AE29" t="s">
        <v>52</v>
      </c>
      <c r="AF29" t="s">
        <v>95</v>
      </c>
      <c r="AG29" t="s">
        <v>55</v>
      </c>
      <c r="AH29" t="s">
        <v>82</v>
      </c>
      <c r="AI29">
        <v>7500</v>
      </c>
      <c r="AJ29" t="s">
        <v>52</v>
      </c>
      <c r="AK29" t="s">
        <v>52</v>
      </c>
      <c r="AL29">
        <v>-99</v>
      </c>
      <c r="AM29">
        <v>0</v>
      </c>
      <c r="AN29">
        <v>32</v>
      </c>
      <c r="AO29">
        <v>1</v>
      </c>
      <c r="AP29">
        <v>1</v>
      </c>
      <c r="AQ29">
        <v>1</v>
      </c>
      <c r="AR29">
        <v>1</v>
      </c>
      <c r="AS29">
        <v>2</v>
      </c>
      <c r="AT29">
        <v>2</v>
      </c>
      <c r="AU29">
        <v>2</v>
      </c>
      <c r="AV29" t="s">
        <v>59</v>
      </c>
      <c r="AW29" t="s">
        <v>60</v>
      </c>
    </row>
    <row r="30" spans="1:49" x14ac:dyDescent="0.25">
      <c r="A30">
        <v>29</v>
      </c>
      <c r="B30">
        <v>33</v>
      </c>
      <c r="C30">
        <v>33</v>
      </c>
      <c r="D30">
        <v>62</v>
      </c>
      <c r="E30" t="s">
        <v>76</v>
      </c>
      <c r="F30" t="s">
        <v>97</v>
      </c>
      <c r="G30" t="s">
        <v>78</v>
      </c>
      <c r="H30" t="s">
        <v>52</v>
      </c>
      <c r="I30">
        <v>25</v>
      </c>
      <c r="J30">
        <v>-99</v>
      </c>
      <c r="K30">
        <v>-99</v>
      </c>
      <c r="L30">
        <v>26</v>
      </c>
      <c r="M30">
        <v>-99</v>
      </c>
      <c r="N30">
        <v>-48.4</v>
      </c>
      <c r="O30" t="s">
        <v>51</v>
      </c>
      <c r="P30" t="s">
        <v>84</v>
      </c>
      <c r="Q30" t="s">
        <v>80</v>
      </c>
      <c r="R30" t="s">
        <v>85</v>
      </c>
      <c r="S30" t="s">
        <v>51</v>
      </c>
      <c r="T30" t="s">
        <v>98</v>
      </c>
      <c r="U30">
        <v>0.2</v>
      </c>
      <c r="V30" t="s">
        <v>52</v>
      </c>
      <c r="W30" t="s">
        <v>53</v>
      </c>
      <c r="X30">
        <v>52.159604821768603</v>
      </c>
      <c r="Y30">
        <v>46.480569582441298</v>
      </c>
      <c r="Z30" t="s">
        <v>52</v>
      </c>
      <c r="AA30" t="s">
        <v>52</v>
      </c>
      <c r="AB30">
        <v>100035</v>
      </c>
      <c r="AC30" t="s">
        <v>102</v>
      </c>
      <c r="AD30" t="s">
        <v>52</v>
      </c>
      <c r="AE30" t="s">
        <v>52</v>
      </c>
      <c r="AF30" t="s">
        <v>97</v>
      </c>
      <c r="AG30" t="s">
        <v>55</v>
      </c>
      <c r="AH30" t="s">
        <v>82</v>
      </c>
      <c r="AI30">
        <v>7500</v>
      </c>
      <c r="AJ30" t="s">
        <v>52</v>
      </c>
      <c r="AK30" t="s">
        <v>52</v>
      </c>
      <c r="AL30">
        <v>-99</v>
      </c>
      <c r="AM30">
        <v>0</v>
      </c>
      <c r="AN30">
        <v>33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2</v>
      </c>
      <c r="AU30">
        <v>2</v>
      </c>
      <c r="AV30" t="s">
        <v>59</v>
      </c>
      <c r="AW30" t="s">
        <v>60</v>
      </c>
    </row>
    <row r="31" spans="1:49" x14ac:dyDescent="0.25">
      <c r="A31">
        <v>30</v>
      </c>
      <c r="B31">
        <v>34</v>
      </c>
      <c r="C31">
        <v>34</v>
      </c>
      <c r="D31">
        <v>63</v>
      </c>
      <c r="E31" t="s">
        <v>76</v>
      </c>
      <c r="F31" t="s">
        <v>90</v>
      </c>
      <c r="G31" t="s">
        <v>78</v>
      </c>
      <c r="H31" t="s">
        <v>52</v>
      </c>
      <c r="I31">
        <v>25</v>
      </c>
      <c r="J31">
        <v>-99</v>
      </c>
      <c r="K31">
        <v>-99</v>
      </c>
      <c r="L31">
        <v>180</v>
      </c>
      <c r="M31">
        <v>-99</v>
      </c>
      <c r="N31">
        <v>-12.1</v>
      </c>
      <c r="O31" t="s">
        <v>51</v>
      </c>
      <c r="P31" t="s">
        <v>91</v>
      </c>
      <c r="Q31" t="s">
        <v>91</v>
      </c>
      <c r="R31" t="s">
        <v>52</v>
      </c>
      <c r="S31" t="s">
        <v>58</v>
      </c>
      <c r="T31" t="s">
        <v>92</v>
      </c>
      <c r="U31">
        <v>4.5</v>
      </c>
      <c r="V31" t="s">
        <v>52</v>
      </c>
      <c r="W31" t="s">
        <v>53</v>
      </c>
      <c r="X31">
        <v>28.831920125608899</v>
      </c>
      <c r="Y31">
        <v>17.035244850599401</v>
      </c>
      <c r="Z31" t="s">
        <v>52</v>
      </c>
      <c r="AA31" t="s">
        <v>52</v>
      </c>
      <c r="AB31">
        <v>100036</v>
      </c>
      <c r="AC31" t="s">
        <v>105</v>
      </c>
      <c r="AD31" t="s">
        <v>52</v>
      </c>
      <c r="AE31" t="s">
        <v>52</v>
      </c>
      <c r="AF31" t="s">
        <v>90</v>
      </c>
      <c r="AG31" t="s">
        <v>55</v>
      </c>
      <c r="AH31" t="s">
        <v>82</v>
      </c>
      <c r="AI31">
        <v>7500</v>
      </c>
      <c r="AJ31" t="s">
        <v>52</v>
      </c>
      <c r="AK31" t="s">
        <v>52</v>
      </c>
      <c r="AL31">
        <v>-99</v>
      </c>
      <c r="AM31">
        <v>0</v>
      </c>
      <c r="AN31">
        <v>34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t="s">
        <v>59</v>
      </c>
      <c r="AW31" t="s">
        <v>60</v>
      </c>
    </row>
    <row r="32" spans="1:49" x14ac:dyDescent="0.25">
      <c r="A32">
        <v>31</v>
      </c>
      <c r="B32">
        <v>35</v>
      </c>
      <c r="C32">
        <v>35</v>
      </c>
      <c r="D32">
        <v>64</v>
      </c>
      <c r="E32" t="s">
        <v>76</v>
      </c>
      <c r="F32" t="s">
        <v>95</v>
      </c>
      <c r="G32" t="s">
        <v>78</v>
      </c>
      <c r="H32" t="s">
        <v>52</v>
      </c>
      <c r="I32">
        <v>25</v>
      </c>
      <c r="J32">
        <v>-99</v>
      </c>
      <c r="K32">
        <v>-99</v>
      </c>
      <c r="L32">
        <v>513</v>
      </c>
      <c r="M32">
        <v>-99</v>
      </c>
      <c r="N32">
        <v>-11.8</v>
      </c>
      <c r="O32" t="s">
        <v>51</v>
      </c>
      <c r="P32" t="s">
        <v>96</v>
      </c>
      <c r="Q32" t="s">
        <v>80</v>
      </c>
      <c r="R32" t="s">
        <v>52</v>
      </c>
      <c r="S32" t="s">
        <v>58</v>
      </c>
      <c r="T32" t="s">
        <v>92</v>
      </c>
      <c r="U32">
        <v>1.8</v>
      </c>
      <c r="V32" t="s">
        <v>52</v>
      </c>
      <c r="W32" t="s">
        <v>53</v>
      </c>
      <c r="X32">
        <v>33.474290274536102</v>
      </c>
      <c r="Y32">
        <v>18.094940741058998</v>
      </c>
      <c r="Z32" t="s">
        <v>52</v>
      </c>
      <c r="AA32" t="s">
        <v>52</v>
      </c>
      <c r="AB32">
        <v>100036</v>
      </c>
      <c r="AC32" t="s">
        <v>105</v>
      </c>
      <c r="AD32" t="s">
        <v>52</v>
      </c>
      <c r="AE32" t="s">
        <v>52</v>
      </c>
      <c r="AF32" t="s">
        <v>95</v>
      </c>
      <c r="AG32" t="s">
        <v>55</v>
      </c>
      <c r="AH32" t="s">
        <v>82</v>
      </c>
      <c r="AI32">
        <v>7500</v>
      </c>
      <c r="AJ32" t="s">
        <v>52</v>
      </c>
      <c r="AK32" t="s">
        <v>52</v>
      </c>
      <c r="AL32">
        <v>-99</v>
      </c>
      <c r="AM32">
        <v>0</v>
      </c>
      <c r="AN32">
        <v>35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 t="s">
        <v>59</v>
      </c>
      <c r="AW32" t="s">
        <v>60</v>
      </c>
    </row>
    <row r="33" spans="1:49" x14ac:dyDescent="0.25">
      <c r="A33">
        <v>32</v>
      </c>
      <c r="B33">
        <v>36</v>
      </c>
      <c r="C33">
        <v>36</v>
      </c>
      <c r="D33">
        <v>65</v>
      </c>
      <c r="E33" t="s">
        <v>76</v>
      </c>
      <c r="F33" t="s">
        <v>97</v>
      </c>
      <c r="G33" t="s">
        <v>78</v>
      </c>
      <c r="H33" t="s">
        <v>52</v>
      </c>
      <c r="I33">
        <v>25</v>
      </c>
      <c r="J33">
        <v>-99</v>
      </c>
      <c r="K33">
        <v>-99</v>
      </c>
      <c r="L33">
        <v>26</v>
      </c>
      <c r="M33">
        <v>-99</v>
      </c>
      <c r="N33">
        <v>-48.4</v>
      </c>
      <c r="O33" t="s">
        <v>51</v>
      </c>
      <c r="P33" t="s">
        <v>84</v>
      </c>
      <c r="Q33" t="s">
        <v>80</v>
      </c>
      <c r="R33" t="s">
        <v>85</v>
      </c>
      <c r="S33" t="s">
        <v>51</v>
      </c>
      <c r="T33" t="s">
        <v>98</v>
      </c>
      <c r="U33">
        <v>0.2</v>
      </c>
      <c r="V33" t="s">
        <v>52</v>
      </c>
      <c r="W33" t="s">
        <v>53</v>
      </c>
      <c r="X33">
        <v>52.621296101549802</v>
      </c>
      <c r="Y33">
        <v>22.769772224622798</v>
      </c>
      <c r="Z33" t="s">
        <v>52</v>
      </c>
      <c r="AA33" t="s">
        <v>52</v>
      </c>
      <c r="AB33">
        <v>100036</v>
      </c>
      <c r="AC33" t="s">
        <v>105</v>
      </c>
      <c r="AD33" t="s">
        <v>52</v>
      </c>
      <c r="AE33" t="s">
        <v>52</v>
      </c>
      <c r="AF33" t="s">
        <v>97</v>
      </c>
      <c r="AG33" t="s">
        <v>55</v>
      </c>
      <c r="AH33" t="s">
        <v>82</v>
      </c>
      <c r="AI33">
        <v>7500</v>
      </c>
      <c r="AJ33" t="s">
        <v>52</v>
      </c>
      <c r="AK33" t="s">
        <v>52</v>
      </c>
      <c r="AL33">
        <v>-99</v>
      </c>
      <c r="AM33">
        <v>0</v>
      </c>
      <c r="AN33">
        <v>36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2</v>
      </c>
      <c r="AU33">
        <v>2</v>
      </c>
      <c r="AV33" t="s">
        <v>59</v>
      </c>
      <c r="AW33" t="s">
        <v>60</v>
      </c>
    </row>
    <row r="34" spans="1:49" x14ac:dyDescent="0.25">
      <c r="A34">
        <v>33</v>
      </c>
      <c r="B34">
        <v>37</v>
      </c>
      <c r="C34">
        <v>37</v>
      </c>
      <c r="D34">
        <v>66</v>
      </c>
      <c r="E34" t="s">
        <v>76</v>
      </c>
      <c r="F34" t="s">
        <v>90</v>
      </c>
      <c r="G34" t="s">
        <v>78</v>
      </c>
      <c r="H34" t="s">
        <v>52</v>
      </c>
      <c r="I34">
        <v>25</v>
      </c>
      <c r="J34">
        <v>-99</v>
      </c>
      <c r="K34">
        <v>-99</v>
      </c>
      <c r="L34">
        <v>180</v>
      </c>
      <c r="M34">
        <v>-99</v>
      </c>
      <c r="N34">
        <v>-12.1</v>
      </c>
      <c r="O34" t="s">
        <v>51</v>
      </c>
      <c r="P34" t="s">
        <v>91</v>
      </c>
      <c r="Q34" t="s">
        <v>91</v>
      </c>
      <c r="R34" t="s">
        <v>52</v>
      </c>
      <c r="S34" t="s">
        <v>58</v>
      </c>
      <c r="T34" t="s">
        <v>92</v>
      </c>
      <c r="U34">
        <v>4.5</v>
      </c>
      <c r="V34" t="s">
        <v>52</v>
      </c>
      <c r="W34" t="s">
        <v>53</v>
      </c>
      <c r="X34">
        <v>26.3910054578255</v>
      </c>
      <c r="Y34">
        <v>21.570701392757901</v>
      </c>
      <c r="Z34" t="s">
        <v>52</v>
      </c>
      <c r="AA34" t="s">
        <v>52</v>
      </c>
      <c r="AB34">
        <v>100037</v>
      </c>
      <c r="AC34" t="s">
        <v>107</v>
      </c>
      <c r="AD34" t="s">
        <v>52</v>
      </c>
      <c r="AE34" t="s">
        <v>52</v>
      </c>
      <c r="AF34" t="s">
        <v>90</v>
      </c>
      <c r="AG34" t="s">
        <v>55</v>
      </c>
      <c r="AH34" t="s">
        <v>82</v>
      </c>
      <c r="AI34">
        <v>7500</v>
      </c>
      <c r="AJ34" t="s">
        <v>52</v>
      </c>
      <c r="AK34" t="s">
        <v>52</v>
      </c>
      <c r="AL34">
        <v>-99</v>
      </c>
      <c r="AM34">
        <v>0</v>
      </c>
      <c r="AN34">
        <v>37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t="s">
        <v>59</v>
      </c>
      <c r="AW34" t="s">
        <v>60</v>
      </c>
    </row>
    <row r="35" spans="1:49" x14ac:dyDescent="0.25">
      <c r="A35">
        <v>34</v>
      </c>
      <c r="B35">
        <v>38</v>
      </c>
      <c r="C35">
        <v>38</v>
      </c>
      <c r="D35">
        <v>67</v>
      </c>
      <c r="E35" t="s">
        <v>76</v>
      </c>
      <c r="F35" t="s">
        <v>95</v>
      </c>
      <c r="G35" t="s">
        <v>78</v>
      </c>
      <c r="H35" t="s">
        <v>52</v>
      </c>
      <c r="I35">
        <v>25</v>
      </c>
      <c r="J35">
        <v>-99</v>
      </c>
      <c r="K35">
        <v>-99</v>
      </c>
      <c r="L35">
        <v>513</v>
      </c>
      <c r="M35">
        <v>-99</v>
      </c>
      <c r="N35">
        <v>-11.8</v>
      </c>
      <c r="O35" t="s">
        <v>51</v>
      </c>
      <c r="P35" t="s">
        <v>96</v>
      </c>
      <c r="Q35" t="s">
        <v>80</v>
      </c>
      <c r="R35" t="s">
        <v>52</v>
      </c>
      <c r="S35" t="s">
        <v>58</v>
      </c>
      <c r="T35" t="s">
        <v>92</v>
      </c>
      <c r="U35">
        <v>1.8</v>
      </c>
      <c r="V35" t="s">
        <v>52</v>
      </c>
      <c r="W35" t="s">
        <v>53</v>
      </c>
      <c r="X35">
        <v>40.163470301527703</v>
      </c>
      <c r="Y35">
        <v>25.158482023590501</v>
      </c>
      <c r="Z35" t="s">
        <v>52</v>
      </c>
      <c r="AA35" t="s">
        <v>52</v>
      </c>
      <c r="AB35">
        <v>100037</v>
      </c>
      <c r="AC35" t="s">
        <v>107</v>
      </c>
      <c r="AD35" t="s">
        <v>52</v>
      </c>
      <c r="AE35" t="s">
        <v>52</v>
      </c>
      <c r="AF35" t="s">
        <v>95</v>
      </c>
      <c r="AG35" t="s">
        <v>55</v>
      </c>
      <c r="AH35" t="s">
        <v>82</v>
      </c>
      <c r="AI35">
        <v>7500</v>
      </c>
      <c r="AJ35" t="s">
        <v>52</v>
      </c>
      <c r="AK35" t="s">
        <v>52</v>
      </c>
      <c r="AL35">
        <v>-99</v>
      </c>
      <c r="AM35">
        <v>0</v>
      </c>
      <c r="AN35">
        <v>38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t="s">
        <v>59</v>
      </c>
      <c r="AW35" t="s">
        <v>60</v>
      </c>
    </row>
    <row r="36" spans="1:49" x14ac:dyDescent="0.25">
      <c r="A36">
        <v>35</v>
      </c>
      <c r="B36">
        <v>39</v>
      </c>
      <c r="C36">
        <v>39</v>
      </c>
      <c r="D36">
        <v>70</v>
      </c>
      <c r="E36" t="s">
        <v>76</v>
      </c>
      <c r="F36" t="s">
        <v>95</v>
      </c>
      <c r="G36" t="s">
        <v>78</v>
      </c>
      <c r="H36" t="s">
        <v>52</v>
      </c>
      <c r="I36">
        <v>25</v>
      </c>
      <c r="J36">
        <v>-99</v>
      </c>
      <c r="K36">
        <v>-99</v>
      </c>
      <c r="L36">
        <v>513</v>
      </c>
      <c r="M36">
        <v>-99</v>
      </c>
      <c r="N36">
        <v>-11.8</v>
      </c>
      <c r="O36" t="s">
        <v>51</v>
      </c>
      <c r="P36" t="s">
        <v>96</v>
      </c>
      <c r="Q36" t="s">
        <v>80</v>
      </c>
      <c r="R36" t="s">
        <v>52</v>
      </c>
      <c r="S36" t="s">
        <v>58</v>
      </c>
      <c r="T36" t="s">
        <v>92</v>
      </c>
      <c r="U36">
        <v>1.8</v>
      </c>
      <c r="V36" t="s">
        <v>52</v>
      </c>
      <c r="W36" t="s">
        <v>53</v>
      </c>
      <c r="X36">
        <v>148.83711747419599</v>
      </c>
      <c r="Y36">
        <v>96.132665691948304</v>
      </c>
      <c r="Z36" t="s">
        <v>52</v>
      </c>
      <c r="AA36" t="s">
        <v>52</v>
      </c>
      <c r="AB36">
        <v>100038</v>
      </c>
      <c r="AC36" t="s">
        <v>108</v>
      </c>
      <c r="AD36" t="s">
        <v>52</v>
      </c>
      <c r="AE36" t="s">
        <v>52</v>
      </c>
      <c r="AF36" t="s">
        <v>95</v>
      </c>
      <c r="AG36" t="s">
        <v>55</v>
      </c>
      <c r="AH36" t="s">
        <v>82</v>
      </c>
      <c r="AI36">
        <v>7500</v>
      </c>
      <c r="AJ36" t="s">
        <v>52</v>
      </c>
      <c r="AK36" t="s">
        <v>52</v>
      </c>
      <c r="AL36">
        <v>-99</v>
      </c>
      <c r="AM36">
        <v>0</v>
      </c>
      <c r="AN36">
        <v>39</v>
      </c>
      <c r="AO36">
        <v>2</v>
      </c>
      <c r="AP36">
        <v>2</v>
      </c>
      <c r="AQ36">
        <v>2</v>
      </c>
      <c r="AR36">
        <v>2</v>
      </c>
      <c r="AS36">
        <v>3</v>
      </c>
      <c r="AT36">
        <v>3</v>
      </c>
      <c r="AU36">
        <v>3</v>
      </c>
      <c r="AV36" t="s">
        <v>59</v>
      </c>
      <c r="AW36" t="s">
        <v>60</v>
      </c>
    </row>
    <row r="37" spans="1:49" x14ac:dyDescent="0.25">
      <c r="A37">
        <v>36</v>
      </c>
      <c r="B37">
        <v>40</v>
      </c>
      <c r="C37">
        <v>40</v>
      </c>
      <c r="D37">
        <v>71</v>
      </c>
      <c r="E37" t="s">
        <v>76</v>
      </c>
      <c r="F37" t="s">
        <v>97</v>
      </c>
      <c r="G37" t="s">
        <v>78</v>
      </c>
      <c r="H37" t="s">
        <v>52</v>
      </c>
      <c r="I37">
        <v>25</v>
      </c>
      <c r="J37">
        <v>-99</v>
      </c>
      <c r="K37">
        <v>-99</v>
      </c>
      <c r="L37">
        <v>26</v>
      </c>
      <c r="M37">
        <v>-99</v>
      </c>
      <c r="N37">
        <v>-48.4</v>
      </c>
      <c r="O37" t="s">
        <v>51</v>
      </c>
      <c r="P37" t="s">
        <v>84</v>
      </c>
      <c r="Q37" t="s">
        <v>80</v>
      </c>
      <c r="R37" t="s">
        <v>85</v>
      </c>
      <c r="S37" t="s">
        <v>51</v>
      </c>
      <c r="T37" t="s">
        <v>98</v>
      </c>
      <c r="U37">
        <v>0.2</v>
      </c>
      <c r="V37" t="s">
        <v>52</v>
      </c>
      <c r="W37" t="s">
        <v>53</v>
      </c>
      <c r="X37">
        <v>121.426541596609</v>
      </c>
      <c r="Y37">
        <v>65.145589935381494</v>
      </c>
      <c r="Z37" t="s">
        <v>52</v>
      </c>
      <c r="AA37" t="s">
        <v>52</v>
      </c>
      <c r="AB37">
        <v>100038</v>
      </c>
      <c r="AC37" t="s">
        <v>108</v>
      </c>
      <c r="AD37" t="s">
        <v>52</v>
      </c>
      <c r="AE37" t="s">
        <v>52</v>
      </c>
      <c r="AF37" t="s">
        <v>97</v>
      </c>
      <c r="AG37" t="s">
        <v>55</v>
      </c>
      <c r="AH37" t="s">
        <v>82</v>
      </c>
      <c r="AI37">
        <v>7500</v>
      </c>
      <c r="AJ37" t="s">
        <v>52</v>
      </c>
      <c r="AK37" t="s">
        <v>52</v>
      </c>
      <c r="AL37">
        <v>-99</v>
      </c>
      <c r="AM37">
        <v>0</v>
      </c>
      <c r="AN37">
        <v>40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2</v>
      </c>
      <c r="AU37">
        <v>2</v>
      </c>
      <c r="AV37" t="s">
        <v>59</v>
      </c>
      <c r="AW37" t="s">
        <v>60</v>
      </c>
    </row>
    <row r="38" spans="1:49" x14ac:dyDescent="0.25">
      <c r="A38">
        <v>37</v>
      </c>
      <c r="B38">
        <v>41</v>
      </c>
      <c r="C38">
        <v>41</v>
      </c>
      <c r="D38">
        <v>72</v>
      </c>
      <c r="E38" t="s">
        <v>48</v>
      </c>
      <c r="F38" t="s">
        <v>49</v>
      </c>
      <c r="G38" t="s">
        <v>50</v>
      </c>
      <c r="H38" t="s">
        <v>51</v>
      </c>
      <c r="I38">
        <v>80</v>
      </c>
      <c r="J38">
        <v>-99</v>
      </c>
      <c r="K38">
        <v>-99</v>
      </c>
      <c r="L38">
        <v>-99</v>
      </c>
      <c r="M38">
        <v>-99</v>
      </c>
      <c r="N38">
        <v>-12.5</v>
      </c>
      <c r="O38" t="s">
        <v>52</v>
      </c>
      <c r="P38" t="s">
        <v>52</v>
      </c>
      <c r="Q38" t="s">
        <v>52</v>
      </c>
      <c r="R38" t="s">
        <v>52</v>
      </c>
      <c r="S38" t="s">
        <v>51</v>
      </c>
      <c r="T38" t="s">
        <v>52</v>
      </c>
      <c r="U38">
        <v>-99</v>
      </c>
      <c r="V38">
        <v>3</v>
      </c>
      <c r="W38" t="s">
        <v>53</v>
      </c>
      <c r="X38">
        <v>35.369999999999997</v>
      </c>
      <c r="Y38">
        <v>18.739999999999998</v>
      </c>
      <c r="Z38" t="s">
        <v>52</v>
      </c>
      <c r="AA38" t="s">
        <v>52</v>
      </c>
      <c r="AB38">
        <v>100001</v>
      </c>
      <c r="AC38" t="s">
        <v>54</v>
      </c>
      <c r="AD38" t="s">
        <v>52</v>
      </c>
      <c r="AE38" t="s">
        <v>52</v>
      </c>
      <c r="AF38" t="s">
        <v>49</v>
      </c>
      <c r="AG38" t="s">
        <v>55</v>
      </c>
      <c r="AH38" t="s">
        <v>56</v>
      </c>
      <c r="AI38">
        <v>3000</v>
      </c>
      <c r="AJ38" t="s">
        <v>57</v>
      </c>
      <c r="AK38" t="s">
        <v>58</v>
      </c>
      <c r="AL38">
        <v>-99</v>
      </c>
      <c r="AM38">
        <v>0</v>
      </c>
      <c r="AN38">
        <v>41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t="s">
        <v>59</v>
      </c>
      <c r="AW38" t="s">
        <v>60</v>
      </c>
    </row>
    <row r="39" spans="1:49" x14ac:dyDescent="0.25">
      <c r="A39">
        <v>38</v>
      </c>
      <c r="B39">
        <v>42</v>
      </c>
      <c r="C39">
        <v>42</v>
      </c>
      <c r="D39">
        <v>73</v>
      </c>
      <c r="E39" t="s">
        <v>48</v>
      </c>
      <c r="F39" t="s">
        <v>61</v>
      </c>
      <c r="G39" t="s">
        <v>50</v>
      </c>
      <c r="H39" t="s">
        <v>51</v>
      </c>
      <c r="I39">
        <v>100</v>
      </c>
      <c r="J39">
        <v>-99</v>
      </c>
      <c r="K39">
        <v>-99</v>
      </c>
      <c r="L39">
        <v>-99</v>
      </c>
      <c r="M39">
        <v>-99</v>
      </c>
      <c r="N39">
        <v>-9.35</v>
      </c>
      <c r="O39" t="s">
        <v>52</v>
      </c>
      <c r="P39" t="s">
        <v>52</v>
      </c>
      <c r="Q39" t="s">
        <v>52</v>
      </c>
      <c r="R39" t="s">
        <v>52</v>
      </c>
      <c r="S39" t="s">
        <v>51</v>
      </c>
      <c r="T39" t="s">
        <v>52</v>
      </c>
      <c r="U39">
        <v>-99</v>
      </c>
      <c r="V39">
        <v>3</v>
      </c>
      <c r="W39" t="s">
        <v>53</v>
      </c>
      <c r="X39">
        <v>9.08</v>
      </c>
      <c r="Y39">
        <v>5.18</v>
      </c>
      <c r="Z39" t="s">
        <v>52</v>
      </c>
      <c r="AA39" t="s">
        <v>52</v>
      </c>
      <c r="AB39">
        <v>100001</v>
      </c>
      <c r="AC39" t="s">
        <v>54</v>
      </c>
      <c r="AD39" t="s">
        <v>52</v>
      </c>
      <c r="AE39" t="s">
        <v>52</v>
      </c>
      <c r="AF39" t="s">
        <v>61</v>
      </c>
      <c r="AG39" t="s">
        <v>55</v>
      </c>
      <c r="AH39" t="s">
        <v>56</v>
      </c>
      <c r="AI39">
        <v>9000</v>
      </c>
      <c r="AJ39" t="s">
        <v>57</v>
      </c>
      <c r="AK39" t="s">
        <v>58</v>
      </c>
      <c r="AL39">
        <v>-99</v>
      </c>
      <c r="AM39">
        <v>0</v>
      </c>
      <c r="AN39">
        <v>42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t="s">
        <v>59</v>
      </c>
      <c r="AW39" t="s">
        <v>62</v>
      </c>
    </row>
    <row r="40" spans="1:49" x14ac:dyDescent="0.25">
      <c r="A40">
        <v>39</v>
      </c>
      <c r="B40">
        <v>56</v>
      </c>
      <c r="C40">
        <v>56</v>
      </c>
      <c r="D40">
        <v>87</v>
      </c>
      <c r="E40" t="s">
        <v>48</v>
      </c>
      <c r="F40" t="s">
        <v>109</v>
      </c>
      <c r="G40" t="s">
        <v>50</v>
      </c>
      <c r="H40" t="s">
        <v>52</v>
      </c>
      <c r="I40">
        <v>-99</v>
      </c>
      <c r="J40">
        <v>-99</v>
      </c>
      <c r="K40">
        <v>-99</v>
      </c>
      <c r="L40">
        <v>10</v>
      </c>
      <c r="M40">
        <v>-99</v>
      </c>
      <c r="N40">
        <v>-99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>
        <v>-99</v>
      </c>
      <c r="V40">
        <v>1</v>
      </c>
      <c r="W40" t="s">
        <v>110</v>
      </c>
      <c r="X40">
        <v>442.75900000000001</v>
      </c>
      <c r="Y40">
        <v>281.34899999999999</v>
      </c>
      <c r="Z40" t="s">
        <v>111</v>
      </c>
      <c r="AA40" t="s">
        <v>52</v>
      </c>
      <c r="AB40">
        <v>100162</v>
      </c>
      <c r="AC40" t="s">
        <v>112</v>
      </c>
      <c r="AD40" t="s">
        <v>113</v>
      </c>
      <c r="AE40" t="s">
        <v>52</v>
      </c>
      <c r="AF40" t="s">
        <v>109</v>
      </c>
      <c r="AG40" t="s">
        <v>114</v>
      </c>
      <c r="AH40" t="s">
        <v>67</v>
      </c>
      <c r="AI40">
        <v>-99</v>
      </c>
      <c r="AJ40" t="s">
        <v>68</v>
      </c>
      <c r="AK40" t="s">
        <v>68</v>
      </c>
      <c r="AL40">
        <v>180</v>
      </c>
      <c r="AM40">
        <v>0</v>
      </c>
      <c r="AN40">
        <v>56</v>
      </c>
      <c r="AO40">
        <v>3</v>
      </c>
      <c r="AP40">
        <v>3</v>
      </c>
      <c r="AQ40">
        <v>3</v>
      </c>
      <c r="AR40">
        <v>4</v>
      </c>
      <c r="AS40">
        <v>5</v>
      </c>
      <c r="AT40">
        <v>5</v>
      </c>
      <c r="AU40">
        <v>6</v>
      </c>
      <c r="AV40" t="s">
        <v>69</v>
      </c>
      <c r="AW40" t="s">
        <v>89</v>
      </c>
    </row>
    <row r="41" spans="1:49" x14ac:dyDescent="0.25">
      <c r="A41">
        <v>40</v>
      </c>
      <c r="B41">
        <v>57</v>
      </c>
      <c r="C41">
        <v>57</v>
      </c>
      <c r="D41">
        <v>88</v>
      </c>
      <c r="E41" t="s">
        <v>48</v>
      </c>
      <c r="F41" t="s">
        <v>115</v>
      </c>
      <c r="G41" t="s">
        <v>50</v>
      </c>
      <c r="H41" t="s">
        <v>52</v>
      </c>
      <c r="I41">
        <v>-99</v>
      </c>
      <c r="J41">
        <v>-99</v>
      </c>
      <c r="K41">
        <v>-99</v>
      </c>
      <c r="L41">
        <v>50</v>
      </c>
      <c r="M41">
        <v>-99</v>
      </c>
      <c r="N41">
        <v>-99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>
        <v>-99</v>
      </c>
      <c r="V41">
        <v>1</v>
      </c>
      <c r="W41" t="s">
        <v>110</v>
      </c>
      <c r="X41">
        <v>443.63299999999998</v>
      </c>
      <c r="Y41">
        <v>221.45500000000001</v>
      </c>
      <c r="Z41" t="s">
        <v>116</v>
      </c>
      <c r="AA41" t="s">
        <v>52</v>
      </c>
      <c r="AB41">
        <v>100162</v>
      </c>
      <c r="AC41" t="s">
        <v>112</v>
      </c>
      <c r="AD41" t="s">
        <v>113</v>
      </c>
      <c r="AE41" t="s">
        <v>52</v>
      </c>
      <c r="AF41" t="s">
        <v>115</v>
      </c>
      <c r="AG41" t="s">
        <v>55</v>
      </c>
      <c r="AH41" t="s">
        <v>67</v>
      </c>
      <c r="AI41">
        <v>-99</v>
      </c>
      <c r="AJ41" t="s">
        <v>68</v>
      </c>
      <c r="AK41" t="s">
        <v>68</v>
      </c>
      <c r="AL41">
        <v>25</v>
      </c>
      <c r="AM41">
        <v>0</v>
      </c>
      <c r="AN41">
        <v>57</v>
      </c>
      <c r="AO41">
        <v>3</v>
      </c>
      <c r="AP41">
        <v>3</v>
      </c>
      <c r="AQ41">
        <v>3</v>
      </c>
      <c r="AR41">
        <v>4</v>
      </c>
      <c r="AS41">
        <v>5</v>
      </c>
      <c r="AT41">
        <v>5</v>
      </c>
      <c r="AU41">
        <v>6</v>
      </c>
      <c r="AV41" t="s">
        <v>69</v>
      </c>
      <c r="AW41" t="s">
        <v>89</v>
      </c>
    </row>
    <row r="42" spans="1:49" x14ac:dyDescent="0.25">
      <c r="A42">
        <v>41</v>
      </c>
      <c r="B42">
        <v>58</v>
      </c>
      <c r="C42">
        <v>58</v>
      </c>
      <c r="D42">
        <v>89</v>
      </c>
      <c r="E42" t="s">
        <v>48</v>
      </c>
      <c r="F42" t="s">
        <v>117</v>
      </c>
      <c r="G42" t="s">
        <v>50</v>
      </c>
      <c r="H42" t="s">
        <v>52</v>
      </c>
      <c r="I42">
        <v>26</v>
      </c>
      <c r="J42">
        <v>-99</v>
      </c>
      <c r="K42">
        <v>-99</v>
      </c>
      <c r="L42">
        <v>173</v>
      </c>
      <c r="M42">
        <v>-99</v>
      </c>
      <c r="N42">
        <v>-99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>
        <v>-99</v>
      </c>
      <c r="V42">
        <v>1</v>
      </c>
      <c r="W42" t="s">
        <v>110</v>
      </c>
      <c r="X42">
        <v>0.52477799999999997</v>
      </c>
      <c r="Y42">
        <v>1.1675399999999999E-3</v>
      </c>
      <c r="Z42" t="s">
        <v>118</v>
      </c>
      <c r="AA42" t="s">
        <v>119</v>
      </c>
      <c r="AB42">
        <v>100183</v>
      </c>
      <c r="AC42" t="s">
        <v>120</v>
      </c>
      <c r="AD42" t="s">
        <v>113</v>
      </c>
      <c r="AE42" t="s">
        <v>52</v>
      </c>
      <c r="AF42" t="s">
        <v>117</v>
      </c>
      <c r="AG42" t="s">
        <v>55</v>
      </c>
      <c r="AH42" t="s">
        <v>103</v>
      </c>
      <c r="AI42">
        <v>-99</v>
      </c>
      <c r="AJ42" t="s">
        <v>68</v>
      </c>
      <c r="AK42" t="s">
        <v>68</v>
      </c>
      <c r="AL42">
        <v>-99</v>
      </c>
      <c r="AM42">
        <v>0</v>
      </c>
      <c r="AN42">
        <v>58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t="s">
        <v>69</v>
      </c>
      <c r="AW42" t="s">
        <v>121</v>
      </c>
    </row>
    <row r="43" spans="1:49" x14ac:dyDescent="0.25">
      <c r="A43">
        <v>42</v>
      </c>
      <c r="B43">
        <v>59</v>
      </c>
      <c r="C43">
        <v>59</v>
      </c>
      <c r="D43">
        <v>90</v>
      </c>
      <c r="E43" t="s">
        <v>48</v>
      </c>
      <c r="F43" t="s">
        <v>122</v>
      </c>
      <c r="G43" t="s">
        <v>50</v>
      </c>
      <c r="H43" t="s">
        <v>52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>
        <v>-99</v>
      </c>
      <c r="V43">
        <v>1</v>
      </c>
      <c r="W43" t="s">
        <v>123</v>
      </c>
      <c r="X43">
        <v>407.452</v>
      </c>
      <c r="Y43">
        <v>225.75700000000001</v>
      </c>
      <c r="Z43" t="s">
        <v>124</v>
      </c>
      <c r="AA43" t="s">
        <v>125</v>
      </c>
      <c r="AB43">
        <v>100128</v>
      </c>
      <c r="AC43" t="s">
        <v>126</v>
      </c>
      <c r="AD43" t="s">
        <v>113</v>
      </c>
      <c r="AE43" t="s">
        <v>52</v>
      </c>
      <c r="AF43" t="s">
        <v>122</v>
      </c>
      <c r="AG43" t="s">
        <v>127</v>
      </c>
      <c r="AH43" t="s">
        <v>67</v>
      </c>
      <c r="AI43">
        <v>-99</v>
      </c>
      <c r="AJ43" t="s">
        <v>68</v>
      </c>
      <c r="AK43" t="s">
        <v>68</v>
      </c>
      <c r="AL43">
        <v>2500</v>
      </c>
      <c r="AM43">
        <v>0</v>
      </c>
      <c r="AN43">
        <v>59</v>
      </c>
      <c r="AO43">
        <v>3</v>
      </c>
      <c r="AP43">
        <v>3</v>
      </c>
      <c r="AQ43">
        <v>3</v>
      </c>
      <c r="AR43">
        <v>4</v>
      </c>
      <c r="AS43">
        <v>5</v>
      </c>
      <c r="AT43">
        <v>5</v>
      </c>
      <c r="AU43">
        <v>6</v>
      </c>
      <c r="AV43" t="s">
        <v>69</v>
      </c>
      <c r="AW43" t="s">
        <v>89</v>
      </c>
    </row>
    <row r="44" spans="1:49" x14ac:dyDescent="0.25">
      <c r="A44">
        <v>43</v>
      </c>
      <c r="B44">
        <v>60</v>
      </c>
      <c r="C44">
        <v>60</v>
      </c>
      <c r="D44">
        <v>91</v>
      </c>
      <c r="E44" t="s">
        <v>128</v>
      </c>
      <c r="F44" t="s">
        <v>129</v>
      </c>
      <c r="G44" t="s">
        <v>50</v>
      </c>
      <c r="H44" t="s">
        <v>52</v>
      </c>
      <c r="I44">
        <v>2500</v>
      </c>
      <c r="J44">
        <v>-99</v>
      </c>
      <c r="K44">
        <v>-99</v>
      </c>
      <c r="L44">
        <v>-99</v>
      </c>
      <c r="M44">
        <v>-99</v>
      </c>
      <c r="N44">
        <v>-99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>
        <v>-99</v>
      </c>
      <c r="V44">
        <v>1</v>
      </c>
      <c r="W44" t="s">
        <v>123</v>
      </c>
      <c r="X44">
        <v>211.30099999999999</v>
      </c>
      <c r="Y44">
        <v>62.629100000000001</v>
      </c>
      <c r="Z44" t="s">
        <v>130</v>
      </c>
      <c r="AA44" t="s">
        <v>131</v>
      </c>
      <c r="AB44">
        <v>100128</v>
      </c>
      <c r="AC44" t="s">
        <v>126</v>
      </c>
      <c r="AD44" t="s">
        <v>113</v>
      </c>
      <c r="AE44" t="s">
        <v>52</v>
      </c>
      <c r="AF44" t="s">
        <v>129</v>
      </c>
      <c r="AG44" t="s">
        <v>55</v>
      </c>
      <c r="AH44" t="s">
        <v>67</v>
      </c>
      <c r="AI44">
        <v>-99</v>
      </c>
      <c r="AJ44" t="s">
        <v>132</v>
      </c>
      <c r="AK44" t="s">
        <v>58</v>
      </c>
      <c r="AL44">
        <v>-99</v>
      </c>
      <c r="AM44">
        <v>0</v>
      </c>
      <c r="AN44">
        <v>60</v>
      </c>
      <c r="AO44">
        <v>2</v>
      </c>
      <c r="AP44">
        <v>2</v>
      </c>
      <c r="AQ44">
        <v>2</v>
      </c>
      <c r="AR44">
        <v>2</v>
      </c>
      <c r="AS44">
        <v>3</v>
      </c>
      <c r="AT44">
        <v>3</v>
      </c>
      <c r="AU44">
        <v>3</v>
      </c>
      <c r="AV44" t="s">
        <v>69</v>
      </c>
      <c r="AW44" t="s">
        <v>60</v>
      </c>
    </row>
    <row r="45" spans="1:49" x14ac:dyDescent="0.25">
      <c r="A45">
        <v>44</v>
      </c>
      <c r="B45">
        <v>61</v>
      </c>
      <c r="C45">
        <v>61</v>
      </c>
      <c r="D45">
        <v>92</v>
      </c>
      <c r="E45" t="s">
        <v>128</v>
      </c>
      <c r="F45" t="s">
        <v>133</v>
      </c>
      <c r="G45" t="s">
        <v>50</v>
      </c>
      <c r="H45" t="s">
        <v>52</v>
      </c>
      <c r="I45">
        <v>2500</v>
      </c>
      <c r="J45">
        <v>-99</v>
      </c>
      <c r="K45">
        <v>-99</v>
      </c>
      <c r="L45">
        <v>-99</v>
      </c>
      <c r="M45">
        <v>-99</v>
      </c>
      <c r="N45">
        <v>-99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  <c r="U45">
        <v>-99</v>
      </c>
      <c r="V45">
        <v>2</v>
      </c>
      <c r="W45" t="s">
        <v>123</v>
      </c>
      <c r="X45">
        <v>165.16900000000001</v>
      </c>
      <c r="Y45">
        <v>82.153400000000005</v>
      </c>
      <c r="Z45" t="s">
        <v>134</v>
      </c>
      <c r="AA45" t="s">
        <v>131</v>
      </c>
      <c r="AB45">
        <v>100128</v>
      </c>
      <c r="AC45" t="s">
        <v>126</v>
      </c>
      <c r="AD45" t="s">
        <v>113</v>
      </c>
      <c r="AE45" t="s">
        <v>52</v>
      </c>
      <c r="AF45" t="s">
        <v>133</v>
      </c>
      <c r="AG45" t="s">
        <v>55</v>
      </c>
      <c r="AH45" t="s">
        <v>67</v>
      </c>
      <c r="AI45">
        <v>-99</v>
      </c>
      <c r="AJ45" t="s">
        <v>132</v>
      </c>
      <c r="AK45" t="s">
        <v>58</v>
      </c>
      <c r="AL45">
        <v>-99</v>
      </c>
      <c r="AM45">
        <v>0</v>
      </c>
      <c r="AN45">
        <v>61</v>
      </c>
      <c r="AO45">
        <v>2</v>
      </c>
      <c r="AP45">
        <v>2</v>
      </c>
      <c r="AQ45">
        <v>2</v>
      </c>
      <c r="AR45">
        <v>2</v>
      </c>
      <c r="AS45">
        <v>3</v>
      </c>
      <c r="AT45">
        <v>3</v>
      </c>
      <c r="AU45">
        <v>3</v>
      </c>
      <c r="AV45" t="s">
        <v>69</v>
      </c>
      <c r="AW45" t="s">
        <v>60</v>
      </c>
    </row>
    <row r="46" spans="1:49" x14ac:dyDescent="0.25">
      <c r="A46">
        <v>45</v>
      </c>
      <c r="B46">
        <v>62</v>
      </c>
      <c r="C46">
        <v>62</v>
      </c>
      <c r="D46">
        <v>93</v>
      </c>
      <c r="E46" t="s">
        <v>135</v>
      </c>
      <c r="F46" t="s">
        <v>136</v>
      </c>
      <c r="G46" t="s">
        <v>137</v>
      </c>
      <c r="H46" t="s">
        <v>52</v>
      </c>
      <c r="I46">
        <v>5000</v>
      </c>
      <c r="J46">
        <v>-99</v>
      </c>
      <c r="K46">
        <v>-99</v>
      </c>
      <c r="L46">
        <v>-99</v>
      </c>
      <c r="M46">
        <v>-99</v>
      </c>
      <c r="N46">
        <v>-99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>
        <v>-99</v>
      </c>
      <c r="V46">
        <v>1</v>
      </c>
      <c r="W46" t="s">
        <v>110</v>
      </c>
      <c r="X46">
        <v>11.152900000000001</v>
      </c>
      <c r="Y46">
        <v>8.9215</v>
      </c>
      <c r="Z46" t="s">
        <v>138</v>
      </c>
      <c r="AA46" t="s">
        <v>52</v>
      </c>
      <c r="AB46">
        <v>100191</v>
      </c>
      <c r="AC46" t="s">
        <v>139</v>
      </c>
      <c r="AD46" t="s">
        <v>113</v>
      </c>
      <c r="AE46" t="s">
        <v>52</v>
      </c>
      <c r="AF46" t="s">
        <v>136</v>
      </c>
      <c r="AG46" t="s">
        <v>55</v>
      </c>
      <c r="AH46" t="s">
        <v>67</v>
      </c>
      <c r="AI46">
        <v>-99</v>
      </c>
      <c r="AJ46" t="s">
        <v>68</v>
      </c>
      <c r="AK46" t="s">
        <v>68</v>
      </c>
      <c r="AL46">
        <v>-99</v>
      </c>
      <c r="AM46">
        <v>0</v>
      </c>
      <c r="AN46">
        <v>62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t="s">
        <v>69</v>
      </c>
      <c r="AW46" t="s">
        <v>62</v>
      </c>
    </row>
    <row r="47" spans="1:49" x14ac:dyDescent="0.25">
      <c r="A47">
        <v>46</v>
      </c>
      <c r="B47">
        <v>63</v>
      </c>
      <c r="C47">
        <v>63</v>
      </c>
      <c r="D47">
        <v>94</v>
      </c>
      <c r="E47" t="s">
        <v>48</v>
      </c>
      <c r="F47" t="s">
        <v>140</v>
      </c>
      <c r="G47" t="s">
        <v>50</v>
      </c>
      <c r="H47" t="s">
        <v>52</v>
      </c>
      <c r="I47">
        <v>-99</v>
      </c>
      <c r="J47">
        <v>-99</v>
      </c>
      <c r="K47">
        <v>-99</v>
      </c>
      <c r="L47">
        <v>5.8</v>
      </c>
      <c r="M47">
        <v>-99</v>
      </c>
      <c r="N47">
        <v>-99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>
        <v>-99</v>
      </c>
      <c r="V47">
        <v>1</v>
      </c>
      <c r="W47" t="s">
        <v>110</v>
      </c>
      <c r="X47">
        <v>479.23599999999999</v>
      </c>
      <c r="Y47">
        <v>197.864</v>
      </c>
      <c r="Z47" t="s">
        <v>141</v>
      </c>
      <c r="AA47" t="s">
        <v>142</v>
      </c>
      <c r="AB47">
        <v>100232</v>
      </c>
      <c r="AC47" t="s">
        <v>143</v>
      </c>
      <c r="AD47" t="s">
        <v>113</v>
      </c>
      <c r="AE47" t="s">
        <v>52</v>
      </c>
      <c r="AF47" t="s">
        <v>140</v>
      </c>
      <c r="AG47" t="s">
        <v>127</v>
      </c>
      <c r="AH47" t="s">
        <v>67</v>
      </c>
      <c r="AI47">
        <v>-99</v>
      </c>
      <c r="AJ47" t="s">
        <v>68</v>
      </c>
      <c r="AK47" t="s">
        <v>68</v>
      </c>
      <c r="AL47">
        <v>2667.2</v>
      </c>
      <c r="AM47">
        <v>0</v>
      </c>
      <c r="AN47">
        <v>63</v>
      </c>
      <c r="AO47">
        <v>3</v>
      </c>
      <c r="AP47">
        <v>3</v>
      </c>
      <c r="AQ47">
        <v>3</v>
      </c>
      <c r="AR47">
        <v>4</v>
      </c>
      <c r="AS47">
        <v>5</v>
      </c>
      <c r="AT47">
        <v>5</v>
      </c>
      <c r="AU47">
        <v>6</v>
      </c>
      <c r="AV47" t="s">
        <v>69</v>
      </c>
      <c r="AW47" t="s">
        <v>89</v>
      </c>
    </row>
    <row r="48" spans="1:49" x14ac:dyDescent="0.25">
      <c r="A48">
        <v>47</v>
      </c>
      <c r="B48">
        <v>64</v>
      </c>
      <c r="C48">
        <v>64</v>
      </c>
      <c r="D48">
        <v>95</v>
      </c>
      <c r="E48" t="s">
        <v>48</v>
      </c>
      <c r="F48" t="s">
        <v>144</v>
      </c>
      <c r="G48" t="s">
        <v>50</v>
      </c>
      <c r="H48" t="s">
        <v>52</v>
      </c>
      <c r="I48">
        <v>1400</v>
      </c>
      <c r="J48">
        <v>-99</v>
      </c>
      <c r="K48">
        <v>-99</v>
      </c>
      <c r="L48">
        <v>53</v>
      </c>
      <c r="M48">
        <v>-99</v>
      </c>
      <c r="N48">
        <v>-99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  <c r="U48">
        <v>-99</v>
      </c>
      <c r="V48">
        <v>1</v>
      </c>
      <c r="W48" t="s">
        <v>110</v>
      </c>
      <c r="X48">
        <v>175.31299999999999</v>
      </c>
      <c r="Y48">
        <v>140.96799999999999</v>
      </c>
      <c r="Z48" t="s">
        <v>145</v>
      </c>
      <c r="AA48" t="s">
        <v>146</v>
      </c>
      <c r="AB48">
        <v>100232</v>
      </c>
      <c r="AC48" t="s">
        <v>143</v>
      </c>
      <c r="AD48" t="s">
        <v>113</v>
      </c>
      <c r="AE48" t="s">
        <v>52</v>
      </c>
      <c r="AF48" t="s">
        <v>144</v>
      </c>
      <c r="AG48" t="s">
        <v>127</v>
      </c>
      <c r="AH48" t="s">
        <v>67</v>
      </c>
      <c r="AI48">
        <v>-99</v>
      </c>
      <c r="AJ48" t="s">
        <v>68</v>
      </c>
      <c r="AK48" t="s">
        <v>68</v>
      </c>
      <c r="AL48">
        <v>2691.7</v>
      </c>
      <c r="AM48">
        <v>0</v>
      </c>
      <c r="AN48">
        <v>64</v>
      </c>
      <c r="AO48">
        <v>2</v>
      </c>
      <c r="AP48">
        <v>2</v>
      </c>
      <c r="AQ48">
        <v>2</v>
      </c>
      <c r="AR48">
        <v>2</v>
      </c>
      <c r="AS48">
        <v>3</v>
      </c>
      <c r="AT48">
        <v>3</v>
      </c>
      <c r="AU48">
        <v>3</v>
      </c>
      <c r="AV48" t="s">
        <v>69</v>
      </c>
      <c r="AW48" t="s">
        <v>89</v>
      </c>
    </row>
    <row r="49" spans="1:49" x14ac:dyDescent="0.25">
      <c r="A49">
        <v>48</v>
      </c>
      <c r="B49">
        <v>65</v>
      </c>
      <c r="C49">
        <v>65</v>
      </c>
      <c r="D49">
        <v>96</v>
      </c>
      <c r="E49" t="s">
        <v>48</v>
      </c>
      <c r="F49" t="s">
        <v>147</v>
      </c>
      <c r="G49" t="s">
        <v>50</v>
      </c>
      <c r="H49" t="s">
        <v>52</v>
      </c>
      <c r="I49">
        <v>-99</v>
      </c>
      <c r="J49">
        <v>-99</v>
      </c>
      <c r="K49">
        <v>-99</v>
      </c>
      <c r="L49">
        <v>18.2</v>
      </c>
      <c r="M49">
        <v>-99</v>
      </c>
      <c r="N49">
        <v>-99</v>
      </c>
      <c r="O49" t="s">
        <v>52</v>
      </c>
      <c r="P49" t="s">
        <v>52</v>
      </c>
      <c r="Q49" t="s">
        <v>52</v>
      </c>
      <c r="R49" t="s">
        <v>52</v>
      </c>
      <c r="S49" t="s">
        <v>52</v>
      </c>
      <c r="T49" t="s">
        <v>52</v>
      </c>
      <c r="U49">
        <v>-99</v>
      </c>
      <c r="V49">
        <v>1</v>
      </c>
      <c r="W49" t="s">
        <v>110</v>
      </c>
      <c r="X49">
        <v>533.01900000000001</v>
      </c>
      <c r="Y49">
        <v>235.93100000000001</v>
      </c>
      <c r="Z49" t="s">
        <v>148</v>
      </c>
      <c r="AA49" t="s">
        <v>142</v>
      </c>
      <c r="AB49">
        <v>100232</v>
      </c>
      <c r="AC49" t="s">
        <v>143</v>
      </c>
      <c r="AD49" t="s">
        <v>113</v>
      </c>
      <c r="AE49" t="s">
        <v>52</v>
      </c>
      <c r="AF49" t="s">
        <v>147</v>
      </c>
      <c r="AG49" t="s">
        <v>127</v>
      </c>
      <c r="AH49" t="s">
        <v>67</v>
      </c>
      <c r="AI49">
        <v>-99</v>
      </c>
      <c r="AJ49" t="s">
        <v>68</v>
      </c>
      <c r="AK49" t="s">
        <v>68</v>
      </c>
      <c r="AL49">
        <v>2144.3000000000002</v>
      </c>
      <c r="AM49">
        <v>0</v>
      </c>
      <c r="AN49">
        <v>65</v>
      </c>
      <c r="AO49">
        <v>3</v>
      </c>
      <c r="AP49">
        <v>3</v>
      </c>
      <c r="AQ49">
        <v>3</v>
      </c>
      <c r="AR49">
        <v>4</v>
      </c>
      <c r="AS49">
        <v>5</v>
      </c>
      <c r="AT49">
        <v>5</v>
      </c>
      <c r="AU49">
        <v>6</v>
      </c>
      <c r="AV49" t="s">
        <v>69</v>
      </c>
      <c r="AW49" t="s">
        <v>89</v>
      </c>
    </row>
    <row r="50" spans="1:49" x14ac:dyDescent="0.25">
      <c r="A50">
        <v>49</v>
      </c>
      <c r="B50">
        <v>66</v>
      </c>
      <c r="C50">
        <v>66</v>
      </c>
      <c r="D50">
        <v>97</v>
      </c>
      <c r="E50" t="s">
        <v>48</v>
      </c>
      <c r="F50" t="s">
        <v>149</v>
      </c>
      <c r="G50" t="s">
        <v>50</v>
      </c>
      <c r="H50" t="s">
        <v>52</v>
      </c>
      <c r="I50">
        <v>-99</v>
      </c>
      <c r="J50">
        <v>-99</v>
      </c>
      <c r="K50">
        <v>-99</v>
      </c>
      <c r="L50">
        <v>35.700000000000003</v>
      </c>
      <c r="M50">
        <v>-99</v>
      </c>
      <c r="N50">
        <v>-99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>
        <v>-99</v>
      </c>
      <c r="V50">
        <v>1</v>
      </c>
      <c r="W50" t="s">
        <v>110</v>
      </c>
      <c r="X50">
        <v>479.16399999999999</v>
      </c>
      <c r="Y50">
        <v>368.05099999999999</v>
      </c>
      <c r="Z50" t="s">
        <v>150</v>
      </c>
      <c r="AA50" t="s">
        <v>142</v>
      </c>
      <c r="AB50">
        <v>100232</v>
      </c>
      <c r="AC50" t="s">
        <v>143</v>
      </c>
      <c r="AD50" t="s">
        <v>113</v>
      </c>
      <c r="AE50" t="s">
        <v>52</v>
      </c>
      <c r="AF50" t="s">
        <v>149</v>
      </c>
      <c r="AG50" t="s">
        <v>127</v>
      </c>
      <c r="AH50" t="s">
        <v>67</v>
      </c>
      <c r="AI50">
        <v>-99</v>
      </c>
      <c r="AJ50" t="s">
        <v>68</v>
      </c>
      <c r="AK50" t="s">
        <v>68</v>
      </c>
      <c r="AL50">
        <v>2890.7</v>
      </c>
      <c r="AM50">
        <v>0</v>
      </c>
      <c r="AN50">
        <v>66</v>
      </c>
      <c r="AO50">
        <v>3</v>
      </c>
      <c r="AP50">
        <v>3</v>
      </c>
      <c r="AQ50">
        <v>3</v>
      </c>
      <c r="AR50">
        <v>4</v>
      </c>
      <c r="AS50">
        <v>5</v>
      </c>
      <c r="AT50">
        <v>5</v>
      </c>
      <c r="AU50">
        <v>6</v>
      </c>
      <c r="AV50" t="s">
        <v>69</v>
      </c>
      <c r="AW50" t="s">
        <v>89</v>
      </c>
    </row>
    <row r="51" spans="1:49" x14ac:dyDescent="0.25">
      <c r="A51">
        <v>50</v>
      </c>
      <c r="B51">
        <v>67</v>
      </c>
      <c r="C51">
        <v>67</v>
      </c>
      <c r="D51">
        <v>98</v>
      </c>
      <c r="E51" t="s">
        <v>48</v>
      </c>
      <c r="F51" t="s">
        <v>109</v>
      </c>
      <c r="G51" t="s">
        <v>50</v>
      </c>
      <c r="H51" t="s">
        <v>52</v>
      </c>
      <c r="I51">
        <v>300</v>
      </c>
      <c r="J51">
        <v>-99</v>
      </c>
      <c r="K51">
        <v>-99</v>
      </c>
      <c r="L51">
        <v>6</v>
      </c>
      <c r="M51">
        <v>-99</v>
      </c>
      <c r="N51">
        <v>-99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  <c r="U51">
        <v>-99</v>
      </c>
      <c r="V51">
        <v>1</v>
      </c>
      <c r="W51" t="s">
        <v>110</v>
      </c>
      <c r="X51">
        <v>193.459</v>
      </c>
      <c r="Y51">
        <v>155.643</v>
      </c>
      <c r="Z51" t="s">
        <v>151</v>
      </c>
      <c r="AA51" t="s">
        <v>152</v>
      </c>
      <c r="AB51">
        <v>100163</v>
      </c>
      <c r="AC51" t="s">
        <v>153</v>
      </c>
      <c r="AD51" t="s">
        <v>113</v>
      </c>
      <c r="AE51" t="s">
        <v>52</v>
      </c>
      <c r="AF51" t="s">
        <v>109</v>
      </c>
      <c r="AG51" t="s">
        <v>114</v>
      </c>
      <c r="AH51" t="s">
        <v>67</v>
      </c>
      <c r="AI51">
        <v>-99</v>
      </c>
      <c r="AJ51" t="s">
        <v>68</v>
      </c>
      <c r="AK51" t="s">
        <v>68</v>
      </c>
      <c r="AL51">
        <v>-99</v>
      </c>
      <c r="AM51">
        <v>0</v>
      </c>
      <c r="AN51">
        <v>67</v>
      </c>
      <c r="AO51">
        <v>2</v>
      </c>
      <c r="AP51">
        <v>2</v>
      </c>
      <c r="AQ51">
        <v>2</v>
      </c>
      <c r="AR51">
        <v>2</v>
      </c>
      <c r="AS51">
        <v>3</v>
      </c>
      <c r="AT51">
        <v>3</v>
      </c>
      <c r="AU51">
        <v>3</v>
      </c>
      <c r="AV51" t="s">
        <v>69</v>
      </c>
      <c r="AW51" t="s">
        <v>89</v>
      </c>
    </row>
    <row r="52" spans="1:49" x14ac:dyDescent="0.25">
      <c r="A52">
        <v>51</v>
      </c>
      <c r="B52">
        <v>68</v>
      </c>
      <c r="C52">
        <v>68</v>
      </c>
      <c r="D52">
        <v>99</v>
      </c>
      <c r="E52" t="s">
        <v>48</v>
      </c>
      <c r="F52" t="s">
        <v>154</v>
      </c>
      <c r="G52" t="s">
        <v>50</v>
      </c>
      <c r="H52" t="s">
        <v>52</v>
      </c>
      <c r="I52">
        <v>5.94</v>
      </c>
      <c r="J52">
        <v>-99</v>
      </c>
      <c r="K52">
        <v>-99</v>
      </c>
      <c r="L52">
        <v>169.4</v>
      </c>
      <c r="M52">
        <v>-99</v>
      </c>
      <c r="N52">
        <v>-99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>
        <v>-99</v>
      </c>
      <c r="V52">
        <v>1</v>
      </c>
      <c r="W52" t="s">
        <v>110</v>
      </c>
      <c r="X52">
        <v>140.59800000000001</v>
      </c>
      <c r="Y52">
        <v>112.575</v>
      </c>
      <c r="Z52" t="s">
        <v>155</v>
      </c>
      <c r="AA52" t="s">
        <v>156</v>
      </c>
      <c r="AB52">
        <v>100163</v>
      </c>
      <c r="AC52" t="s">
        <v>153</v>
      </c>
      <c r="AD52" t="s">
        <v>113</v>
      </c>
      <c r="AE52" t="s">
        <v>52</v>
      </c>
      <c r="AF52" t="s">
        <v>154</v>
      </c>
      <c r="AG52" t="s">
        <v>55</v>
      </c>
      <c r="AH52" t="s">
        <v>103</v>
      </c>
      <c r="AI52">
        <v>-99</v>
      </c>
      <c r="AJ52" t="s">
        <v>68</v>
      </c>
      <c r="AK52" t="s">
        <v>68</v>
      </c>
      <c r="AL52">
        <v>-99</v>
      </c>
      <c r="AM52">
        <v>0</v>
      </c>
      <c r="AN52">
        <v>68</v>
      </c>
      <c r="AO52">
        <v>2</v>
      </c>
      <c r="AP52">
        <v>2</v>
      </c>
      <c r="AQ52">
        <v>2</v>
      </c>
      <c r="AR52">
        <v>2</v>
      </c>
      <c r="AS52">
        <v>3</v>
      </c>
      <c r="AT52">
        <v>3</v>
      </c>
      <c r="AU52">
        <v>3</v>
      </c>
      <c r="AV52" t="s">
        <v>69</v>
      </c>
      <c r="AW52" t="s">
        <v>89</v>
      </c>
    </row>
    <row r="53" spans="1:49" x14ac:dyDescent="0.25">
      <c r="A53">
        <v>52</v>
      </c>
      <c r="B53">
        <v>69</v>
      </c>
      <c r="C53">
        <v>69</v>
      </c>
      <c r="D53">
        <v>100</v>
      </c>
      <c r="E53" t="s">
        <v>48</v>
      </c>
      <c r="F53" t="s">
        <v>157</v>
      </c>
      <c r="G53" t="s">
        <v>50</v>
      </c>
      <c r="H53" t="s">
        <v>52</v>
      </c>
      <c r="I53">
        <v>162.5</v>
      </c>
      <c r="J53">
        <v>-99</v>
      </c>
      <c r="K53">
        <v>-99</v>
      </c>
      <c r="L53">
        <v>26.5</v>
      </c>
      <c r="M53">
        <v>-99</v>
      </c>
      <c r="N53">
        <v>-99</v>
      </c>
      <c r="O53" t="s">
        <v>52</v>
      </c>
      <c r="P53" t="s">
        <v>52</v>
      </c>
      <c r="Q53" t="s">
        <v>52</v>
      </c>
      <c r="R53" t="s">
        <v>52</v>
      </c>
      <c r="S53" t="s">
        <v>52</v>
      </c>
      <c r="T53" t="s">
        <v>52</v>
      </c>
      <c r="U53">
        <v>-99</v>
      </c>
      <c r="V53">
        <v>1</v>
      </c>
      <c r="W53" t="s">
        <v>110</v>
      </c>
      <c r="X53">
        <v>66.056600000000003</v>
      </c>
      <c r="Y53">
        <v>39.895200000000003</v>
      </c>
      <c r="Z53" t="s">
        <v>158</v>
      </c>
      <c r="AA53" t="s">
        <v>156</v>
      </c>
      <c r="AB53">
        <v>100163</v>
      </c>
      <c r="AC53" t="s">
        <v>153</v>
      </c>
      <c r="AD53" t="s">
        <v>113</v>
      </c>
      <c r="AE53" t="s">
        <v>52</v>
      </c>
      <c r="AF53" t="s">
        <v>157</v>
      </c>
      <c r="AG53" t="s">
        <v>114</v>
      </c>
      <c r="AH53" t="s">
        <v>159</v>
      </c>
      <c r="AI53">
        <v>-9</v>
      </c>
      <c r="AJ53" t="s">
        <v>68</v>
      </c>
      <c r="AK53" t="s">
        <v>68</v>
      </c>
      <c r="AL53">
        <v>-99</v>
      </c>
      <c r="AM53">
        <v>0</v>
      </c>
      <c r="AN53">
        <v>69</v>
      </c>
      <c r="AO53">
        <v>1</v>
      </c>
      <c r="AP53">
        <v>1</v>
      </c>
      <c r="AQ53">
        <v>1</v>
      </c>
      <c r="AR53">
        <v>1</v>
      </c>
      <c r="AS53">
        <v>2</v>
      </c>
      <c r="AT53">
        <v>2</v>
      </c>
      <c r="AU53">
        <v>2</v>
      </c>
      <c r="AV53" t="s">
        <v>59</v>
      </c>
      <c r="AW53" t="s">
        <v>60</v>
      </c>
    </row>
    <row r="54" spans="1:49" x14ac:dyDescent="0.25">
      <c r="A54">
        <v>53</v>
      </c>
      <c r="B54">
        <v>70</v>
      </c>
      <c r="C54">
        <v>70</v>
      </c>
      <c r="D54">
        <v>101</v>
      </c>
      <c r="E54" t="s">
        <v>160</v>
      </c>
      <c r="F54" t="s">
        <v>161</v>
      </c>
      <c r="G54" t="s">
        <v>78</v>
      </c>
      <c r="H54" t="s">
        <v>52</v>
      </c>
      <c r="I54">
        <v>1.1000000000000001</v>
      </c>
      <c r="J54">
        <v>-99</v>
      </c>
      <c r="K54">
        <v>-99</v>
      </c>
      <c r="L54">
        <v>93</v>
      </c>
      <c r="M54">
        <v>1.8</v>
      </c>
      <c r="N54">
        <v>-99</v>
      </c>
      <c r="O54" t="s">
        <v>52</v>
      </c>
      <c r="P54" t="s">
        <v>52</v>
      </c>
      <c r="Q54" t="s">
        <v>52</v>
      </c>
      <c r="R54" t="s">
        <v>162</v>
      </c>
      <c r="S54" t="s">
        <v>52</v>
      </c>
      <c r="T54" t="s">
        <v>52</v>
      </c>
      <c r="U54">
        <v>-99</v>
      </c>
      <c r="V54">
        <v>1</v>
      </c>
      <c r="W54" t="s">
        <v>163</v>
      </c>
      <c r="X54">
        <v>78.151799999999994</v>
      </c>
      <c r="Y54">
        <v>69.415599999999998</v>
      </c>
      <c r="Z54" t="s">
        <v>164</v>
      </c>
      <c r="AA54" t="s">
        <v>165</v>
      </c>
      <c r="AB54">
        <v>100106</v>
      </c>
      <c r="AC54" t="s">
        <v>166</v>
      </c>
      <c r="AD54" t="s">
        <v>113</v>
      </c>
      <c r="AE54" t="s">
        <v>52</v>
      </c>
      <c r="AF54" t="s">
        <v>161</v>
      </c>
      <c r="AG54" t="s">
        <v>55</v>
      </c>
      <c r="AH54" t="s">
        <v>82</v>
      </c>
      <c r="AI54">
        <v>3000</v>
      </c>
      <c r="AJ54" t="s">
        <v>52</v>
      </c>
      <c r="AK54" t="s">
        <v>52</v>
      </c>
      <c r="AL54">
        <v>-99</v>
      </c>
      <c r="AM54">
        <v>0</v>
      </c>
      <c r="AN54">
        <v>70</v>
      </c>
      <c r="AO54">
        <v>1</v>
      </c>
      <c r="AP54">
        <v>1</v>
      </c>
      <c r="AQ54">
        <v>1</v>
      </c>
      <c r="AR54">
        <v>1</v>
      </c>
      <c r="AS54">
        <v>2</v>
      </c>
      <c r="AT54">
        <v>2</v>
      </c>
      <c r="AU54">
        <v>2</v>
      </c>
      <c r="AV54" t="s">
        <v>59</v>
      </c>
      <c r="AW54" t="s">
        <v>60</v>
      </c>
    </row>
    <row r="55" spans="1:49" x14ac:dyDescent="0.25">
      <c r="A55">
        <v>54</v>
      </c>
      <c r="B55">
        <v>71</v>
      </c>
      <c r="C55">
        <v>71</v>
      </c>
      <c r="D55">
        <v>102</v>
      </c>
      <c r="E55" t="s">
        <v>78</v>
      </c>
      <c r="F55" t="s">
        <v>167</v>
      </c>
      <c r="G55" t="s">
        <v>78</v>
      </c>
      <c r="H55" t="s">
        <v>52</v>
      </c>
      <c r="I55">
        <v>-99</v>
      </c>
      <c r="J55">
        <v>-99</v>
      </c>
      <c r="K55">
        <v>-99</v>
      </c>
      <c r="L55">
        <v>230</v>
      </c>
      <c r="M55">
        <v>-99</v>
      </c>
      <c r="N55">
        <v>-99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>
        <v>-99</v>
      </c>
      <c r="V55">
        <v>1</v>
      </c>
      <c r="W55" t="s">
        <v>163</v>
      </c>
      <c r="X55">
        <v>59.4146</v>
      </c>
      <c r="Y55">
        <v>52.473999999999997</v>
      </c>
      <c r="Z55" t="s">
        <v>168</v>
      </c>
      <c r="AA55" t="s">
        <v>169</v>
      </c>
      <c r="AB55">
        <v>100106</v>
      </c>
      <c r="AC55" t="s">
        <v>166</v>
      </c>
      <c r="AD55" t="s">
        <v>113</v>
      </c>
      <c r="AE55" t="s">
        <v>52</v>
      </c>
      <c r="AF55" t="s">
        <v>167</v>
      </c>
      <c r="AG55" t="s">
        <v>55</v>
      </c>
      <c r="AH55" t="s">
        <v>170</v>
      </c>
      <c r="AI55">
        <v>-99</v>
      </c>
      <c r="AJ55" t="s">
        <v>68</v>
      </c>
      <c r="AK55" t="s">
        <v>68</v>
      </c>
      <c r="AL55">
        <v>-99</v>
      </c>
      <c r="AM55">
        <v>0</v>
      </c>
      <c r="AN55">
        <v>71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2</v>
      </c>
      <c r="AU55">
        <v>2</v>
      </c>
      <c r="AV55" t="s">
        <v>69</v>
      </c>
      <c r="AW55" t="s">
        <v>60</v>
      </c>
    </row>
    <row r="56" spans="1:49" x14ac:dyDescent="0.25">
      <c r="A56">
        <v>55</v>
      </c>
      <c r="B56">
        <v>72</v>
      </c>
      <c r="C56">
        <v>72</v>
      </c>
      <c r="D56">
        <v>103</v>
      </c>
      <c r="E56" t="s">
        <v>78</v>
      </c>
      <c r="F56" t="s">
        <v>171</v>
      </c>
      <c r="G56" t="s">
        <v>78</v>
      </c>
      <c r="H56" t="s">
        <v>52</v>
      </c>
      <c r="I56">
        <v>-99</v>
      </c>
      <c r="J56">
        <v>-99</v>
      </c>
      <c r="K56">
        <v>-99</v>
      </c>
      <c r="L56">
        <v>2</v>
      </c>
      <c r="M56">
        <v>-99</v>
      </c>
      <c r="N56">
        <v>-99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>
        <v>-99</v>
      </c>
      <c r="V56">
        <v>1</v>
      </c>
      <c r="W56" t="s">
        <v>163</v>
      </c>
      <c r="X56">
        <v>46.637700000000002</v>
      </c>
      <c r="Y56">
        <v>39.865699999999997</v>
      </c>
      <c r="Z56" t="s">
        <v>172</v>
      </c>
      <c r="AA56" t="s">
        <v>173</v>
      </c>
      <c r="AB56">
        <v>100106</v>
      </c>
      <c r="AC56" t="s">
        <v>166</v>
      </c>
      <c r="AD56" t="s">
        <v>113</v>
      </c>
      <c r="AE56" t="s">
        <v>52</v>
      </c>
      <c r="AF56" t="s">
        <v>171</v>
      </c>
      <c r="AG56" t="s">
        <v>55</v>
      </c>
      <c r="AH56" t="s">
        <v>170</v>
      </c>
      <c r="AI56">
        <v>-99</v>
      </c>
      <c r="AJ56" t="s">
        <v>68</v>
      </c>
      <c r="AK56" t="s">
        <v>68</v>
      </c>
      <c r="AL56">
        <v>-99</v>
      </c>
      <c r="AM56">
        <v>0</v>
      </c>
      <c r="AN56">
        <v>72</v>
      </c>
      <c r="AO56">
        <v>1</v>
      </c>
      <c r="AP56">
        <v>1</v>
      </c>
      <c r="AQ56">
        <v>1</v>
      </c>
      <c r="AR56">
        <v>1</v>
      </c>
      <c r="AS56">
        <v>2</v>
      </c>
      <c r="AT56">
        <v>2</v>
      </c>
      <c r="AU56">
        <v>2</v>
      </c>
      <c r="AV56" t="s">
        <v>69</v>
      </c>
      <c r="AW56" t="s">
        <v>60</v>
      </c>
    </row>
    <row r="57" spans="1:49" x14ac:dyDescent="0.25">
      <c r="A57">
        <v>56</v>
      </c>
      <c r="B57">
        <v>73</v>
      </c>
      <c r="C57">
        <v>73</v>
      </c>
      <c r="D57">
        <v>104</v>
      </c>
      <c r="E57" t="s">
        <v>48</v>
      </c>
      <c r="F57" t="s">
        <v>48</v>
      </c>
      <c r="G57" t="s">
        <v>50</v>
      </c>
      <c r="H57" t="s">
        <v>52</v>
      </c>
      <c r="I57">
        <v>135</v>
      </c>
      <c r="J57">
        <v>-99</v>
      </c>
      <c r="K57">
        <v>-99</v>
      </c>
      <c r="L57">
        <v>47.6</v>
      </c>
      <c r="M57">
        <v>-99</v>
      </c>
      <c r="N57">
        <v>-99</v>
      </c>
      <c r="O57" t="s">
        <v>52</v>
      </c>
      <c r="P57" t="s">
        <v>52</v>
      </c>
      <c r="Q57" t="s">
        <v>52</v>
      </c>
      <c r="R57" t="s">
        <v>52</v>
      </c>
      <c r="S57" t="s">
        <v>52</v>
      </c>
      <c r="T57" t="s">
        <v>52</v>
      </c>
      <c r="U57">
        <v>-99</v>
      </c>
      <c r="V57">
        <v>1</v>
      </c>
      <c r="W57" t="s">
        <v>123</v>
      </c>
      <c r="X57">
        <v>620.69100000000003</v>
      </c>
      <c r="Y57">
        <v>411.84699999999998</v>
      </c>
      <c r="Z57" t="s">
        <v>174</v>
      </c>
      <c r="AA57" t="s">
        <v>175</v>
      </c>
      <c r="AB57">
        <v>100228</v>
      </c>
      <c r="AC57" t="s">
        <v>176</v>
      </c>
      <c r="AD57" t="s">
        <v>113</v>
      </c>
      <c r="AE57" t="s">
        <v>52</v>
      </c>
      <c r="AF57" t="s">
        <v>48</v>
      </c>
      <c r="AG57" t="s">
        <v>114</v>
      </c>
      <c r="AH57" t="s">
        <v>177</v>
      </c>
      <c r="AI57">
        <v>-99</v>
      </c>
      <c r="AJ57" t="s">
        <v>68</v>
      </c>
      <c r="AK57" t="s">
        <v>68</v>
      </c>
      <c r="AL57">
        <v>-99</v>
      </c>
      <c r="AM57">
        <v>0</v>
      </c>
      <c r="AN57">
        <v>73</v>
      </c>
      <c r="AO57">
        <v>3</v>
      </c>
      <c r="AP57">
        <v>3</v>
      </c>
      <c r="AQ57">
        <v>3</v>
      </c>
      <c r="AR57">
        <v>4</v>
      </c>
      <c r="AS57">
        <v>5</v>
      </c>
      <c r="AT57">
        <v>6</v>
      </c>
      <c r="AU57">
        <v>7</v>
      </c>
      <c r="AV57" t="s">
        <v>69</v>
      </c>
      <c r="AW57" t="s">
        <v>89</v>
      </c>
    </row>
    <row r="58" spans="1:49" x14ac:dyDescent="0.25">
      <c r="A58">
        <v>57</v>
      </c>
      <c r="B58">
        <v>74</v>
      </c>
      <c r="C58">
        <v>74</v>
      </c>
      <c r="D58">
        <v>105</v>
      </c>
      <c r="E58" t="s">
        <v>160</v>
      </c>
      <c r="F58" t="s">
        <v>178</v>
      </c>
      <c r="G58" t="s">
        <v>78</v>
      </c>
      <c r="H58" t="s">
        <v>52</v>
      </c>
      <c r="I58">
        <v>11</v>
      </c>
      <c r="J58">
        <v>-99</v>
      </c>
      <c r="K58">
        <v>-99</v>
      </c>
      <c r="L58">
        <v>245.8</v>
      </c>
      <c r="M58">
        <v>-99</v>
      </c>
      <c r="N58">
        <v>-99</v>
      </c>
      <c r="O58" t="s">
        <v>52</v>
      </c>
      <c r="P58" t="s">
        <v>52</v>
      </c>
      <c r="Q58" t="s">
        <v>52</v>
      </c>
      <c r="R58" t="s">
        <v>179</v>
      </c>
      <c r="S58" t="s">
        <v>52</v>
      </c>
      <c r="T58" t="s">
        <v>52</v>
      </c>
      <c r="U58">
        <v>-99</v>
      </c>
      <c r="V58">
        <v>1</v>
      </c>
      <c r="W58" t="s">
        <v>110</v>
      </c>
      <c r="X58">
        <v>11.718500000000001</v>
      </c>
      <c r="Y58">
        <v>7.3628571428571403</v>
      </c>
      <c r="Z58" t="s">
        <v>180</v>
      </c>
      <c r="AA58" t="s">
        <v>181</v>
      </c>
      <c r="AB58">
        <v>166</v>
      </c>
      <c r="AC58" t="s">
        <v>182</v>
      </c>
      <c r="AD58" t="s">
        <v>183</v>
      </c>
      <c r="AE58" t="s">
        <v>52</v>
      </c>
      <c r="AF58" t="s">
        <v>178</v>
      </c>
      <c r="AG58" t="s">
        <v>55</v>
      </c>
      <c r="AH58" t="s">
        <v>82</v>
      </c>
      <c r="AI58">
        <v>800</v>
      </c>
      <c r="AJ58" t="s">
        <v>52</v>
      </c>
      <c r="AK58" t="s">
        <v>52</v>
      </c>
      <c r="AL58">
        <v>-99</v>
      </c>
      <c r="AM58">
        <v>0</v>
      </c>
      <c r="AN58">
        <v>74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t="s">
        <v>59</v>
      </c>
      <c r="AW58" t="s">
        <v>62</v>
      </c>
    </row>
    <row r="59" spans="1:49" x14ac:dyDescent="0.25">
      <c r="A59">
        <v>58</v>
      </c>
      <c r="B59">
        <v>75</v>
      </c>
      <c r="C59">
        <v>75</v>
      </c>
      <c r="D59">
        <v>106</v>
      </c>
      <c r="E59" t="s">
        <v>160</v>
      </c>
      <c r="F59" t="s">
        <v>184</v>
      </c>
      <c r="G59" t="s">
        <v>78</v>
      </c>
      <c r="H59" t="s">
        <v>52</v>
      </c>
      <c r="I59">
        <v>67</v>
      </c>
      <c r="J59">
        <v>-99</v>
      </c>
      <c r="K59">
        <v>-99</v>
      </c>
      <c r="L59">
        <v>14.6</v>
      </c>
      <c r="M59">
        <v>-99</v>
      </c>
      <c r="N59">
        <v>-99</v>
      </c>
      <c r="O59" t="s">
        <v>52</v>
      </c>
      <c r="P59" t="s">
        <v>52</v>
      </c>
      <c r="Q59" t="s">
        <v>52</v>
      </c>
      <c r="R59" t="s">
        <v>179</v>
      </c>
      <c r="S59" t="s">
        <v>52</v>
      </c>
      <c r="T59" t="s">
        <v>52</v>
      </c>
      <c r="U59">
        <v>-99</v>
      </c>
      <c r="V59">
        <v>3</v>
      </c>
      <c r="W59" t="s">
        <v>110</v>
      </c>
      <c r="X59">
        <v>118.029285714286</v>
      </c>
      <c r="Y59">
        <v>70.0042857142857</v>
      </c>
      <c r="Z59" t="s">
        <v>185</v>
      </c>
      <c r="AA59" t="s">
        <v>186</v>
      </c>
      <c r="AB59">
        <v>166</v>
      </c>
      <c r="AC59" t="s">
        <v>182</v>
      </c>
      <c r="AD59" t="s">
        <v>183</v>
      </c>
      <c r="AE59" t="s">
        <v>52</v>
      </c>
      <c r="AF59" t="s">
        <v>184</v>
      </c>
      <c r="AG59" t="s">
        <v>55</v>
      </c>
      <c r="AH59" t="s">
        <v>82</v>
      </c>
      <c r="AI59">
        <v>4000</v>
      </c>
      <c r="AJ59" t="s">
        <v>52</v>
      </c>
      <c r="AK59" t="s">
        <v>52</v>
      </c>
      <c r="AL59">
        <v>-99</v>
      </c>
      <c r="AM59">
        <v>0</v>
      </c>
      <c r="AN59">
        <v>75</v>
      </c>
      <c r="AO59">
        <v>1</v>
      </c>
      <c r="AP59">
        <v>1</v>
      </c>
      <c r="AQ59">
        <v>1</v>
      </c>
      <c r="AR59">
        <v>1</v>
      </c>
      <c r="AS59">
        <v>2</v>
      </c>
      <c r="AT59">
        <v>2</v>
      </c>
      <c r="AU59">
        <v>2</v>
      </c>
      <c r="AV59" t="s">
        <v>59</v>
      </c>
      <c r="AW59" t="s">
        <v>60</v>
      </c>
    </row>
    <row r="60" spans="1:49" x14ac:dyDescent="0.25">
      <c r="A60">
        <v>59</v>
      </c>
      <c r="B60">
        <v>77</v>
      </c>
      <c r="C60">
        <v>77</v>
      </c>
      <c r="D60">
        <v>108</v>
      </c>
      <c r="E60" t="s">
        <v>78</v>
      </c>
      <c r="F60" t="s">
        <v>187</v>
      </c>
      <c r="G60" t="s">
        <v>78</v>
      </c>
      <c r="H60" t="s">
        <v>52</v>
      </c>
      <c r="I60">
        <v>68.400000000000006</v>
      </c>
      <c r="J60">
        <v>-99</v>
      </c>
      <c r="K60">
        <v>-99</v>
      </c>
      <c r="L60">
        <v>-99</v>
      </c>
      <c r="M60">
        <v>-99</v>
      </c>
      <c r="N60">
        <v>-99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>
        <v>-99</v>
      </c>
      <c r="V60">
        <v>1</v>
      </c>
      <c r="W60" t="s">
        <v>110</v>
      </c>
      <c r="X60">
        <v>2375.8142857142898</v>
      </c>
      <c r="Y60">
        <v>2284.75714285714</v>
      </c>
      <c r="Z60" t="s">
        <v>188</v>
      </c>
      <c r="AA60" t="s">
        <v>52</v>
      </c>
      <c r="AB60">
        <v>1396</v>
      </c>
      <c r="AC60" t="s">
        <v>189</v>
      </c>
      <c r="AD60" t="s">
        <v>190</v>
      </c>
      <c r="AE60" t="s">
        <v>52</v>
      </c>
      <c r="AF60" t="s">
        <v>187</v>
      </c>
      <c r="AG60" t="s">
        <v>55</v>
      </c>
      <c r="AH60" t="s">
        <v>170</v>
      </c>
      <c r="AI60">
        <v>-99</v>
      </c>
      <c r="AJ60" t="s">
        <v>68</v>
      </c>
      <c r="AK60" t="s">
        <v>68</v>
      </c>
      <c r="AL60">
        <v>-99</v>
      </c>
      <c r="AM60">
        <v>0</v>
      </c>
      <c r="AN60">
        <v>77</v>
      </c>
      <c r="AO60">
        <v>4</v>
      </c>
      <c r="AP60">
        <v>5</v>
      </c>
      <c r="AQ60">
        <v>6</v>
      </c>
      <c r="AR60">
        <v>7</v>
      </c>
      <c r="AS60">
        <v>8</v>
      </c>
      <c r="AT60">
        <v>9</v>
      </c>
      <c r="AU60">
        <v>10</v>
      </c>
      <c r="AV60" t="s">
        <v>69</v>
      </c>
      <c r="AW60" t="s">
        <v>191</v>
      </c>
    </row>
    <row r="61" spans="1:49" x14ac:dyDescent="0.25">
      <c r="A61">
        <v>60</v>
      </c>
      <c r="B61">
        <v>80</v>
      </c>
      <c r="C61">
        <v>80</v>
      </c>
      <c r="D61">
        <v>111</v>
      </c>
      <c r="E61" t="s">
        <v>192</v>
      </c>
      <c r="F61" t="s">
        <v>192</v>
      </c>
      <c r="G61" t="s">
        <v>50</v>
      </c>
      <c r="H61" t="s">
        <v>52</v>
      </c>
      <c r="I61">
        <v>2700</v>
      </c>
      <c r="J61">
        <v>-99</v>
      </c>
      <c r="K61">
        <v>-99</v>
      </c>
      <c r="L61">
        <v>5</v>
      </c>
      <c r="M61">
        <v>7.16</v>
      </c>
      <c r="N61">
        <v>-99</v>
      </c>
      <c r="O61" t="s">
        <v>52</v>
      </c>
      <c r="P61" t="s">
        <v>52</v>
      </c>
      <c r="Q61" t="s">
        <v>52</v>
      </c>
      <c r="R61" t="s">
        <v>52</v>
      </c>
      <c r="S61" t="s">
        <v>52</v>
      </c>
      <c r="T61" t="s">
        <v>52</v>
      </c>
      <c r="U61">
        <v>-99</v>
      </c>
      <c r="V61">
        <v>1</v>
      </c>
      <c r="W61" t="s">
        <v>193</v>
      </c>
      <c r="X61">
        <v>196.102</v>
      </c>
      <c r="Y61">
        <v>124.675</v>
      </c>
      <c r="Z61" t="s">
        <v>194</v>
      </c>
      <c r="AA61" t="s">
        <v>52</v>
      </c>
      <c r="AB61">
        <v>20046126</v>
      </c>
      <c r="AC61" t="s">
        <v>195</v>
      </c>
      <c r="AD61" t="s">
        <v>196</v>
      </c>
      <c r="AE61" t="s">
        <v>52</v>
      </c>
      <c r="AF61" t="s">
        <v>192</v>
      </c>
      <c r="AG61" t="s">
        <v>55</v>
      </c>
      <c r="AH61" t="s">
        <v>67</v>
      </c>
      <c r="AI61">
        <v>-99</v>
      </c>
      <c r="AJ61" t="s">
        <v>68</v>
      </c>
      <c r="AK61" t="s">
        <v>68</v>
      </c>
      <c r="AL61">
        <v>-99</v>
      </c>
      <c r="AM61">
        <v>0</v>
      </c>
      <c r="AN61">
        <v>80</v>
      </c>
      <c r="AO61">
        <v>2</v>
      </c>
      <c r="AP61">
        <v>2</v>
      </c>
      <c r="AQ61">
        <v>2</v>
      </c>
      <c r="AR61">
        <v>2</v>
      </c>
      <c r="AS61">
        <v>3</v>
      </c>
      <c r="AT61">
        <v>3</v>
      </c>
      <c r="AU61">
        <v>3</v>
      </c>
      <c r="AV61" t="s">
        <v>69</v>
      </c>
      <c r="AW61" t="s">
        <v>89</v>
      </c>
    </row>
    <row r="62" spans="1:49" x14ac:dyDescent="0.25">
      <c r="A62">
        <v>61</v>
      </c>
      <c r="B62">
        <v>81</v>
      </c>
      <c r="C62">
        <v>81</v>
      </c>
      <c r="D62">
        <v>112</v>
      </c>
      <c r="E62" t="s">
        <v>160</v>
      </c>
      <c r="F62" t="s">
        <v>197</v>
      </c>
      <c r="G62" t="s">
        <v>78</v>
      </c>
      <c r="H62" t="s">
        <v>52</v>
      </c>
      <c r="I62">
        <v>20</v>
      </c>
      <c r="J62">
        <v>-99</v>
      </c>
      <c r="K62">
        <v>-99</v>
      </c>
      <c r="L62">
        <v>219</v>
      </c>
      <c r="M62">
        <v>7.0000000000000001E-3</v>
      </c>
      <c r="N62">
        <v>-99</v>
      </c>
      <c r="O62" t="s">
        <v>52</v>
      </c>
      <c r="P62" t="s">
        <v>52</v>
      </c>
      <c r="Q62" t="s">
        <v>52</v>
      </c>
      <c r="R62" t="s">
        <v>179</v>
      </c>
      <c r="S62" t="s">
        <v>52</v>
      </c>
      <c r="T62" t="s">
        <v>52</v>
      </c>
      <c r="U62">
        <v>-99</v>
      </c>
      <c r="V62">
        <v>1</v>
      </c>
      <c r="W62" t="s">
        <v>198</v>
      </c>
      <c r="X62">
        <v>29.012699999999999</v>
      </c>
      <c r="Y62">
        <v>20.5916</v>
      </c>
      <c r="Z62" t="s">
        <v>199</v>
      </c>
      <c r="AA62" t="s">
        <v>52</v>
      </c>
      <c r="AB62">
        <v>20050202</v>
      </c>
      <c r="AC62" t="s">
        <v>200</v>
      </c>
      <c r="AD62" t="s">
        <v>196</v>
      </c>
      <c r="AE62" t="s">
        <v>52</v>
      </c>
      <c r="AF62" t="s">
        <v>197</v>
      </c>
      <c r="AG62" t="s">
        <v>55</v>
      </c>
      <c r="AH62" t="s">
        <v>82</v>
      </c>
      <c r="AI62">
        <v>1010</v>
      </c>
      <c r="AJ62" t="s">
        <v>52</v>
      </c>
      <c r="AK62" t="s">
        <v>52</v>
      </c>
      <c r="AL62">
        <v>-99</v>
      </c>
      <c r="AM62">
        <v>0</v>
      </c>
      <c r="AN62">
        <v>81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t="s">
        <v>59</v>
      </c>
      <c r="AW62" t="s">
        <v>60</v>
      </c>
    </row>
    <row r="63" spans="1:49" x14ac:dyDescent="0.25">
      <c r="A63">
        <v>62</v>
      </c>
      <c r="B63">
        <v>82</v>
      </c>
      <c r="C63">
        <v>82</v>
      </c>
      <c r="D63">
        <v>113</v>
      </c>
      <c r="E63" t="s">
        <v>160</v>
      </c>
      <c r="F63" t="s">
        <v>201</v>
      </c>
      <c r="G63" t="s">
        <v>78</v>
      </c>
      <c r="H63" t="s">
        <v>52</v>
      </c>
      <c r="I63">
        <v>15</v>
      </c>
      <c r="J63">
        <v>-99</v>
      </c>
      <c r="K63">
        <v>-99</v>
      </c>
      <c r="L63">
        <v>139</v>
      </c>
      <c r="M63">
        <v>0.102999999999999</v>
      </c>
      <c r="N63">
        <v>-99</v>
      </c>
      <c r="O63" t="s">
        <v>52</v>
      </c>
      <c r="P63" t="s">
        <v>52</v>
      </c>
      <c r="Q63" t="s">
        <v>52</v>
      </c>
      <c r="R63" t="s">
        <v>202</v>
      </c>
      <c r="S63" t="s">
        <v>52</v>
      </c>
      <c r="T63" t="s">
        <v>52</v>
      </c>
      <c r="U63">
        <v>-99</v>
      </c>
      <c r="V63">
        <v>1</v>
      </c>
      <c r="W63" t="s">
        <v>198</v>
      </c>
      <c r="X63">
        <v>111.586</v>
      </c>
      <c r="Y63">
        <v>88.832700000000003</v>
      </c>
      <c r="Z63" t="s">
        <v>203</v>
      </c>
      <c r="AA63" t="s">
        <v>52</v>
      </c>
      <c r="AB63">
        <v>20050202</v>
      </c>
      <c r="AC63" t="s">
        <v>200</v>
      </c>
      <c r="AD63" t="s">
        <v>196</v>
      </c>
      <c r="AE63" t="s">
        <v>52</v>
      </c>
      <c r="AF63" t="s">
        <v>201</v>
      </c>
      <c r="AG63" t="s">
        <v>55</v>
      </c>
      <c r="AH63" t="s">
        <v>82</v>
      </c>
      <c r="AI63">
        <v>670</v>
      </c>
      <c r="AJ63" t="s">
        <v>52</v>
      </c>
      <c r="AK63" t="s">
        <v>52</v>
      </c>
      <c r="AL63">
        <v>-99</v>
      </c>
      <c r="AM63">
        <v>0</v>
      </c>
      <c r="AN63">
        <v>82</v>
      </c>
      <c r="AO63">
        <v>1</v>
      </c>
      <c r="AP63">
        <v>1</v>
      </c>
      <c r="AQ63">
        <v>1</v>
      </c>
      <c r="AR63">
        <v>1</v>
      </c>
      <c r="AS63">
        <v>2</v>
      </c>
      <c r="AT63">
        <v>2</v>
      </c>
      <c r="AU63">
        <v>2</v>
      </c>
      <c r="AV63" t="s">
        <v>59</v>
      </c>
      <c r="AW63" t="s">
        <v>60</v>
      </c>
    </row>
    <row r="64" spans="1:49" x14ac:dyDescent="0.25">
      <c r="A64">
        <v>63</v>
      </c>
      <c r="B64">
        <v>83</v>
      </c>
      <c r="C64">
        <v>91</v>
      </c>
      <c r="D64">
        <v>122</v>
      </c>
      <c r="E64" t="s">
        <v>204</v>
      </c>
      <c r="F64" t="s">
        <v>205</v>
      </c>
      <c r="G64" t="s">
        <v>50</v>
      </c>
      <c r="H64" t="s">
        <v>52</v>
      </c>
      <c r="I64">
        <v>2436</v>
      </c>
      <c r="J64">
        <v>-99</v>
      </c>
      <c r="K64">
        <v>-99</v>
      </c>
      <c r="L64">
        <v>-99</v>
      </c>
      <c r="M64">
        <v>-99</v>
      </c>
      <c r="N64">
        <v>-99</v>
      </c>
      <c r="O64" t="s">
        <v>52</v>
      </c>
      <c r="P64" t="s">
        <v>52</v>
      </c>
      <c r="Q64" t="s">
        <v>52</v>
      </c>
      <c r="R64" t="s">
        <v>52</v>
      </c>
      <c r="S64" t="s">
        <v>52</v>
      </c>
      <c r="T64" t="s">
        <v>52</v>
      </c>
      <c r="U64">
        <v>-99</v>
      </c>
      <c r="V64">
        <v>1</v>
      </c>
      <c r="W64" t="s">
        <v>193</v>
      </c>
      <c r="X64">
        <v>18.6905</v>
      </c>
      <c r="Y64">
        <v>16.747499999999999</v>
      </c>
      <c r="Z64" t="s">
        <v>206</v>
      </c>
      <c r="AA64" t="s">
        <v>52</v>
      </c>
      <c r="AB64">
        <v>20047664</v>
      </c>
      <c r="AC64" t="s">
        <v>207</v>
      </c>
      <c r="AD64" t="s">
        <v>196</v>
      </c>
      <c r="AE64" t="s">
        <v>52</v>
      </c>
      <c r="AF64" t="s">
        <v>205</v>
      </c>
      <c r="AG64" t="s">
        <v>55</v>
      </c>
      <c r="AH64" t="s">
        <v>103</v>
      </c>
      <c r="AI64">
        <v>-99</v>
      </c>
      <c r="AJ64" t="s">
        <v>68</v>
      </c>
      <c r="AK64" t="s">
        <v>68</v>
      </c>
      <c r="AL64">
        <v>-99</v>
      </c>
      <c r="AM64">
        <v>0</v>
      </c>
      <c r="AN64">
        <v>83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 t="s">
        <v>69</v>
      </c>
      <c r="AW64" t="s">
        <v>60</v>
      </c>
    </row>
    <row r="65" spans="1:49" x14ac:dyDescent="0.25">
      <c r="A65">
        <v>64</v>
      </c>
      <c r="B65">
        <v>84</v>
      </c>
      <c r="C65">
        <v>92</v>
      </c>
      <c r="D65">
        <v>123</v>
      </c>
      <c r="E65" t="s">
        <v>160</v>
      </c>
      <c r="F65" t="s">
        <v>208</v>
      </c>
      <c r="G65" t="s">
        <v>78</v>
      </c>
      <c r="H65" t="s">
        <v>52</v>
      </c>
      <c r="I65">
        <v>75</v>
      </c>
      <c r="J65">
        <v>-99</v>
      </c>
      <c r="K65">
        <v>-99</v>
      </c>
      <c r="L65">
        <v>50</v>
      </c>
      <c r="M65">
        <v>7.0000000000000007E-2</v>
      </c>
      <c r="N65">
        <v>-99</v>
      </c>
      <c r="O65" t="s">
        <v>52</v>
      </c>
      <c r="P65" t="s">
        <v>52</v>
      </c>
      <c r="Q65" t="s">
        <v>52</v>
      </c>
      <c r="R65" t="s">
        <v>179</v>
      </c>
      <c r="S65" t="s">
        <v>52</v>
      </c>
      <c r="T65" t="s">
        <v>52</v>
      </c>
      <c r="U65">
        <v>-99</v>
      </c>
      <c r="V65">
        <v>1</v>
      </c>
      <c r="W65" t="s">
        <v>209</v>
      </c>
      <c r="X65">
        <v>84.860399999999998</v>
      </c>
      <c r="Y65">
        <v>54.309399999999997</v>
      </c>
      <c r="Z65" t="s">
        <v>210</v>
      </c>
      <c r="AA65" t="s">
        <v>211</v>
      </c>
      <c r="AB65">
        <v>20051040</v>
      </c>
      <c r="AC65" t="s">
        <v>212</v>
      </c>
      <c r="AD65" t="s">
        <v>196</v>
      </c>
      <c r="AE65" t="s">
        <v>52</v>
      </c>
      <c r="AF65" t="s">
        <v>208</v>
      </c>
      <c r="AG65" t="s">
        <v>55</v>
      </c>
      <c r="AH65" t="s">
        <v>82</v>
      </c>
      <c r="AI65">
        <v>5000</v>
      </c>
      <c r="AJ65" t="s">
        <v>52</v>
      </c>
      <c r="AK65" t="s">
        <v>52</v>
      </c>
      <c r="AL65">
        <v>-99</v>
      </c>
      <c r="AM65">
        <v>0</v>
      </c>
      <c r="AN65">
        <v>84</v>
      </c>
      <c r="AO65">
        <v>1</v>
      </c>
      <c r="AP65">
        <v>1</v>
      </c>
      <c r="AQ65">
        <v>1</v>
      </c>
      <c r="AR65">
        <v>1</v>
      </c>
      <c r="AS65">
        <v>2</v>
      </c>
      <c r="AT65">
        <v>2</v>
      </c>
      <c r="AU65">
        <v>2</v>
      </c>
      <c r="AV65" t="s">
        <v>59</v>
      </c>
      <c r="AW65" t="s">
        <v>60</v>
      </c>
    </row>
    <row r="66" spans="1:49" x14ac:dyDescent="0.25">
      <c r="A66">
        <v>65</v>
      </c>
      <c r="B66">
        <v>85</v>
      </c>
      <c r="C66">
        <v>93</v>
      </c>
      <c r="D66">
        <v>124</v>
      </c>
      <c r="E66" t="s">
        <v>204</v>
      </c>
      <c r="F66" t="s">
        <v>204</v>
      </c>
      <c r="G66" t="s">
        <v>50</v>
      </c>
      <c r="H66" t="s">
        <v>52</v>
      </c>
      <c r="I66">
        <v>20</v>
      </c>
      <c r="J66">
        <v>-99</v>
      </c>
      <c r="K66">
        <v>-99</v>
      </c>
      <c r="L66">
        <v>-99</v>
      </c>
      <c r="M66">
        <v>-99</v>
      </c>
      <c r="N66">
        <v>-99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>
        <v>-99</v>
      </c>
      <c r="V66">
        <v>1</v>
      </c>
      <c r="W66" t="s">
        <v>193</v>
      </c>
      <c r="X66">
        <v>3.4839699999999998</v>
      </c>
      <c r="Y66">
        <v>2.6486900000000002</v>
      </c>
      <c r="Z66" t="s">
        <v>204</v>
      </c>
      <c r="AA66" t="s">
        <v>52</v>
      </c>
      <c r="AB66">
        <v>20038116</v>
      </c>
      <c r="AC66" t="s">
        <v>213</v>
      </c>
      <c r="AD66" t="s">
        <v>196</v>
      </c>
      <c r="AE66" t="s">
        <v>52</v>
      </c>
      <c r="AF66" t="s">
        <v>204</v>
      </c>
      <c r="AG66" t="s">
        <v>55</v>
      </c>
      <c r="AH66" t="s">
        <v>170</v>
      </c>
      <c r="AI66">
        <v>-99</v>
      </c>
      <c r="AJ66" t="s">
        <v>68</v>
      </c>
      <c r="AK66" t="s">
        <v>68</v>
      </c>
      <c r="AL66">
        <v>-99</v>
      </c>
      <c r="AM66">
        <v>0</v>
      </c>
      <c r="AN66">
        <v>85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t="s">
        <v>69</v>
      </c>
      <c r="AW66" t="s">
        <v>62</v>
      </c>
    </row>
    <row r="67" spans="1:49" x14ac:dyDescent="0.25">
      <c r="A67">
        <v>66</v>
      </c>
      <c r="B67">
        <v>86</v>
      </c>
      <c r="C67">
        <v>94</v>
      </c>
      <c r="D67">
        <v>125</v>
      </c>
      <c r="E67" t="s">
        <v>204</v>
      </c>
      <c r="F67" t="s">
        <v>214</v>
      </c>
      <c r="G67" t="s">
        <v>50</v>
      </c>
      <c r="H67" t="s">
        <v>52</v>
      </c>
      <c r="I67">
        <v>131</v>
      </c>
      <c r="J67">
        <v>-99</v>
      </c>
      <c r="K67">
        <v>-99</v>
      </c>
      <c r="L67">
        <v>50</v>
      </c>
      <c r="M67">
        <v>5</v>
      </c>
      <c r="N67">
        <v>-99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52</v>
      </c>
      <c r="U67">
        <v>-99</v>
      </c>
      <c r="V67">
        <v>1</v>
      </c>
      <c r="W67" t="s">
        <v>193</v>
      </c>
      <c r="X67">
        <v>4.5177300000000002</v>
      </c>
      <c r="Y67">
        <v>3.5746099999999998</v>
      </c>
      <c r="Z67" t="s">
        <v>215</v>
      </c>
      <c r="AA67" t="s">
        <v>131</v>
      </c>
      <c r="AB67">
        <v>20046618</v>
      </c>
      <c r="AC67" t="s">
        <v>216</v>
      </c>
      <c r="AD67" t="s">
        <v>196</v>
      </c>
      <c r="AE67" t="s">
        <v>52</v>
      </c>
      <c r="AF67" t="s">
        <v>214</v>
      </c>
      <c r="AG67" t="s">
        <v>55</v>
      </c>
      <c r="AH67" t="s">
        <v>67</v>
      </c>
      <c r="AI67">
        <v>-99</v>
      </c>
      <c r="AJ67" t="s">
        <v>68</v>
      </c>
      <c r="AK67" t="s">
        <v>68</v>
      </c>
      <c r="AL67">
        <v>21</v>
      </c>
      <c r="AM67">
        <v>0</v>
      </c>
      <c r="AN67">
        <v>86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t="s">
        <v>69</v>
      </c>
      <c r="AW67" t="s">
        <v>62</v>
      </c>
    </row>
    <row r="68" spans="1:49" x14ac:dyDescent="0.25">
      <c r="A68">
        <v>67</v>
      </c>
      <c r="B68">
        <v>87</v>
      </c>
      <c r="C68">
        <v>95</v>
      </c>
      <c r="D68">
        <v>126</v>
      </c>
      <c r="E68" t="s">
        <v>128</v>
      </c>
      <c r="F68" t="s">
        <v>217</v>
      </c>
      <c r="G68" t="s">
        <v>50</v>
      </c>
      <c r="H68" t="s">
        <v>52</v>
      </c>
      <c r="I68">
        <v>161</v>
      </c>
      <c r="J68">
        <v>-99</v>
      </c>
      <c r="K68">
        <v>-99</v>
      </c>
      <c r="L68">
        <v>147</v>
      </c>
      <c r="M68">
        <v>2.65</v>
      </c>
      <c r="N68">
        <v>-99</v>
      </c>
      <c r="O68" t="s">
        <v>52</v>
      </c>
      <c r="P68" t="s">
        <v>52</v>
      </c>
      <c r="Q68" t="s">
        <v>52</v>
      </c>
      <c r="R68" t="s">
        <v>52</v>
      </c>
      <c r="S68" t="s">
        <v>52</v>
      </c>
      <c r="T68" t="s">
        <v>52</v>
      </c>
      <c r="U68">
        <v>-99</v>
      </c>
      <c r="V68">
        <v>1</v>
      </c>
      <c r="W68" t="s">
        <v>193</v>
      </c>
      <c r="X68">
        <v>5.4821499999999999</v>
      </c>
      <c r="Y68">
        <v>4.0329499999999996</v>
      </c>
      <c r="Z68" t="s">
        <v>218</v>
      </c>
      <c r="AA68" t="s">
        <v>131</v>
      </c>
      <c r="AB68">
        <v>20046618</v>
      </c>
      <c r="AC68" t="s">
        <v>216</v>
      </c>
      <c r="AD68" t="s">
        <v>196</v>
      </c>
      <c r="AE68" t="s">
        <v>52</v>
      </c>
      <c r="AF68" t="s">
        <v>217</v>
      </c>
      <c r="AG68" t="s">
        <v>55</v>
      </c>
      <c r="AH68" t="s">
        <v>67</v>
      </c>
      <c r="AI68">
        <v>-99</v>
      </c>
      <c r="AJ68" t="s">
        <v>132</v>
      </c>
      <c r="AK68" t="s">
        <v>58</v>
      </c>
      <c r="AL68">
        <v>19</v>
      </c>
      <c r="AM68">
        <v>0</v>
      </c>
      <c r="AN68">
        <v>87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t="s">
        <v>69</v>
      </c>
      <c r="AW68" t="s">
        <v>62</v>
      </c>
    </row>
    <row r="69" spans="1:49" x14ac:dyDescent="0.25">
      <c r="A69">
        <v>68</v>
      </c>
      <c r="B69">
        <v>88</v>
      </c>
      <c r="C69">
        <v>96</v>
      </c>
      <c r="D69">
        <v>127</v>
      </c>
      <c r="E69" t="s">
        <v>219</v>
      </c>
      <c r="F69" t="s">
        <v>220</v>
      </c>
      <c r="G69" t="s">
        <v>78</v>
      </c>
      <c r="H69" t="s">
        <v>52</v>
      </c>
      <c r="I69">
        <v>1.96</v>
      </c>
      <c r="J69">
        <v>-99</v>
      </c>
      <c r="K69">
        <v>-99</v>
      </c>
      <c r="L69">
        <v>747.1</v>
      </c>
      <c r="M69">
        <v>-99</v>
      </c>
      <c r="N69">
        <v>-99</v>
      </c>
      <c r="O69" t="s">
        <v>52</v>
      </c>
      <c r="P69" t="s">
        <v>52</v>
      </c>
      <c r="Q69" t="s">
        <v>52</v>
      </c>
      <c r="R69" t="s">
        <v>52</v>
      </c>
      <c r="S69" t="s">
        <v>52</v>
      </c>
      <c r="T69" t="s">
        <v>52</v>
      </c>
      <c r="U69">
        <v>-99</v>
      </c>
      <c r="V69">
        <v>1</v>
      </c>
      <c r="W69" t="s">
        <v>209</v>
      </c>
      <c r="X69">
        <v>143.345</v>
      </c>
      <c r="Y69">
        <v>101.931</v>
      </c>
      <c r="Z69" t="s">
        <v>221</v>
      </c>
      <c r="AA69" t="s">
        <v>222</v>
      </c>
      <c r="AB69">
        <v>20048271</v>
      </c>
      <c r="AC69" t="s">
        <v>223</v>
      </c>
      <c r="AD69" t="s">
        <v>196</v>
      </c>
      <c r="AE69" t="s">
        <v>52</v>
      </c>
      <c r="AF69" t="s">
        <v>220</v>
      </c>
      <c r="AG69" t="s">
        <v>55</v>
      </c>
      <c r="AH69" t="s">
        <v>224</v>
      </c>
      <c r="AI69">
        <v>-9</v>
      </c>
      <c r="AJ69" t="s">
        <v>68</v>
      </c>
      <c r="AK69" t="s">
        <v>68</v>
      </c>
      <c r="AL69">
        <v>-99</v>
      </c>
      <c r="AM69">
        <v>0</v>
      </c>
      <c r="AN69">
        <v>88</v>
      </c>
      <c r="AO69">
        <v>2</v>
      </c>
      <c r="AP69">
        <v>2</v>
      </c>
      <c r="AQ69">
        <v>2</v>
      </c>
      <c r="AR69">
        <v>2</v>
      </c>
      <c r="AS69">
        <v>3</v>
      </c>
      <c r="AT69">
        <v>3</v>
      </c>
      <c r="AU69">
        <v>3</v>
      </c>
      <c r="AV69" t="s">
        <v>225</v>
      </c>
      <c r="AW69" t="s">
        <v>89</v>
      </c>
    </row>
    <row r="70" spans="1:49" x14ac:dyDescent="0.25">
      <c r="A70">
        <v>69</v>
      </c>
      <c r="B70">
        <v>89</v>
      </c>
      <c r="C70">
        <v>97</v>
      </c>
      <c r="D70">
        <v>128</v>
      </c>
      <c r="E70" t="s">
        <v>219</v>
      </c>
      <c r="F70" t="s">
        <v>226</v>
      </c>
      <c r="G70" t="s">
        <v>78</v>
      </c>
      <c r="H70" t="s">
        <v>52</v>
      </c>
      <c r="I70">
        <v>5.56</v>
      </c>
      <c r="J70">
        <v>-99</v>
      </c>
      <c r="K70">
        <v>-99</v>
      </c>
      <c r="L70">
        <v>106.5</v>
      </c>
      <c r="M70">
        <v>-99</v>
      </c>
      <c r="N70">
        <v>-99</v>
      </c>
      <c r="O70" t="s">
        <v>52</v>
      </c>
      <c r="P70" t="s">
        <v>52</v>
      </c>
      <c r="Q70" t="s">
        <v>52</v>
      </c>
      <c r="R70" t="s">
        <v>52</v>
      </c>
      <c r="S70" t="s">
        <v>52</v>
      </c>
      <c r="T70" t="s">
        <v>52</v>
      </c>
      <c r="U70">
        <v>-99</v>
      </c>
      <c r="V70" t="s">
        <v>52</v>
      </c>
      <c r="W70" t="s">
        <v>209</v>
      </c>
      <c r="X70">
        <v>56.450499999999998</v>
      </c>
      <c r="Y70">
        <v>41.091900000000003</v>
      </c>
      <c r="Z70" t="s">
        <v>227</v>
      </c>
      <c r="AA70" t="s">
        <v>222</v>
      </c>
      <c r="AB70">
        <v>20048271</v>
      </c>
      <c r="AC70" t="s">
        <v>223</v>
      </c>
      <c r="AD70" t="s">
        <v>196</v>
      </c>
      <c r="AE70" t="s">
        <v>52</v>
      </c>
      <c r="AF70" t="s">
        <v>226</v>
      </c>
      <c r="AG70" t="s">
        <v>55</v>
      </c>
      <c r="AH70" t="s">
        <v>224</v>
      </c>
      <c r="AI70">
        <v>-9</v>
      </c>
      <c r="AJ70" t="s">
        <v>68</v>
      </c>
      <c r="AK70" t="s">
        <v>68</v>
      </c>
      <c r="AL70">
        <v>5000</v>
      </c>
      <c r="AM70">
        <v>0</v>
      </c>
      <c r="AN70">
        <v>89</v>
      </c>
      <c r="AO70">
        <v>1</v>
      </c>
      <c r="AP70">
        <v>1</v>
      </c>
      <c r="AQ70">
        <v>1</v>
      </c>
      <c r="AR70">
        <v>1</v>
      </c>
      <c r="AS70">
        <v>2</v>
      </c>
      <c r="AT70">
        <v>2</v>
      </c>
      <c r="AU70">
        <v>2</v>
      </c>
      <c r="AV70" t="s">
        <v>225</v>
      </c>
      <c r="AW70" t="s">
        <v>60</v>
      </c>
    </row>
    <row r="71" spans="1:49" x14ac:dyDescent="0.25">
      <c r="A71">
        <v>70</v>
      </c>
      <c r="B71">
        <v>90</v>
      </c>
      <c r="C71">
        <v>98</v>
      </c>
      <c r="D71">
        <v>129</v>
      </c>
      <c r="E71" t="s">
        <v>219</v>
      </c>
      <c r="F71" t="s">
        <v>226</v>
      </c>
      <c r="G71" t="s">
        <v>78</v>
      </c>
      <c r="H71" t="s">
        <v>52</v>
      </c>
      <c r="I71">
        <v>5.56</v>
      </c>
      <c r="J71">
        <v>-99</v>
      </c>
      <c r="K71">
        <v>-99</v>
      </c>
      <c r="L71">
        <v>106.5</v>
      </c>
      <c r="M71">
        <v>-99</v>
      </c>
      <c r="N71">
        <v>-99</v>
      </c>
      <c r="O71" t="s">
        <v>52</v>
      </c>
      <c r="P71" t="s">
        <v>52</v>
      </c>
      <c r="Q71" t="s">
        <v>52</v>
      </c>
      <c r="R71" t="s">
        <v>52</v>
      </c>
      <c r="S71" t="s">
        <v>52</v>
      </c>
      <c r="T71" t="s">
        <v>52</v>
      </c>
      <c r="U71">
        <v>-99</v>
      </c>
      <c r="V71">
        <v>1</v>
      </c>
      <c r="W71" t="s">
        <v>209</v>
      </c>
      <c r="X71">
        <v>105.455</v>
      </c>
      <c r="Y71">
        <v>81.149199999999993</v>
      </c>
      <c r="Z71" t="s">
        <v>228</v>
      </c>
      <c r="AA71" t="s">
        <v>222</v>
      </c>
      <c r="AB71">
        <v>20048271</v>
      </c>
      <c r="AC71" t="s">
        <v>223</v>
      </c>
      <c r="AD71" t="s">
        <v>196</v>
      </c>
      <c r="AE71" t="s">
        <v>52</v>
      </c>
      <c r="AF71" t="s">
        <v>226</v>
      </c>
      <c r="AG71" t="s">
        <v>55</v>
      </c>
      <c r="AH71" t="s">
        <v>224</v>
      </c>
      <c r="AI71">
        <v>-9</v>
      </c>
      <c r="AJ71" t="s">
        <v>68</v>
      </c>
      <c r="AK71" t="s">
        <v>68</v>
      </c>
      <c r="AL71">
        <v>5000</v>
      </c>
      <c r="AM71">
        <v>0</v>
      </c>
      <c r="AN71">
        <v>90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2</v>
      </c>
      <c r="AU71">
        <v>2</v>
      </c>
      <c r="AV71" t="s">
        <v>225</v>
      </c>
      <c r="AW71" t="s">
        <v>60</v>
      </c>
    </row>
    <row r="72" spans="1:49" x14ac:dyDescent="0.25">
      <c r="A72">
        <v>71</v>
      </c>
      <c r="B72">
        <v>91</v>
      </c>
      <c r="C72">
        <v>99</v>
      </c>
      <c r="D72">
        <v>130</v>
      </c>
      <c r="E72" t="s">
        <v>219</v>
      </c>
      <c r="F72" t="s">
        <v>229</v>
      </c>
      <c r="G72" t="s">
        <v>78</v>
      </c>
      <c r="H72" t="s">
        <v>52</v>
      </c>
      <c r="I72">
        <v>12.01</v>
      </c>
      <c r="J72">
        <v>-99</v>
      </c>
      <c r="K72">
        <v>-99</v>
      </c>
      <c r="L72">
        <v>115.5</v>
      </c>
      <c r="M72">
        <v>-99</v>
      </c>
      <c r="N72">
        <v>-99</v>
      </c>
      <c r="O72" t="s">
        <v>52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>
        <v>-99</v>
      </c>
      <c r="V72" t="s">
        <v>52</v>
      </c>
      <c r="W72" t="s">
        <v>209</v>
      </c>
      <c r="X72">
        <v>83.665700000000001</v>
      </c>
      <c r="Y72">
        <v>59.8093</v>
      </c>
      <c r="Z72" t="s">
        <v>230</v>
      </c>
      <c r="AA72" t="s">
        <v>222</v>
      </c>
      <c r="AB72">
        <v>20048271</v>
      </c>
      <c r="AC72" t="s">
        <v>223</v>
      </c>
      <c r="AD72" t="s">
        <v>196</v>
      </c>
      <c r="AE72" t="s">
        <v>52</v>
      </c>
      <c r="AF72" t="s">
        <v>229</v>
      </c>
      <c r="AG72" t="s">
        <v>55</v>
      </c>
      <c r="AH72" t="s">
        <v>224</v>
      </c>
      <c r="AI72">
        <v>-9</v>
      </c>
      <c r="AJ72" t="s">
        <v>68</v>
      </c>
      <c r="AK72" t="s">
        <v>68</v>
      </c>
      <c r="AL72">
        <v>20000</v>
      </c>
      <c r="AM72">
        <v>0</v>
      </c>
      <c r="AN72">
        <v>91</v>
      </c>
      <c r="AO72">
        <v>1</v>
      </c>
      <c r="AP72">
        <v>1</v>
      </c>
      <c r="AQ72">
        <v>1</v>
      </c>
      <c r="AR72">
        <v>1</v>
      </c>
      <c r="AS72">
        <v>2</v>
      </c>
      <c r="AT72">
        <v>2</v>
      </c>
      <c r="AU72">
        <v>2</v>
      </c>
      <c r="AV72" t="s">
        <v>225</v>
      </c>
      <c r="AW72" t="s">
        <v>60</v>
      </c>
    </row>
    <row r="73" spans="1:49" x14ac:dyDescent="0.25">
      <c r="A73">
        <v>72</v>
      </c>
      <c r="B73">
        <v>92</v>
      </c>
      <c r="C73">
        <v>100</v>
      </c>
      <c r="D73">
        <v>131</v>
      </c>
      <c r="E73" t="s">
        <v>219</v>
      </c>
      <c r="F73" t="s">
        <v>229</v>
      </c>
      <c r="G73" t="s">
        <v>78</v>
      </c>
      <c r="H73" t="s">
        <v>52</v>
      </c>
      <c r="I73">
        <v>12.01</v>
      </c>
      <c r="J73">
        <v>-99</v>
      </c>
      <c r="K73">
        <v>-99</v>
      </c>
      <c r="L73">
        <v>115.5</v>
      </c>
      <c r="M73">
        <v>-99</v>
      </c>
      <c r="N73">
        <v>-99</v>
      </c>
      <c r="O73" t="s">
        <v>52</v>
      </c>
      <c r="P73" t="s">
        <v>52</v>
      </c>
      <c r="Q73" t="s">
        <v>52</v>
      </c>
      <c r="R73" t="s">
        <v>52</v>
      </c>
      <c r="S73" t="s">
        <v>52</v>
      </c>
      <c r="T73" t="s">
        <v>52</v>
      </c>
      <c r="U73">
        <v>-99</v>
      </c>
      <c r="V73">
        <v>1</v>
      </c>
      <c r="W73" t="s">
        <v>209</v>
      </c>
      <c r="X73">
        <v>66.941100000000006</v>
      </c>
      <c r="Y73">
        <v>41.888100000000001</v>
      </c>
      <c r="Z73" t="s">
        <v>231</v>
      </c>
      <c r="AA73" t="s">
        <v>222</v>
      </c>
      <c r="AB73">
        <v>20048271</v>
      </c>
      <c r="AC73" t="s">
        <v>223</v>
      </c>
      <c r="AD73" t="s">
        <v>196</v>
      </c>
      <c r="AE73" t="s">
        <v>52</v>
      </c>
      <c r="AF73" t="s">
        <v>229</v>
      </c>
      <c r="AG73" t="s">
        <v>55</v>
      </c>
      <c r="AH73" t="s">
        <v>224</v>
      </c>
      <c r="AI73">
        <v>-9</v>
      </c>
      <c r="AJ73" t="s">
        <v>68</v>
      </c>
      <c r="AK73" t="s">
        <v>68</v>
      </c>
      <c r="AL73">
        <v>20000</v>
      </c>
      <c r="AM73">
        <v>0</v>
      </c>
      <c r="AN73">
        <v>92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2</v>
      </c>
      <c r="AU73">
        <v>2</v>
      </c>
      <c r="AV73" t="s">
        <v>225</v>
      </c>
      <c r="AW73" t="s">
        <v>60</v>
      </c>
    </row>
    <row r="74" spans="1:49" x14ac:dyDescent="0.25">
      <c r="A74">
        <v>73</v>
      </c>
      <c r="B74">
        <v>93</v>
      </c>
      <c r="C74">
        <v>101</v>
      </c>
      <c r="D74">
        <v>132</v>
      </c>
      <c r="E74" t="s">
        <v>204</v>
      </c>
      <c r="F74" t="s">
        <v>52</v>
      </c>
      <c r="G74" t="s">
        <v>50</v>
      </c>
      <c r="H74" t="s">
        <v>52</v>
      </c>
      <c r="I74">
        <v>10</v>
      </c>
      <c r="J74">
        <v>-99</v>
      </c>
      <c r="K74">
        <v>-99</v>
      </c>
      <c r="L74">
        <v>101</v>
      </c>
      <c r="M74">
        <v>7.2160000000000002</v>
      </c>
      <c r="N74">
        <v>-99</v>
      </c>
      <c r="O74" t="s">
        <v>51</v>
      </c>
      <c r="P74" t="s">
        <v>52</v>
      </c>
      <c r="Q74" t="s">
        <v>52</v>
      </c>
      <c r="R74" t="s">
        <v>52</v>
      </c>
      <c r="S74" t="s">
        <v>51</v>
      </c>
      <c r="T74" t="s">
        <v>52</v>
      </c>
      <c r="U74">
        <v>-99</v>
      </c>
      <c r="V74">
        <v>3</v>
      </c>
      <c r="W74" t="s">
        <v>65</v>
      </c>
      <c r="X74">
        <v>11.320777777777799</v>
      </c>
      <c r="Y74">
        <v>2.597E-2</v>
      </c>
      <c r="Z74" t="s">
        <v>232</v>
      </c>
      <c r="AA74" t="s">
        <v>233</v>
      </c>
      <c r="AB74">
        <v>242</v>
      </c>
      <c r="AC74" t="s">
        <v>234</v>
      </c>
      <c r="AD74" t="s">
        <v>235</v>
      </c>
      <c r="AE74" t="s">
        <v>236</v>
      </c>
      <c r="AF74" t="s">
        <v>233</v>
      </c>
      <c r="AG74" t="s">
        <v>55</v>
      </c>
      <c r="AH74" t="s">
        <v>237</v>
      </c>
      <c r="AI74">
        <v>-99</v>
      </c>
      <c r="AJ74" t="s">
        <v>238</v>
      </c>
      <c r="AK74" t="s">
        <v>58</v>
      </c>
      <c r="AL74">
        <v>7.8</v>
      </c>
      <c r="AM74">
        <v>0</v>
      </c>
      <c r="AN74">
        <v>93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 t="s">
        <v>239</v>
      </c>
      <c r="AW74" t="s">
        <v>94</v>
      </c>
    </row>
    <row r="75" spans="1:49" x14ac:dyDescent="0.25">
      <c r="A75">
        <v>74</v>
      </c>
      <c r="B75">
        <v>94</v>
      </c>
      <c r="C75">
        <v>102</v>
      </c>
      <c r="D75">
        <v>134</v>
      </c>
      <c r="E75" t="s">
        <v>71</v>
      </c>
      <c r="F75" t="s">
        <v>52</v>
      </c>
      <c r="G75" t="s">
        <v>50</v>
      </c>
      <c r="H75" t="s">
        <v>52</v>
      </c>
      <c r="I75">
        <v>-99</v>
      </c>
      <c r="J75">
        <v>-99</v>
      </c>
      <c r="K75">
        <v>-99</v>
      </c>
      <c r="L75">
        <v>18</v>
      </c>
      <c r="M75">
        <v>-99</v>
      </c>
      <c r="N75">
        <v>-99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>
        <v>-99</v>
      </c>
      <c r="V75">
        <v>3</v>
      </c>
      <c r="W75" t="s">
        <v>209</v>
      </c>
      <c r="X75">
        <v>8.9195714285714303</v>
      </c>
      <c r="Y75">
        <v>8.9060000000000006</v>
      </c>
      <c r="Z75" t="s">
        <v>240</v>
      </c>
      <c r="AA75" t="s">
        <v>241</v>
      </c>
      <c r="AB75">
        <v>393</v>
      </c>
      <c r="AC75" t="s">
        <v>242</v>
      </c>
      <c r="AD75" t="s">
        <v>235</v>
      </c>
      <c r="AE75" t="s">
        <v>52</v>
      </c>
      <c r="AF75" t="s">
        <v>241</v>
      </c>
      <c r="AG75" t="s">
        <v>55</v>
      </c>
      <c r="AH75" t="s">
        <v>67</v>
      </c>
      <c r="AI75">
        <v>-99</v>
      </c>
      <c r="AJ75" t="s">
        <v>68</v>
      </c>
      <c r="AK75" t="s">
        <v>68</v>
      </c>
      <c r="AL75">
        <v>130</v>
      </c>
      <c r="AM75">
        <v>0</v>
      </c>
      <c r="AN75">
        <v>94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 t="s">
        <v>69</v>
      </c>
      <c r="AW75" t="s">
        <v>62</v>
      </c>
    </row>
    <row r="76" spans="1:49" x14ac:dyDescent="0.25">
      <c r="A76">
        <v>75</v>
      </c>
      <c r="B76">
        <v>99</v>
      </c>
      <c r="C76">
        <v>107</v>
      </c>
      <c r="D76">
        <v>146</v>
      </c>
      <c r="E76" t="s">
        <v>48</v>
      </c>
      <c r="F76" t="s">
        <v>52</v>
      </c>
      <c r="G76" t="s">
        <v>50</v>
      </c>
      <c r="H76" t="s">
        <v>52</v>
      </c>
      <c r="I76">
        <v>-99</v>
      </c>
      <c r="J76">
        <v>-99</v>
      </c>
      <c r="K76">
        <v>-99</v>
      </c>
      <c r="L76">
        <v>6</v>
      </c>
      <c r="M76">
        <v>-99</v>
      </c>
      <c r="N76">
        <v>-99</v>
      </c>
      <c r="O76" t="s">
        <v>52</v>
      </c>
      <c r="P76" t="s">
        <v>52</v>
      </c>
      <c r="Q76" t="s">
        <v>52</v>
      </c>
      <c r="R76" t="s">
        <v>52</v>
      </c>
      <c r="S76" t="s">
        <v>52</v>
      </c>
      <c r="T76" t="s">
        <v>52</v>
      </c>
      <c r="U76">
        <v>-99</v>
      </c>
      <c r="V76">
        <v>1</v>
      </c>
      <c r="W76" t="s">
        <v>65</v>
      </c>
      <c r="X76">
        <v>361.13159420289901</v>
      </c>
      <c r="Y76">
        <v>326.740869565217</v>
      </c>
      <c r="Z76" t="s">
        <v>243</v>
      </c>
      <c r="AA76" t="s">
        <v>244</v>
      </c>
      <c r="AB76">
        <v>1378</v>
      </c>
      <c r="AC76" t="s">
        <v>245</v>
      </c>
      <c r="AD76" t="s">
        <v>246</v>
      </c>
      <c r="AE76" t="s">
        <v>52</v>
      </c>
      <c r="AF76" t="s">
        <v>244</v>
      </c>
      <c r="AG76" t="s">
        <v>55</v>
      </c>
      <c r="AH76" t="s">
        <v>67</v>
      </c>
      <c r="AI76">
        <v>-99</v>
      </c>
      <c r="AJ76" t="s">
        <v>68</v>
      </c>
      <c r="AK76" t="s">
        <v>68</v>
      </c>
      <c r="AL76">
        <v>300</v>
      </c>
      <c r="AM76">
        <v>0</v>
      </c>
      <c r="AN76">
        <v>99</v>
      </c>
      <c r="AO76">
        <v>2</v>
      </c>
      <c r="AP76">
        <v>2</v>
      </c>
      <c r="AQ76">
        <v>2</v>
      </c>
      <c r="AR76">
        <v>3</v>
      </c>
      <c r="AS76">
        <v>4</v>
      </c>
      <c r="AT76">
        <v>4</v>
      </c>
      <c r="AU76">
        <v>5</v>
      </c>
      <c r="AV76" t="s">
        <v>69</v>
      </c>
      <c r="AW76" t="s">
        <v>89</v>
      </c>
    </row>
    <row r="77" spans="1:49" x14ac:dyDescent="0.25">
      <c r="A77">
        <v>76</v>
      </c>
      <c r="B77">
        <v>100</v>
      </c>
      <c r="C77">
        <v>108</v>
      </c>
      <c r="D77">
        <v>147</v>
      </c>
      <c r="E77" t="s">
        <v>48</v>
      </c>
      <c r="F77" t="s">
        <v>52</v>
      </c>
      <c r="G77" t="s">
        <v>50</v>
      </c>
      <c r="H77" t="s">
        <v>52</v>
      </c>
      <c r="I77">
        <v>-99</v>
      </c>
      <c r="J77">
        <v>-99</v>
      </c>
      <c r="K77">
        <v>-99</v>
      </c>
      <c r="L77">
        <v>169</v>
      </c>
      <c r="M77">
        <v>-99</v>
      </c>
      <c r="N77">
        <v>-99</v>
      </c>
      <c r="O77" t="s">
        <v>52</v>
      </c>
      <c r="P77" t="s">
        <v>52</v>
      </c>
      <c r="Q77" t="s">
        <v>52</v>
      </c>
      <c r="R77" t="s">
        <v>52</v>
      </c>
      <c r="S77" t="s">
        <v>52</v>
      </c>
      <c r="T77" t="s">
        <v>52</v>
      </c>
      <c r="U77">
        <v>-99</v>
      </c>
      <c r="V77">
        <v>1</v>
      </c>
      <c r="W77" t="s">
        <v>65</v>
      </c>
      <c r="X77">
        <v>139.90338164251199</v>
      </c>
      <c r="Y77">
        <v>105.973333333333</v>
      </c>
      <c r="Z77" t="s">
        <v>247</v>
      </c>
      <c r="AA77" t="s">
        <v>248</v>
      </c>
      <c r="AB77">
        <v>1378</v>
      </c>
      <c r="AC77" t="s">
        <v>245</v>
      </c>
      <c r="AD77" t="s">
        <v>246</v>
      </c>
      <c r="AE77" t="s">
        <v>52</v>
      </c>
      <c r="AF77" t="s">
        <v>248</v>
      </c>
      <c r="AG77" t="s">
        <v>55</v>
      </c>
      <c r="AH77" t="s">
        <v>103</v>
      </c>
      <c r="AI77">
        <v>-99</v>
      </c>
      <c r="AJ77" t="s">
        <v>68</v>
      </c>
      <c r="AK77" t="s">
        <v>68</v>
      </c>
      <c r="AL77">
        <v>-99</v>
      </c>
      <c r="AM77">
        <v>0</v>
      </c>
      <c r="AN77">
        <v>100</v>
      </c>
      <c r="AO77">
        <v>2</v>
      </c>
      <c r="AP77">
        <v>2</v>
      </c>
      <c r="AQ77">
        <v>2</v>
      </c>
      <c r="AR77">
        <v>2</v>
      </c>
      <c r="AS77">
        <v>3</v>
      </c>
      <c r="AT77">
        <v>3</v>
      </c>
      <c r="AU77">
        <v>3</v>
      </c>
      <c r="AV77" t="s">
        <v>69</v>
      </c>
      <c r="AW77" t="s">
        <v>89</v>
      </c>
    </row>
    <row r="78" spans="1:49" x14ac:dyDescent="0.25">
      <c r="A78">
        <v>77</v>
      </c>
      <c r="B78">
        <v>101</v>
      </c>
      <c r="C78">
        <v>109</v>
      </c>
      <c r="D78">
        <v>148</v>
      </c>
      <c r="E78" t="s">
        <v>48</v>
      </c>
      <c r="F78" t="s">
        <v>52</v>
      </c>
      <c r="G78" t="s">
        <v>50</v>
      </c>
      <c r="H78" t="s">
        <v>52</v>
      </c>
      <c r="I78">
        <v>-99</v>
      </c>
      <c r="J78">
        <v>-99</v>
      </c>
      <c r="K78">
        <v>-99</v>
      </c>
      <c r="L78">
        <v>27</v>
      </c>
      <c r="M78">
        <v>-99</v>
      </c>
      <c r="N78">
        <v>-99</v>
      </c>
      <c r="O78" t="s">
        <v>52</v>
      </c>
      <c r="P78" t="s">
        <v>52</v>
      </c>
      <c r="Q78" t="s">
        <v>52</v>
      </c>
      <c r="R78" t="s">
        <v>52</v>
      </c>
      <c r="S78" t="s">
        <v>52</v>
      </c>
      <c r="T78" t="s">
        <v>52</v>
      </c>
      <c r="U78">
        <v>-99</v>
      </c>
      <c r="V78">
        <v>1</v>
      </c>
      <c r="W78" t="s">
        <v>65</v>
      </c>
      <c r="X78">
        <v>65.056386473429995</v>
      </c>
      <c r="Y78">
        <v>39.044946859903398</v>
      </c>
      <c r="Z78" t="s">
        <v>249</v>
      </c>
      <c r="AA78" t="s">
        <v>250</v>
      </c>
      <c r="AB78">
        <v>1378</v>
      </c>
      <c r="AC78" t="s">
        <v>245</v>
      </c>
      <c r="AD78" t="s">
        <v>246</v>
      </c>
      <c r="AE78" t="s">
        <v>52</v>
      </c>
      <c r="AF78" t="s">
        <v>250</v>
      </c>
      <c r="AG78" t="s">
        <v>55</v>
      </c>
      <c r="AH78" t="s">
        <v>159</v>
      </c>
      <c r="AI78">
        <v>-9</v>
      </c>
      <c r="AJ78" t="s">
        <v>68</v>
      </c>
      <c r="AK78" t="s">
        <v>68</v>
      </c>
      <c r="AL78">
        <v>-99</v>
      </c>
      <c r="AM78">
        <v>0</v>
      </c>
      <c r="AN78">
        <v>101</v>
      </c>
      <c r="AO78">
        <v>1</v>
      </c>
      <c r="AP78">
        <v>1</v>
      </c>
      <c r="AQ78">
        <v>1</v>
      </c>
      <c r="AR78">
        <v>1</v>
      </c>
      <c r="AS78">
        <v>2</v>
      </c>
      <c r="AT78">
        <v>2</v>
      </c>
      <c r="AU78">
        <v>2</v>
      </c>
      <c r="AV78" t="s">
        <v>59</v>
      </c>
      <c r="AW78" t="s">
        <v>60</v>
      </c>
    </row>
    <row r="79" spans="1:49" x14ac:dyDescent="0.25">
      <c r="A79">
        <v>78</v>
      </c>
      <c r="B79">
        <v>102</v>
      </c>
      <c r="C79">
        <v>110</v>
      </c>
      <c r="D79">
        <v>149</v>
      </c>
      <c r="E79" t="s">
        <v>71</v>
      </c>
      <c r="F79" t="s">
        <v>52</v>
      </c>
      <c r="G79" t="s">
        <v>50</v>
      </c>
      <c r="H79" t="s">
        <v>52</v>
      </c>
      <c r="I79">
        <v>-99</v>
      </c>
      <c r="J79">
        <v>-99</v>
      </c>
      <c r="K79">
        <v>-99</v>
      </c>
      <c r="L79">
        <v>12.1</v>
      </c>
      <c r="M79">
        <v>5.6</v>
      </c>
      <c r="N79">
        <v>-99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>
        <v>-99</v>
      </c>
      <c r="V79">
        <v>1</v>
      </c>
      <c r="W79" t="s">
        <v>65</v>
      </c>
      <c r="X79">
        <v>14.984115942029</v>
      </c>
      <c r="Y79">
        <v>10.9968695652174</v>
      </c>
      <c r="Z79" t="s">
        <v>251</v>
      </c>
      <c r="AA79" t="s">
        <v>241</v>
      </c>
      <c r="AB79" t="s">
        <v>252</v>
      </c>
      <c r="AC79" t="s">
        <v>245</v>
      </c>
      <c r="AD79" t="s">
        <v>246</v>
      </c>
      <c r="AE79" t="s">
        <v>52</v>
      </c>
      <c r="AF79" t="s">
        <v>241</v>
      </c>
      <c r="AG79" t="s">
        <v>55</v>
      </c>
      <c r="AH79" t="s">
        <v>170</v>
      </c>
      <c r="AI79">
        <v>-99</v>
      </c>
      <c r="AJ79" t="s">
        <v>68</v>
      </c>
      <c r="AK79" t="s">
        <v>68</v>
      </c>
      <c r="AL79">
        <v>-99</v>
      </c>
      <c r="AM79">
        <v>0</v>
      </c>
      <c r="AN79">
        <v>102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 t="s">
        <v>69</v>
      </c>
      <c r="AW79" t="s">
        <v>60</v>
      </c>
    </row>
    <row r="80" spans="1:49" x14ac:dyDescent="0.25">
      <c r="A80">
        <v>79</v>
      </c>
      <c r="B80">
        <v>103</v>
      </c>
      <c r="C80">
        <v>111</v>
      </c>
      <c r="D80">
        <v>150</v>
      </c>
      <c r="E80" t="s">
        <v>71</v>
      </c>
      <c r="F80" t="s">
        <v>52</v>
      </c>
      <c r="G80" t="s">
        <v>50</v>
      </c>
      <c r="H80" t="s">
        <v>52</v>
      </c>
      <c r="I80">
        <v>-99</v>
      </c>
      <c r="J80">
        <v>-99</v>
      </c>
      <c r="K80">
        <v>-99</v>
      </c>
      <c r="L80">
        <v>9.6</v>
      </c>
      <c r="M80">
        <v>5.6</v>
      </c>
      <c r="N80">
        <v>-99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>
        <v>-99</v>
      </c>
      <c r="V80">
        <v>1</v>
      </c>
      <c r="W80" t="s">
        <v>65</v>
      </c>
      <c r="X80">
        <v>10.7743381642512</v>
      </c>
      <c r="Y80">
        <v>6.82066086956522</v>
      </c>
      <c r="Z80" t="s">
        <v>253</v>
      </c>
      <c r="AA80" t="s">
        <v>254</v>
      </c>
      <c r="AB80" t="s">
        <v>252</v>
      </c>
      <c r="AC80" t="s">
        <v>245</v>
      </c>
      <c r="AD80" t="s">
        <v>246</v>
      </c>
      <c r="AE80" t="s">
        <v>52</v>
      </c>
      <c r="AF80" t="s">
        <v>254</v>
      </c>
      <c r="AG80" t="s">
        <v>55</v>
      </c>
      <c r="AH80" t="s">
        <v>170</v>
      </c>
      <c r="AI80">
        <v>-99</v>
      </c>
      <c r="AJ80" t="s">
        <v>68</v>
      </c>
      <c r="AK80" t="s">
        <v>68</v>
      </c>
      <c r="AL80">
        <v>-99</v>
      </c>
      <c r="AM80">
        <v>0</v>
      </c>
      <c r="AN80">
        <v>103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 t="s">
        <v>69</v>
      </c>
      <c r="AW80" t="s">
        <v>62</v>
      </c>
    </row>
    <row r="81" spans="1:49" x14ac:dyDescent="0.25">
      <c r="A81">
        <v>80</v>
      </c>
      <c r="B81">
        <v>108</v>
      </c>
      <c r="C81">
        <v>116</v>
      </c>
      <c r="D81">
        <v>155</v>
      </c>
      <c r="E81" t="s">
        <v>48</v>
      </c>
      <c r="F81" t="s">
        <v>255</v>
      </c>
      <c r="G81" t="s">
        <v>50</v>
      </c>
      <c r="H81" t="s">
        <v>52</v>
      </c>
      <c r="I81">
        <v>68.5</v>
      </c>
      <c r="J81">
        <v>-99</v>
      </c>
      <c r="K81">
        <v>-99</v>
      </c>
      <c r="L81">
        <v>275</v>
      </c>
      <c r="M81">
        <v>-99</v>
      </c>
      <c r="N81">
        <v>-99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  <c r="U81">
        <v>-99</v>
      </c>
      <c r="V81">
        <v>3</v>
      </c>
      <c r="W81" t="s">
        <v>110</v>
      </c>
      <c r="X81">
        <v>302.31888888888898</v>
      </c>
      <c r="Y81">
        <v>274.49777777777803</v>
      </c>
      <c r="Z81" t="s">
        <v>256</v>
      </c>
      <c r="AA81" t="s">
        <v>52</v>
      </c>
      <c r="AB81">
        <v>74</v>
      </c>
      <c r="AC81" t="s">
        <v>257</v>
      </c>
      <c r="AD81" t="s">
        <v>258</v>
      </c>
      <c r="AE81" t="s">
        <v>259</v>
      </c>
      <c r="AF81" t="s">
        <v>260</v>
      </c>
      <c r="AG81" t="s">
        <v>55</v>
      </c>
      <c r="AH81" t="s">
        <v>103</v>
      </c>
      <c r="AI81">
        <v>-99</v>
      </c>
      <c r="AJ81" t="s">
        <v>57</v>
      </c>
      <c r="AK81" t="s">
        <v>58</v>
      </c>
      <c r="AL81">
        <v>6</v>
      </c>
      <c r="AM81">
        <v>0</v>
      </c>
      <c r="AN81">
        <v>108</v>
      </c>
      <c r="AO81">
        <v>2</v>
      </c>
      <c r="AP81">
        <v>2</v>
      </c>
      <c r="AQ81">
        <v>2</v>
      </c>
      <c r="AR81">
        <v>3</v>
      </c>
      <c r="AS81">
        <v>4</v>
      </c>
      <c r="AT81">
        <v>4</v>
      </c>
      <c r="AU81">
        <v>5</v>
      </c>
      <c r="AV81" t="s">
        <v>69</v>
      </c>
      <c r="AW81" t="s">
        <v>89</v>
      </c>
    </row>
    <row r="82" spans="1:49" x14ac:dyDescent="0.25">
      <c r="A82">
        <v>81</v>
      </c>
      <c r="B82">
        <v>109</v>
      </c>
      <c r="C82">
        <v>117</v>
      </c>
      <c r="D82">
        <v>156</v>
      </c>
      <c r="E82" t="s">
        <v>48</v>
      </c>
      <c r="F82" t="s">
        <v>261</v>
      </c>
      <c r="G82" t="s">
        <v>50</v>
      </c>
      <c r="H82" t="s">
        <v>52</v>
      </c>
      <c r="I82">
        <v>28.7</v>
      </c>
      <c r="J82">
        <v>-99</v>
      </c>
      <c r="K82">
        <v>-99</v>
      </c>
      <c r="L82">
        <v>110</v>
      </c>
      <c r="M82">
        <v>-99</v>
      </c>
      <c r="N82">
        <v>-99</v>
      </c>
      <c r="O82" t="s">
        <v>52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>
        <v>-99</v>
      </c>
      <c r="V82">
        <v>3</v>
      </c>
      <c r="W82" t="s">
        <v>110</v>
      </c>
      <c r="X82">
        <v>202.933333333333</v>
      </c>
      <c r="Y82">
        <v>186.418888888889</v>
      </c>
      <c r="Z82" t="s">
        <v>262</v>
      </c>
      <c r="AA82" t="s">
        <v>52</v>
      </c>
      <c r="AB82">
        <v>74</v>
      </c>
      <c r="AC82" t="s">
        <v>257</v>
      </c>
      <c r="AD82" t="s">
        <v>258</v>
      </c>
      <c r="AE82" t="s">
        <v>259</v>
      </c>
      <c r="AF82" t="s">
        <v>263</v>
      </c>
      <c r="AG82" t="s">
        <v>55</v>
      </c>
      <c r="AH82" t="s">
        <v>264</v>
      </c>
      <c r="AI82">
        <v>28.8</v>
      </c>
      <c r="AJ82" t="s">
        <v>265</v>
      </c>
      <c r="AK82" t="s">
        <v>58</v>
      </c>
      <c r="AL82">
        <v>7.6</v>
      </c>
      <c r="AM82">
        <v>0</v>
      </c>
      <c r="AN82">
        <v>109</v>
      </c>
      <c r="AO82">
        <v>2</v>
      </c>
      <c r="AP82">
        <v>2</v>
      </c>
      <c r="AQ82">
        <v>2</v>
      </c>
      <c r="AR82">
        <v>2</v>
      </c>
      <c r="AS82">
        <v>3</v>
      </c>
      <c r="AT82">
        <v>3</v>
      </c>
      <c r="AU82">
        <v>3</v>
      </c>
      <c r="AV82" t="s">
        <v>59</v>
      </c>
      <c r="AW82" t="s">
        <v>89</v>
      </c>
    </row>
    <row r="83" spans="1:49" x14ac:dyDescent="0.25">
      <c r="A83">
        <v>82</v>
      </c>
      <c r="B83">
        <v>110</v>
      </c>
      <c r="C83">
        <v>118</v>
      </c>
      <c r="D83">
        <v>157</v>
      </c>
      <c r="E83" t="s">
        <v>48</v>
      </c>
      <c r="F83" t="s">
        <v>266</v>
      </c>
      <c r="G83" t="s">
        <v>50</v>
      </c>
      <c r="H83" t="s">
        <v>52</v>
      </c>
      <c r="I83">
        <v>45.8</v>
      </c>
      <c r="J83">
        <v>-99</v>
      </c>
      <c r="K83">
        <v>-99</v>
      </c>
      <c r="L83">
        <v>102</v>
      </c>
      <c r="M83">
        <v>-99</v>
      </c>
      <c r="N83">
        <v>-99</v>
      </c>
      <c r="O83" t="s">
        <v>52</v>
      </c>
      <c r="P83" t="s">
        <v>52</v>
      </c>
      <c r="Q83" t="s">
        <v>52</v>
      </c>
      <c r="R83" t="s">
        <v>52</v>
      </c>
      <c r="S83" t="s">
        <v>52</v>
      </c>
      <c r="T83" t="s">
        <v>52</v>
      </c>
      <c r="U83">
        <v>-99</v>
      </c>
      <c r="V83">
        <v>3</v>
      </c>
      <c r="W83" t="s">
        <v>110</v>
      </c>
      <c r="X83">
        <v>186.20333333333301</v>
      </c>
      <c r="Y83">
        <v>166.36444444444399</v>
      </c>
      <c r="Z83" t="s">
        <v>267</v>
      </c>
      <c r="AA83" t="s">
        <v>52</v>
      </c>
      <c r="AB83">
        <v>74</v>
      </c>
      <c r="AC83" t="s">
        <v>257</v>
      </c>
      <c r="AD83" t="s">
        <v>258</v>
      </c>
      <c r="AE83" t="s">
        <v>259</v>
      </c>
      <c r="AF83" t="s">
        <v>268</v>
      </c>
      <c r="AG83" t="s">
        <v>55</v>
      </c>
      <c r="AH83" t="s">
        <v>264</v>
      </c>
      <c r="AI83">
        <v>75</v>
      </c>
      <c r="AJ83" t="s">
        <v>265</v>
      </c>
      <c r="AK83" t="s">
        <v>58</v>
      </c>
      <c r="AL83">
        <v>15</v>
      </c>
      <c r="AM83">
        <v>0</v>
      </c>
      <c r="AN83">
        <v>110</v>
      </c>
      <c r="AO83">
        <v>2</v>
      </c>
      <c r="AP83">
        <v>2</v>
      </c>
      <c r="AQ83">
        <v>2</v>
      </c>
      <c r="AR83">
        <v>2</v>
      </c>
      <c r="AS83">
        <v>3</v>
      </c>
      <c r="AT83">
        <v>3</v>
      </c>
      <c r="AU83">
        <v>3</v>
      </c>
      <c r="AV83" t="s">
        <v>59</v>
      </c>
      <c r="AW83" t="s">
        <v>89</v>
      </c>
    </row>
    <row r="84" spans="1:49" x14ac:dyDescent="0.25">
      <c r="A84">
        <v>83</v>
      </c>
      <c r="B84">
        <v>111</v>
      </c>
      <c r="C84">
        <v>119</v>
      </c>
      <c r="D84">
        <v>158</v>
      </c>
      <c r="E84" t="s">
        <v>48</v>
      </c>
      <c r="F84" t="s">
        <v>269</v>
      </c>
      <c r="G84" t="s">
        <v>50</v>
      </c>
      <c r="H84" t="s">
        <v>52</v>
      </c>
      <c r="I84">
        <v>125</v>
      </c>
      <c r="J84">
        <v>-99</v>
      </c>
      <c r="K84">
        <v>-99</v>
      </c>
      <c r="L84">
        <v>93</v>
      </c>
      <c r="M84">
        <v>-99</v>
      </c>
      <c r="N84">
        <v>-99</v>
      </c>
      <c r="O84" t="s">
        <v>52</v>
      </c>
      <c r="P84" t="s">
        <v>52</v>
      </c>
      <c r="Q84" t="s">
        <v>52</v>
      </c>
      <c r="R84" t="s">
        <v>52</v>
      </c>
      <c r="S84" t="s">
        <v>52</v>
      </c>
      <c r="T84" t="s">
        <v>52</v>
      </c>
      <c r="U84">
        <v>-99</v>
      </c>
      <c r="V84">
        <v>3</v>
      </c>
      <c r="W84" t="s">
        <v>110</v>
      </c>
      <c r="X84">
        <v>54.718111111111099</v>
      </c>
      <c r="Y84">
        <v>44.339444444444403</v>
      </c>
      <c r="Z84" t="s">
        <v>270</v>
      </c>
      <c r="AA84" t="s">
        <v>52</v>
      </c>
      <c r="AB84">
        <v>74</v>
      </c>
      <c r="AC84" t="s">
        <v>257</v>
      </c>
      <c r="AD84" t="s">
        <v>258</v>
      </c>
      <c r="AE84" t="s">
        <v>259</v>
      </c>
      <c r="AF84" t="s">
        <v>271</v>
      </c>
      <c r="AG84" t="s">
        <v>55</v>
      </c>
      <c r="AH84" t="s">
        <v>264</v>
      </c>
      <c r="AI84">
        <v>75</v>
      </c>
      <c r="AJ84" t="s">
        <v>265</v>
      </c>
      <c r="AK84" t="s">
        <v>58</v>
      </c>
      <c r="AL84">
        <v>15</v>
      </c>
      <c r="AM84">
        <v>0</v>
      </c>
      <c r="AN84">
        <v>111</v>
      </c>
      <c r="AO84">
        <v>1</v>
      </c>
      <c r="AP84">
        <v>1</v>
      </c>
      <c r="AQ84">
        <v>1</v>
      </c>
      <c r="AR84">
        <v>1</v>
      </c>
      <c r="AS84">
        <v>2</v>
      </c>
      <c r="AT84">
        <v>2</v>
      </c>
      <c r="AU84">
        <v>2</v>
      </c>
      <c r="AV84" t="s">
        <v>59</v>
      </c>
      <c r="AW84" t="s">
        <v>60</v>
      </c>
    </row>
    <row r="85" spans="1:49" x14ac:dyDescent="0.25">
      <c r="A85">
        <v>84</v>
      </c>
      <c r="B85">
        <v>112</v>
      </c>
      <c r="C85">
        <v>120</v>
      </c>
      <c r="D85">
        <v>159</v>
      </c>
      <c r="E85" t="s">
        <v>48</v>
      </c>
      <c r="F85" t="s">
        <v>272</v>
      </c>
      <c r="G85" t="s">
        <v>50</v>
      </c>
      <c r="H85" t="s">
        <v>52</v>
      </c>
      <c r="I85">
        <v>73.8</v>
      </c>
      <c r="J85">
        <v>-99</v>
      </c>
      <c r="K85">
        <v>-99</v>
      </c>
      <c r="L85">
        <v>50</v>
      </c>
      <c r="M85">
        <v>-99</v>
      </c>
      <c r="N85">
        <v>-99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>
        <v>-99</v>
      </c>
      <c r="V85">
        <v>3</v>
      </c>
      <c r="W85" t="s">
        <v>110</v>
      </c>
      <c r="X85">
        <v>318.47000000000003</v>
      </c>
      <c r="Y85">
        <v>248.3</v>
      </c>
      <c r="Z85" t="s">
        <v>273</v>
      </c>
      <c r="AA85" t="s">
        <v>52</v>
      </c>
      <c r="AB85">
        <v>74</v>
      </c>
      <c r="AC85" t="s">
        <v>257</v>
      </c>
      <c r="AD85" t="s">
        <v>258</v>
      </c>
      <c r="AE85" t="s">
        <v>259</v>
      </c>
      <c r="AF85" t="s">
        <v>274</v>
      </c>
      <c r="AG85" t="s">
        <v>55</v>
      </c>
      <c r="AH85" t="s">
        <v>103</v>
      </c>
      <c r="AI85">
        <v>-99</v>
      </c>
      <c r="AJ85" t="s">
        <v>275</v>
      </c>
      <c r="AK85" t="s">
        <v>58</v>
      </c>
      <c r="AL85">
        <v>21</v>
      </c>
      <c r="AM85">
        <v>0</v>
      </c>
      <c r="AN85">
        <v>112</v>
      </c>
      <c r="AO85">
        <v>2</v>
      </c>
      <c r="AP85">
        <v>2</v>
      </c>
      <c r="AQ85">
        <v>2</v>
      </c>
      <c r="AR85">
        <v>3</v>
      </c>
      <c r="AS85">
        <v>4</v>
      </c>
      <c r="AT85">
        <v>4</v>
      </c>
      <c r="AU85">
        <v>5</v>
      </c>
      <c r="AV85" t="s">
        <v>69</v>
      </c>
      <c r="AW85" t="s">
        <v>89</v>
      </c>
    </row>
    <row r="86" spans="1:49" x14ac:dyDescent="0.25">
      <c r="A86">
        <v>85</v>
      </c>
      <c r="B86">
        <v>113</v>
      </c>
      <c r="C86">
        <v>121</v>
      </c>
      <c r="D86">
        <v>160</v>
      </c>
      <c r="E86" t="s">
        <v>48</v>
      </c>
      <c r="F86" t="s">
        <v>276</v>
      </c>
      <c r="G86" t="s">
        <v>50</v>
      </c>
      <c r="H86" t="s">
        <v>52</v>
      </c>
      <c r="I86">
        <v>289</v>
      </c>
      <c r="J86">
        <v>-99</v>
      </c>
      <c r="K86">
        <v>-99</v>
      </c>
      <c r="L86">
        <v>6</v>
      </c>
      <c r="M86">
        <v>-99</v>
      </c>
      <c r="N86">
        <v>-99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>
        <v>-99</v>
      </c>
      <c r="V86">
        <v>3</v>
      </c>
      <c r="W86" t="s">
        <v>110</v>
      </c>
      <c r="X86">
        <v>1117.32222222222</v>
      </c>
      <c r="Y86">
        <v>638.56111111111102</v>
      </c>
      <c r="Z86" t="s">
        <v>277</v>
      </c>
      <c r="AA86" t="s">
        <v>52</v>
      </c>
      <c r="AB86">
        <v>74</v>
      </c>
      <c r="AC86" t="s">
        <v>257</v>
      </c>
      <c r="AD86" t="s">
        <v>258</v>
      </c>
      <c r="AE86" s="1" t="s">
        <v>259</v>
      </c>
      <c r="AF86" t="s">
        <v>278</v>
      </c>
      <c r="AG86" t="s">
        <v>55</v>
      </c>
      <c r="AH86" t="s">
        <v>103</v>
      </c>
      <c r="AI86">
        <v>-99</v>
      </c>
      <c r="AJ86" t="s">
        <v>265</v>
      </c>
      <c r="AK86" t="s">
        <v>58</v>
      </c>
      <c r="AL86">
        <v>1000</v>
      </c>
      <c r="AM86">
        <v>0</v>
      </c>
      <c r="AN86">
        <v>113</v>
      </c>
      <c r="AO86">
        <v>3</v>
      </c>
      <c r="AP86">
        <v>4</v>
      </c>
      <c r="AQ86">
        <v>4</v>
      </c>
      <c r="AR86">
        <v>5</v>
      </c>
      <c r="AS86">
        <v>6</v>
      </c>
      <c r="AT86">
        <v>7</v>
      </c>
      <c r="AU86">
        <v>8</v>
      </c>
      <c r="AV86" t="s">
        <v>69</v>
      </c>
      <c r="AW86" t="s">
        <v>89</v>
      </c>
    </row>
    <row r="87" spans="1:49" x14ac:dyDescent="0.25">
      <c r="A87">
        <v>86</v>
      </c>
      <c r="B87">
        <v>114</v>
      </c>
      <c r="C87">
        <v>122</v>
      </c>
      <c r="D87">
        <v>161</v>
      </c>
      <c r="E87" t="s">
        <v>48</v>
      </c>
      <c r="F87" t="s">
        <v>279</v>
      </c>
      <c r="G87" t="s">
        <v>50</v>
      </c>
      <c r="H87" t="s">
        <v>52</v>
      </c>
      <c r="I87">
        <v>-99</v>
      </c>
      <c r="J87">
        <v>-99</v>
      </c>
      <c r="K87">
        <v>-99</v>
      </c>
      <c r="L87">
        <v>12</v>
      </c>
      <c r="M87">
        <v>-99</v>
      </c>
      <c r="N87">
        <v>-99</v>
      </c>
      <c r="O87" t="s">
        <v>52</v>
      </c>
      <c r="P87" t="s">
        <v>52</v>
      </c>
      <c r="Q87" t="s">
        <v>52</v>
      </c>
      <c r="R87" t="s">
        <v>52</v>
      </c>
      <c r="S87" t="s">
        <v>52</v>
      </c>
      <c r="T87" t="s">
        <v>52</v>
      </c>
      <c r="U87">
        <v>-99</v>
      </c>
      <c r="V87">
        <v>3</v>
      </c>
      <c r="W87" t="s">
        <v>110</v>
      </c>
      <c r="X87">
        <v>493.108888888889</v>
      </c>
      <c r="Y87">
        <v>350.62777777777802</v>
      </c>
      <c r="Z87" t="s">
        <v>280</v>
      </c>
      <c r="AA87" t="s">
        <v>52</v>
      </c>
      <c r="AB87">
        <v>74</v>
      </c>
      <c r="AC87" t="s">
        <v>257</v>
      </c>
      <c r="AD87" t="s">
        <v>258</v>
      </c>
      <c r="AE87" t="s">
        <v>259</v>
      </c>
      <c r="AF87" t="s">
        <v>281</v>
      </c>
      <c r="AG87" t="s">
        <v>55</v>
      </c>
      <c r="AH87" t="s">
        <v>282</v>
      </c>
      <c r="AI87">
        <v>1680</v>
      </c>
      <c r="AJ87" t="s">
        <v>265</v>
      </c>
      <c r="AK87" t="s">
        <v>58</v>
      </c>
      <c r="AL87">
        <v>130</v>
      </c>
      <c r="AM87">
        <v>0</v>
      </c>
      <c r="AN87">
        <v>114</v>
      </c>
      <c r="AO87">
        <v>3</v>
      </c>
      <c r="AP87">
        <v>3</v>
      </c>
      <c r="AQ87">
        <v>3</v>
      </c>
      <c r="AR87">
        <v>4</v>
      </c>
      <c r="AS87">
        <v>5</v>
      </c>
      <c r="AT87">
        <v>5</v>
      </c>
      <c r="AU87">
        <v>6</v>
      </c>
      <c r="AV87" t="s">
        <v>59</v>
      </c>
      <c r="AW87" t="s">
        <v>89</v>
      </c>
    </row>
    <row r="88" spans="1:49" x14ac:dyDescent="0.25">
      <c r="A88">
        <v>87</v>
      </c>
      <c r="B88">
        <v>115</v>
      </c>
      <c r="C88">
        <v>123</v>
      </c>
      <c r="D88">
        <v>162</v>
      </c>
      <c r="E88" t="s">
        <v>160</v>
      </c>
      <c r="F88" t="s">
        <v>76</v>
      </c>
      <c r="G88" t="s">
        <v>78</v>
      </c>
      <c r="H88" t="s">
        <v>52</v>
      </c>
      <c r="I88">
        <v>140</v>
      </c>
      <c r="J88">
        <v>-99</v>
      </c>
      <c r="K88">
        <v>-99</v>
      </c>
      <c r="L88">
        <v>12.83</v>
      </c>
      <c r="M88">
        <v>-99</v>
      </c>
      <c r="N88">
        <v>-99</v>
      </c>
      <c r="O88" t="s">
        <v>52</v>
      </c>
      <c r="P88" t="s">
        <v>52</v>
      </c>
      <c r="Q88" t="s">
        <v>52</v>
      </c>
      <c r="R88" t="s">
        <v>52</v>
      </c>
      <c r="S88" t="s">
        <v>52</v>
      </c>
      <c r="T88" t="s">
        <v>52</v>
      </c>
      <c r="U88">
        <v>-99</v>
      </c>
      <c r="V88">
        <v>1</v>
      </c>
      <c r="W88" t="s">
        <v>110</v>
      </c>
      <c r="X88">
        <v>637.24400000000003</v>
      </c>
      <c r="Y88">
        <v>147.96266666666699</v>
      </c>
      <c r="Z88" t="s">
        <v>76</v>
      </c>
      <c r="AA88" t="s">
        <v>52</v>
      </c>
      <c r="AB88">
        <v>1244</v>
      </c>
      <c r="AC88" t="s">
        <v>283</v>
      </c>
      <c r="AD88" t="s">
        <v>258</v>
      </c>
      <c r="AE88" t="s">
        <v>284</v>
      </c>
      <c r="AF88" t="s">
        <v>285</v>
      </c>
      <c r="AG88" t="s">
        <v>55</v>
      </c>
      <c r="AH88" t="s">
        <v>82</v>
      </c>
      <c r="AI88">
        <v>7000</v>
      </c>
      <c r="AJ88" t="s">
        <v>52</v>
      </c>
      <c r="AK88" t="s">
        <v>52</v>
      </c>
      <c r="AL88">
        <v>-99</v>
      </c>
      <c r="AM88">
        <v>0</v>
      </c>
      <c r="AN88">
        <v>115</v>
      </c>
      <c r="AO88">
        <v>3</v>
      </c>
      <c r="AP88">
        <v>3</v>
      </c>
      <c r="AQ88">
        <v>3</v>
      </c>
      <c r="AR88">
        <v>4</v>
      </c>
      <c r="AS88">
        <v>5</v>
      </c>
      <c r="AT88">
        <v>6</v>
      </c>
      <c r="AU88">
        <v>7</v>
      </c>
      <c r="AV88" t="s">
        <v>59</v>
      </c>
      <c r="AW88" t="s">
        <v>89</v>
      </c>
    </row>
    <row r="89" spans="1:49" x14ac:dyDescent="0.25">
      <c r="A89">
        <v>88</v>
      </c>
      <c r="B89">
        <v>116</v>
      </c>
      <c r="C89">
        <v>124</v>
      </c>
      <c r="D89">
        <v>163</v>
      </c>
      <c r="E89" t="s">
        <v>48</v>
      </c>
      <c r="F89" t="s">
        <v>286</v>
      </c>
      <c r="G89" t="s">
        <v>50</v>
      </c>
      <c r="H89" t="s">
        <v>52</v>
      </c>
      <c r="I89">
        <v>-99</v>
      </c>
      <c r="J89">
        <v>0.8</v>
      </c>
      <c r="K89">
        <v>1.4</v>
      </c>
      <c r="L89">
        <v>57</v>
      </c>
      <c r="M89">
        <v>-99</v>
      </c>
      <c r="N89">
        <v>-99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  <c r="T89" t="s">
        <v>52</v>
      </c>
      <c r="U89">
        <v>-99</v>
      </c>
      <c r="V89">
        <v>1</v>
      </c>
      <c r="W89" t="s">
        <v>287</v>
      </c>
      <c r="X89">
        <v>150.713333333333</v>
      </c>
      <c r="Y89">
        <v>125.01111111111101</v>
      </c>
      <c r="Z89" t="s">
        <v>286</v>
      </c>
      <c r="AA89" t="s">
        <v>52</v>
      </c>
      <c r="AB89">
        <v>141</v>
      </c>
      <c r="AC89" t="s">
        <v>288</v>
      </c>
      <c r="AD89" t="s">
        <v>258</v>
      </c>
      <c r="AE89" t="s">
        <v>289</v>
      </c>
      <c r="AF89" t="s">
        <v>290</v>
      </c>
      <c r="AG89" t="s">
        <v>55</v>
      </c>
      <c r="AH89" t="s">
        <v>103</v>
      </c>
      <c r="AI89">
        <v>-99</v>
      </c>
      <c r="AJ89" t="s">
        <v>275</v>
      </c>
      <c r="AK89" t="s">
        <v>58</v>
      </c>
      <c r="AL89">
        <v>25</v>
      </c>
      <c r="AM89">
        <v>0</v>
      </c>
      <c r="AN89">
        <v>116</v>
      </c>
      <c r="AO89">
        <v>2</v>
      </c>
      <c r="AP89">
        <v>2</v>
      </c>
      <c r="AQ89">
        <v>2</v>
      </c>
      <c r="AR89">
        <v>2</v>
      </c>
      <c r="AS89">
        <v>3</v>
      </c>
      <c r="AT89">
        <v>3</v>
      </c>
      <c r="AU89">
        <v>3</v>
      </c>
      <c r="AV89" t="s">
        <v>69</v>
      </c>
      <c r="AW89" t="s">
        <v>89</v>
      </c>
    </row>
    <row r="90" spans="1:49" x14ac:dyDescent="0.25">
      <c r="A90">
        <v>89</v>
      </c>
      <c r="B90">
        <v>117</v>
      </c>
      <c r="C90">
        <v>125</v>
      </c>
      <c r="D90">
        <v>164</v>
      </c>
      <c r="E90" t="s">
        <v>48</v>
      </c>
      <c r="F90" t="s">
        <v>291</v>
      </c>
      <c r="G90" t="s">
        <v>50</v>
      </c>
      <c r="H90" t="s">
        <v>52</v>
      </c>
      <c r="I90">
        <v>1350</v>
      </c>
      <c r="J90">
        <v>-99</v>
      </c>
      <c r="K90">
        <v>-99</v>
      </c>
      <c r="L90">
        <v>57</v>
      </c>
      <c r="M90">
        <v>-99</v>
      </c>
      <c r="N90">
        <v>-99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>
        <v>-99</v>
      </c>
      <c r="V90">
        <v>1</v>
      </c>
      <c r="W90" t="s">
        <v>110</v>
      </c>
      <c r="X90">
        <v>49.049777777777798</v>
      </c>
      <c r="Y90">
        <v>47.087222222222202</v>
      </c>
      <c r="Z90" t="s">
        <v>291</v>
      </c>
      <c r="AA90" t="s">
        <v>52</v>
      </c>
      <c r="AB90">
        <v>141</v>
      </c>
      <c r="AC90" t="s">
        <v>288</v>
      </c>
      <c r="AD90" t="s">
        <v>258</v>
      </c>
      <c r="AE90" t="s">
        <v>289</v>
      </c>
      <c r="AF90" t="s">
        <v>292</v>
      </c>
      <c r="AG90" t="s">
        <v>55</v>
      </c>
      <c r="AH90" t="s">
        <v>103</v>
      </c>
      <c r="AI90">
        <v>-99</v>
      </c>
      <c r="AJ90" t="s">
        <v>275</v>
      </c>
      <c r="AK90" t="s">
        <v>58</v>
      </c>
      <c r="AL90">
        <v>25</v>
      </c>
      <c r="AM90">
        <v>0</v>
      </c>
      <c r="AN90">
        <v>117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2</v>
      </c>
      <c r="AU90">
        <v>2</v>
      </c>
      <c r="AV90" t="s">
        <v>69</v>
      </c>
      <c r="AW90" t="s">
        <v>60</v>
      </c>
    </row>
    <row r="91" spans="1:49" x14ac:dyDescent="0.25">
      <c r="A91">
        <v>90</v>
      </c>
      <c r="B91">
        <v>118</v>
      </c>
      <c r="C91">
        <v>126</v>
      </c>
      <c r="D91">
        <v>165</v>
      </c>
      <c r="E91" t="s">
        <v>160</v>
      </c>
      <c r="F91" t="s">
        <v>293</v>
      </c>
      <c r="G91" t="s">
        <v>78</v>
      </c>
      <c r="H91" t="s">
        <v>52</v>
      </c>
      <c r="I91">
        <v>20.56</v>
      </c>
      <c r="J91">
        <v>-99</v>
      </c>
      <c r="K91">
        <v>-99</v>
      </c>
      <c r="L91">
        <v>150</v>
      </c>
      <c r="M91">
        <v>-99</v>
      </c>
      <c r="N91">
        <v>-99</v>
      </c>
      <c r="O91" t="s">
        <v>52</v>
      </c>
      <c r="P91" t="s">
        <v>52</v>
      </c>
      <c r="Q91" t="s">
        <v>52</v>
      </c>
      <c r="R91" t="s">
        <v>52</v>
      </c>
      <c r="S91" t="s">
        <v>52</v>
      </c>
      <c r="T91" t="s">
        <v>52</v>
      </c>
      <c r="U91">
        <v>-99</v>
      </c>
      <c r="V91">
        <v>1</v>
      </c>
      <c r="W91" t="s">
        <v>110</v>
      </c>
      <c r="X91">
        <v>20.370428571428601</v>
      </c>
      <c r="Y91">
        <v>4.5675714285714299E-2</v>
      </c>
      <c r="Z91" t="s">
        <v>293</v>
      </c>
      <c r="AA91" t="s">
        <v>52</v>
      </c>
      <c r="AB91">
        <v>428</v>
      </c>
      <c r="AC91" t="s">
        <v>294</v>
      </c>
      <c r="AD91" t="s">
        <v>258</v>
      </c>
      <c r="AE91" t="s">
        <v>295</v>
      </c>
      <c r="AF91" t="s">
        <v>296</v>
      </c>
      <c r="AG91" t="s">
        <v>55</v>
      </c>
      <c r="AH91" t="s">
        <v>82</v>
      </c>
      <c r="AI91">
        <v>518.9</v>
      </c>
      <c r="AJ91" t="s">
        <v>52</v>
      </c>
      <c r="AK91" t="s">
        <v>52</v>
      </c>
      <c r="AL91">
        <v>-99</v>
      </c>
      <c r="AM91">
        <v>0</v>
      </c>
      <c r="AN91">
        <v>118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t="s">
        <v>59</v>
      </c>
      <c r="AW91" t="s">
        <v>94</v>
      </c>
    </row>
    <row r="92" spans="1:49" x14ac:dyDescent="0.25">
      <c r="A92">
        <v>91</v>
      </c>
      <c r="B92">
        <v>119</v>
      </c>
      <c r="C92">
        <v>127</v>
      </c>
      <c r="D92">
        <v>166</v>
      </c>
      <c r="E92" t="s">
        <v>160</v>
      </c>
      <c r="F92" t="s">
        <v>297</v>
      </c>
      <c r="G92" t="s">
        <v>78</v>
      </c>
      <c r="H92" t="s">
        <v>52</v>
      </c>
      <c r="I92">
        <v>20.5</v>
      </c>
      <c r="J92">
        <v>-99</v>
      </c>
      <c r="K92">
        <v>-99</v>
      </c>
      <c r="L92">
        <v>141</v>
      </c>
      <c r="M92">
        <v>-99</v>
      </c>
      <c r="N92">
        <v>-99</v>
      </c>
      <c r="O92" t="s">
        <v>52</v>
      </c>
      <c r="P92" t="s">
        <v>52</v>
      </c>
      <c r="Q92" t="s">
        <v>52</v>
      </c>
      <c r="R92" t="s">
        <v>52</v>
      </c>
      <c r="S92" t="s">
        <v>52</v>
      </c>
      <c r="T92" t="s">
        <v>52</v>
      </c>
      <c r="U92">
        <v>-99</v>
      </c>
      <c r="V92">
        <v>1</v>
      </c>
      <c r="W92" t="s">
        <v>110</v>
      </c>
      <c r="X92">
        <v>21.917428571428601</v>
      </c>
      <c r="Y92">
        <v>4.6214714285714303E-2</v>
      </c>
      <c r="Z92" t="s">
        <v>297</v>
      </c>
      <c r="AA92" t="s">
        <v>52</v>
      </c>
      <c r="AB92">
        <v>428</v>
      </c>
      <c r="AC92" t="s">
        <v>294</v>
      </c>
      <c r="AD92" t="s">
        <v>258</v>
      </c>
      <c r="AE92" t="s">
        <v>295</v>
      </c>
      <c r="AF92" t="s">
        <v>298</v>
      </c>
      <c r="AG92" t="s">
        <v>55</v>
      </c>
      <c r="AH92" t="s">
        <v>82</v>
      </c>
      <c r="AI92">
        <v>723.2</v>
      </c>
      <c r="AJ92" t="s">
        <v>52</v>
      </c>
      <c r="AK92" t="s">
        <v>52</v>
      </c>
      <c r="AL92">
        <v>-99</v>
      </c>
      <c r="AM92">
        <v>0</v>
      </c>
      <c r="AN92">
        <v>119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t="s">
        <v>59</v>
      </c>
      <c r="AW92" t="s">
        <v>94</v>
      </c>
    </row>
    <row r="93" spans="1:49" x14ac:dyDescent="0.25">
      <c r="A93">
        <v>92</v>
      </c>
      <c r="B93">
        <v>120</v>
      </c>
      <c r="C93">
        <v>128</v>
      </c>
      <c r="D93">
        <v>167</v>
      </c>
      <c r="E93" t="s">
        <v>160</v>
      </c>
      <c r="F93" t="s">
        <v>299</v>
      </c>
      <c r="G93" t="s">
        <v>78</v>
      </c>
      <c r="H93" t="s">
        <v>52</v>
      </c>
      <c r="I93">
        <v>28.07</v>
      </c>
      <c r="J93">
        <v>-99</v>
      </c>
      <c r="K93">
        <v>-99</v>
      </c>
      <c r="L93">
        <v>119</v>
      </c>
      <c r="M93">
        <v>-99</v>
      </c>
      <c r="N93">
        <v>-99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>
        <v>-99</v>
      </c>
      <c r="V93">
        <v>1</v>
      </c>
      <c r="W93" t="s">
        <v>110</v>
      </c>
      <c r="X93">
        <v>68.156857142857106</v>
      </c>
      <c r="Y93">
        <v>61.482357142857097</v>
      </c>
      <c r="Z93" t="s">
        <v>299</v>
      </c>
      <c r="AA93" t="s">
        <v>52</v>
      </c>
      <c r="AB93">
        <v>428</v>
      </c>
      <c r="AC93" t="s">
        <v>294</v>
      </c>
      <c r="AD93" t="s">
        <v>258</v>
      </c>
      <c r="AE93" t="s">
        <v>295</v>
      </c>
      <c r="AF93" t="s">
        <v>300</v>
      </c>
      <c r="AG93" t="s">
        <v>55</v>
      </c>
      <c r="AH93" t="s">
        <v>82</v>
      </c>
      <c r="AI93">
        <v>1553</v>
      </c>
      <c r="AJ93" t="s">
        <v>52</v>
      </c>
      <c r="AK93" t="s">
        <v>52</v>
      </c>
      <c r="AL93">
        <v>-99</v>
      </c>
      <c r="AM93">
        <v>0</v>
      </c>
      <c r="AN93">
        <v>120</v>
      </c>
      <c r="AO93">
        <v>1</v>
      </c>
      <c r="AP93">
        <v>1</v>
      </c>
      <c r="AQ93">
        <v>1</v>
      </c>
      <c r="AR93">
        <v>1</v>
      </c>
      <c r="AS93">
        <v>2</v>
      </c>
      <c r="AT93">
        <v>2</v>
      </c>
      <c r="AU93">
        <v>2</v>
      </c>
      <c r="AV93" t="s">
        <v>59</v>
      </c>
      <c r="AW93" t="s">
        <v>60</v>
      </c>
    </row>
    <row r="94" spans="1:49" x14ac:dyDescent="0.25">
      <c r="A94">
        <v>93</v>
      </c>
      <c r="B94">
        <v>121</v>
      </c>
      <c r="C94">
        <v>129</v>
      </c>
      <c r="D94">
        <v>168</v>
      </c>
      <c r="E94" t="s">
        <v>160</v>
      </c>
      <c r="F94" t="s">
        <v>301</v>
      </c>
      <c r="G94" t="s">
        <v>78</v>
      </c>
      <c r="H94" t="s">
        <v>52</v>
      </c>
      <c r="I94">
        <v>17.22</v>
      </c>
      <c r="J94">
        <v>-99</v>
      </c>
      <c r="K94">
        <v>-99</v>
      </c>
      <c r="L94">
        <v>223</v>
      </c>
      <c r="M94">
        <v>-99</v>
      </c>
      <c r="N94">
        <v>-99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>
        <v>-99</v>
      </c>
      <c r="V94">
        <v>1</v>
      </c>
      <c r="W94" t="s">
        <v>110</v>
      </c>
      <c r="X94">
        <v>16.9660714285714</v>
      </c>
      <c r="Y94">
        <v>1.8068142857142901E-2</v>
      </c>
      <c r="Z94" t="s">
        <v>301</v>
      </c>
      <c r="AA94" t="s">
        <v>52</v>
      </c>
      <c r="AB94">
        <v>428</v>
      </c>
      <c r="AC94" t="s">
        <v>294</v>
      </c>
      <c r="AD94" t="s">
        <v>258</v>
      </c>
      <c r="AE94" t="s">
        <v>295</v>
      </c>
      <c r="AF94" t="s">
        <v>302</v>
      </c>
      <c r="AG94" t="s">
        <v>55</v>
      </c>
      <c r="AH94" t="s">
        <v>82</v>
      </c>
      <c r="AI94">
        <v>717.2</v>
      </c>
      <c r="AJ94" t="s">
        <v>52</v>
      </c>
      <c r="AK94" t="s">
        <v>52</v>
      </c>
      <c r="AL94">
        <v>-99</v>
      </c>
      <c r="AM94">
        <v>0</v>
      </c>
      <c r="AN94">
        <v>121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t="s">
        <v>59</v>
      </c>
      <c r="AW94" t="s">
        <v>94</v>
      </c>
    </row>
    <row r="95" spans="1:49" x14ac:dyDescent="0.25">
      <c r="A95">
        <v>94</v>
      </c>
      <c r="B95">
        <v>122</v>
      </c>
      <c r="C95">
        <v>130</v>
      </c>
      <c r="D95">
        <v>169</v>
      </c>
      <c r="E95" t="s">
        <v>160</v>
      </c>
      <c r="F95" t="s">
        <v>303</v>
      </c>
      <c r="G95" t="s">
        <v>78</v>
      </c>
      <c r="H95" t="s">
        <v>52</v>
      </c>
      <c r="I95">
        <v>12.96</v>
      </c>
      <c r="J95">
        <v>-99</v>
      </c>
      <c r="K95">
        <v>-99</v>
      </c>
      <c r="L95">
        <v>216</v>
      </c>
      <c r="M95">
        <v>-99</v>
      </c>
      <c r="N95">
        <v>-99</v>
      </c>
      <c r="O95" t="s">
        <v>52</v>
      </c>
      <c r="P95" t="s">
        <v>52</v>
      </c>
      <c r="Q95" t="s">
        <v>52</v>
      </c>
      <c r="R95" t="s">
        <v>52</v>
      </c>
      <c r="S95" t="s">
        <v>52</v>
      </c>
      <c r="T95" t="s">
        <v>52</v>
      </c>
      <c r="U95">
        <v>-99</v>
      </c>
      <c r="V95">
        <v>1</v>
      </c>
      <c r="W95" t="s">
        <v>110</v>
      </c>
      <c r="X95">
        <v>6.1781642857142796</v>
      </c>
      <c r="Y95">
        <v>5.9691214285714302</v>
      </c>
      <c r="Z95" t="s">
        <v>303</v>
      </c>
      <c r="AA95" t="s">
        <v>52</v>
      </c>
      <c r="AB95">
        <v>428</v>
      </c>
      <c r="AC95" t="s">
        <v>294</v>
      </c>
      <c r="AD95" t="s">
        <v>258</v>
      </c>
      <c r="AE95" t="s">
        <v>295</v>
      </c>
      <c r="AF95" t="s">
        <v>304</v>
      </c>
      <c r="AG95" t="s">
        <v>55</v>
      </c>
      <c r="AH95" t="s">
        <v>82</v>
      </c>
      <c r="AI95">
        <v>532.5</v>
      </c>
      <c r="AJ95" t="s">
        <v>52</v>
      </c>
      <c r="AK95" t="s">
        <v>52</v>
      </c>
      <c r="AL95">
        <v>-99</v>
      </c>
      <c r="AM95">
        <v>0</v>
      </c>
      <c r="AN95">
        <v>122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t="s">
        <v>59</v>
      </c>
      <c r="AW95" t="s">
        <v>62</v>
      </c>
    </row>
    <row r="96" spans="1:49" x14ac:dyDescent="0.25">
      <c r="A96">
        <v>95</v>
      </c>
      <c r="B96">
        <v>123</v>
      </c>
      <c r="C96">
        <v>131</v>
      </c>
      <c r="D96">
        <v>170</v>
      </c>
      <c r="E96" t="s">
        <v>160</v>
      </c>
      <c r="F96" t="s">
        <v>305</v>
      </c>
      <c r="G96" t="s">
        <v>78</v>
      </c>
      <c r="H96" t="s">
        <v>52</v>
      </c>
      <c r="I96">
        <v>15.08</v>
      </c>
      <c r="J96">
        <v>-99</v>
      </c>
      <c r="K96">
        <v>-99</v>
      </c>
      <c r="L96">
        <v>185</v>
      </c>
      <c r="M96">
        <v>-99</v>
      </c>
      <c r="N96">
        <v>-99</v>
      </c>
      <c r="O96" t="s">
        <v>52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>
        <v>-99</v>
      </c>
      <c r="V96">
        <v>1</v>
      </c>
      <c r="W96" t="s">
        <v>110</v>
      </c>
      <c r="X96">
        <v>36.829285714285703</v>
      </c>
      <c r="Y96">
        <v>28.065999999999999</v>
      </c>
      <c r="Z96" t="s">
        <v>305</v>
      </c>
      <c r="AA96" t="s">
        <v>52</v>
      </c>
      <c r="AB96">
        <v>428</v>
      </c>
      <c r="AC96" t="s">
        <v>294</v>
      </c>
      <c r="AD96" t="s">
        <v>258</v>
      </c>
      <c r="AE96" t="s">
        <v>295</v>
      </c>
      <c r="AF96" t="s">
        <v>306</v>
      </c>
      <c r="AG96" t="s">
        <v>55</v>
      </c>
      <c r="AH96" t="s">
        <v>82</v>
      </c>
      <c r="AI96">
        <v>1604</v>
      </c>
      <c r="AJ96" t="s">
        <v>52</v>
      </c>
      <c r="AK96" t="s">
        <v>52</v>
      </c>
      <c r="AL96">
        <v>-99</v>
      </c>
      <c r="AM96">
        <v>0</v>
      </c>
      <c r="AN96">
        <v>123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 t="s">
        <v>59</v>
      </c>
      <c r="AW96" t="s">
        <v>60</v>
      </c>
    </row>
    <row r="97" spans="1:49" x14ac:dyDescent="0.25">
      <c r="A97">
        <v>96</v>
      </c>
      <c r="B97">
        <v>124</v>
      </c>
      <c r="C97">
        <v>132</v>
      </c>
      <c r="D97">
        <v>170</v>
      </c>
      <c r="E97" t="s">
        <v>160</v>
      </c>
      <c r="F97" t="s">
        <v>307</v>
      </c>
      <c r="G97" t="s">
        <v>78</v>
      </c>
      <c r="H97" t="s">
        <v>52</v>
      </c>
      <c r="I97">
        <v>13.85</v>
      </c>
      <c r="J97">
        <v>-99</v>
      </c>
      <c r="K97">
        <v>-99</v>
      </c>
      <c r="L97">
        <v>199</v>
      </c>
      <c r="M97">
        <v>-99</v>
      </c>
      <c r="N97">
        <v>-99</v>
      </c>
      <c r="O97" t="s">
        <v>52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>
        <v>-99</v>
      </c>
      <c r="V97">
        <v>1</v>
      </c>
      <c r="W97" t="s">
        <v>110</v>
      </c>
      <c r="X97">
        <v>20.6892142857143</v>
      </c>
      <c r="Y97">
        <v>20.3997142857143</v>
      </c>
      <c r="Z97" t="s">
        <v>307</v>
      </c>
      <c r="AA97" t="s">
        <v>52</v>
      </c>
      <c r="AB97">
        <v>428</v>
      </c>
      <c r="AC97" t="s">
        <v>294</v>
      </c>
      <c r="AD97" t="s">
        <v>258</v>
      </c>
      <c r="AE97" t="s">
        <v>295</v>
      </c>
      <c r="AF97" t="s">
        <v>308</v>
      </c>
      <c r="AG97" t="s">
        <v>55</v>
      </c>
      <c r="AH97" t="s">
        <v>82</v>
      </c>
      <c r="AI97">
        <v>731.1</v>
      </c>
      <c r="AJ97" t="s">
        <v>52</v>
      </c>
      <c r="AK97" t="s">
        <v>52</v>
      </c>
      <c r="AL97">
        <v>-99</v>
      </c>
      <c r="AM97">
        <v>0</v>
      </c>
      <c r="AN97">
        <v>124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t="s">
        <v>59</v>
      </c>
      <c r="AW97" t="s">
        <v>60</v>
      </c>
    </row>
    <row r="98" spans="1:49" x14ac:dyDescent="0.25">
      <c r="A98">
        <v>97</v>
      </c>
      <c r="B98">
        <v>125</v>
      </c>
      <c r="C98" t="s">
        <v>52</v>
      </c>
      <c r="D98">
        <v>140</v>
      </c>
      <c r="E98" t="s">
        <v>204</v>
      </c>
      <c r="F98" t="s">
        <v>233</v>
      </c>
      <c r="G98" t="s">
        <v>50</v>
      </c>
      <c r="H98" t="s">
        <v>52</v>
      </c>
      <c r="I98">
        <v>344</v>
      </c>
      <c r="J98">
        <v>1.4</v>
      </c>
      <c r="K98">
        <v>2.4</v>
      </c>
      <c r="L98">
        <v>56</v>
      </c>
      <c r="M98">
        <v>-99</v>
      </c>
      <c r="N98">
        <v>-47.4</v>
      </c>
      <c r="O98" t="s">
        <v>52</v>
      </c>
      <c r="P98" t="s">
        <v>52</v>
      </c>
      <c r="Q98" t="s">
        <v>52</v>
      </c>
      <c r="R98" t="s">
        <v>52</v>
      </c>
      <c r="S98" t="s">
        <v>52</v>
      </c>
      <c r="T98" t="s">
        <v>52</v>
      </c>
      <c r="U98">
        <v>-99</v>
      </c>
      <c r="V98">
        <v>1</v>
      </c>
      <c r="W98" t="s">
        <v>309</v>
      </c>
      <c r="X98">
        <v>6.7451885937008802</v>
      </c>
      <c r="Y98">
        <v>6.0139798205243196</v>
      </c>
      <c r="Z98" t="s">
        <v>310</v>
      </c>
      <c r="AA98" t="s">
        <v>52</v>
      </c>
      <c r="AB98">
        <v>253</v>
      </c>
      <c r="AC98" t="s">
        <v>311</v>
      </c>
      <c r="AD98" t="s">
        <v>52</v>
      </c>
      <c r="AE98" t="s">
        <v>52</v>
      </c>
      <c r="AF98" t="s">
        <v>233</v>
      </c>
      <c r="AG98" t="s">
        <v>55</v>
      </c>
      <c r="AH98" t="s">
        <v>67</v>
      </c>
      <c r="AI98">
        <v>-99</v>
      </c>
      <c r="AJ98" t="s">
        <v>68</v>
      </c>
      <c r="AK98" t="s">
        <v>68</v>
      </c>
      <c r="AL98">
        <v>-99</v>
      </c>
      <c r="AM98">
        <v>0</v>
      </c>
      <c r="AN98">
        <v>125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t="s">
        <v>69</v>
      </c>
      <c r="AW98" t="s">
        <v>62</v>
      </c>
    </row>
    <row r="99" spans="1:49" x14ac:dyDescent="0.25">
      <c r="A99">
        <v>98</v>
      </c>
      <c r="B99">
        <v>126</v>
      </c>
      <c r="C99" t="s">
        <v>52</v>
      </c>
      <c r="D99">
        <v>142</v>
      </c>
      <c r="E99" t="s">
        <v>204</v>
      </c>
      <c r="F99" t="s">
        <v>312</v>
      </c>
      <c r="G99" t="s">
        <v>50</v>
      </c>
      <c r="H99" t="s">
        <v>52</v>
      </c>
      <c r="I99">
        <v>9.5</v>
      </c>
      <c r="J99">
        <v>1.45</v>
      </c>
      <c r="K99">
        <v>2.1</v>
      </c>
      <c r="L99">
        <v>53</v>
      </c>
      <c r="M99">
        <v>0.6</v>
      </c>
      <c r="N99">
        <v>-99</v>
      </c>
      <c r="O99" t="s">
        <v>52</v>
      </c>
      <c r="P99" t="s">
        <v>52</v>
      </c>
      <c r="Q99" t="s">
        <v>52</v>
      </c>
      <c r="R99" t="s">
        <v>52</v>
      </c>
      <c r="S99" t="s">
        <v>52</v>
      </c>
      <c r="T99" t="s">
        <v>52</v>
      </c>
      <c r="U99">
        <v>-99</v>
      </c>
      <c r="V99">
        <v>3</v>
      </c>
      <c r="W99" t="s">
        <v>313</v>
      </c>
      <c r="X99">
        <v>2.5607277744052102</v>
      </c>
      <c r="Y99">
        <v>2.54492311665545</v>
      </c>
      <c r="Z99" t="s">
        <v>314</v>
      </c>
      <c r="AA99" t="s">
        <v>312</v>
      </c>
      <c r="AB99">
        <v>227</v>
      </c>
      <c r="AC99" t="s">
        <v>315</v>
      </c>
      <c r="AD99" t="s">
        <v>52</v>
      </c>
      <c r="AE99" t="s">
        <v>52</v>
      </c>
      <c r="AF99" t="s">
        <v>312</v>
      </c>
      <c r="AG99" t="s">
        <v>55</v>
      </c>
      <c r="AH99" t="s">
        <v>170</v>
      </c>
      <c r="AI99">
        <v>-99</v>
      </c>
      <c r="AJ99" t="s">
        <v>68</v>
      </c>
      <c r="AK99" t="s">
        <v>68</v>
      </c>
      <c r="AL99">
        <v>-99</v>
      </c>
      <c r="AM99">
        <v>0</v>
      </c>
      <c r="AN99">
        <v>126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t="s">
        <v>69</v>
      </c>
      <c r="AW99" t="s">
        <v>62</v>
      </c>
    </row>
    <row r="100" spans="1:49" x14ac:dyDescent="0.25">
      <c r="A100">
        <v>99</v>
      </c>
      <c r="B100">
        <v>127</v>
      </c>
      <c r="C100" t="s">
        <v>52</v>
      </c>
      <c r="D100">
        <v>141</v>
      </c>
      <c r="E100" t="s">
        <v>204</v>
      </c>
      <c r="F100" t="s">
        <v>316</v>
      </c>
      <c r="G100" t="s">
        <v>50</v>
      </c>
      <c r="H100" t="s">
        <v>52</v>
      </c>
      <c r="I100">
        <v>40</v>
      </c>
      <c r="J100">
        <v>1.2</v>
      </c>
      <c r="K100">
        <v>2.2999999999999998</v>
      </c>
      <c r="L100">
        <v>27</v>
      </c>
      <c r="M100">
        <v>2</v>
      </c>
      <c r="N100">
        <v>-99</v>
      </c>
      <c r="O100" t="s">
        <v>52</v>
      </c>
      <c r="P100" t="s">
        <v>52</v>
      </c>
      <c r="Q100" t="s">
        <v>52</v>
      </c>
      <c r="R100" t="s">
        <v>52</v>
      </c>
      <c r="S100" t="s">
        <v>52</v>
      </c>
      <c r="T100" t="s">
        <v>52</v>
      </c>
      <c r="U100">
        <v>-99</v>
      </c>
      <c r="V100">
        <v>3</v>
      </c>
      <c r="W100" t="s">
        <v>313</v>
      </c>
      <c r="X100">
        <v>4.6111852700932499</v>
      </c>
      <c r="Y100">
        <v>4.5792179349433502</v>
      </c>
      <c r="Z100" t="s">
        <v>317</v>
      </c>
      <c r="AA100" t="s">
        <v>316</v>
      </c>
      <c r="AB100">
        <v>227</v>
      </c>
      <c r="AC100" t="s">
        <v>315</v>
      </c>
      <c r="AD100" t="s">
        <v>52</v>
      </c>
      <c r="AE100" t="s">
        <v>52</v>
      </c>
      <c r="AF100" t="s">
        <v>316</v>
      </c>
      <c r="AG100" t="s">
        <v>55</v>
      </c>
      <c r="AH100" t="s">
        <v>170</v>
      </c>
      <c r="AI100">
        <v>-99</v>
      </c>
      <c r="AJ100" t="s">
        <v>68</v>
      </c>
      <c r="AK100" t="s">
        <v>68</v>
      </c>
      <c r="AL100">
        <v>-99</v>
      </c>
      <c r="AM100">
        <v>0</v>
      </c>
      <c r="AN100">
        <v>127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t="s">
        <v>69</v>
      </c>
      <c r="AW100" t="s">
        <v>62</v>
      </c>
    </row>
    <row r="101" spans="1:49" x14ac:dyDescent="0.25">
      <c r="A101">
        <v>100</v>
      </c>
      <c r="B101">
        <v>128</v>
      </c>
      <c r="C101" t="s">
        <v>52</v>
      </c>
      <c r="D101">
        <v>110</v>
      </c>
      <c r="E101" t="s">
        <v>318</v>
      </c>
      <c r="F101" t="s">
        <v>319</v>
      </c>
      <c r="G101" t="s">
        <v>78</v>
      </c>
      <c r="H101" t="s">
        <v>52</v>
      </c>
      <c r="I101">
        <v>158</v>
      </c>
      <c r="J101">
        <v>2.8</v>
      </c>
      <c r="K101">
        <v>2.4</v>
      </c>
      <c r="L101">
        <v>13.8</v>
      </c>
      <c r="M101">
        <v>0.08</v>
      </c>
      <c r="N101">
        <v>-99</v>
      </c>
      <c r="O101" t="s">
        <v>52</v>
      </c>
      <c r="P101" t="s">
        <v>52</v>
      </c>
      <c r="Q101" t="s">
        <v>52</v>
      </c>
      <c r="R101" t="s">
        <v>52</v>
      </c>
      <c r="S101" t="s">
        <v>52</v>
      </c>
      <c r="T101" t="s">
        <v>52</v>
      </c>
      <c r="U101">
        <v>-99</v>
      </c>
      <c r="V101">
        <v>1</v>
      </c>
      <c r="W101" t="s">
        <v>309</v>
      </c>
      <c r="X101">
        <v>90.871339559361502</v>
      </c>
      <c r="Y101">
        <v>87.017432887187198</v>
      </c>
      <c r="Z101" t="s">
        <v>320</v>
      </c>
      <c r="AA101" t="s">
        <v>52</v>
      </c>
      <c r="AB101">
        <v>4303</v>
      </c>
      <c r="AC101" t="s">
        <v>321</v>
      </c>
      <c r="AD101" t="s">
        <v>52</v>
      </c>
      <c r="AE101" t="s">
        <v>52</v>
      </c>
      <c r="AF101" t="s">
        <v>319</v>
      </c>
      <c r="AG101" t="s">
        <v>55</v>
      </c>
      <c r="AH101" t="s">
        <v>322</v>
      </c>
      <c r="AI101">
        <v>-9</v>
      </c>
      <c r="AJ101" t="s">
        <v>52</v>
      </c>
      <c r="AK101" t="s">
        <v>52</v>
      </c>
      <c r="AL101">
        <v>-99</v>
      </c>
      <c r="AM101">
        <v>0</v>
      </c>
      <c r="AN101">
        <v>128</v>
      </c>
      <c r="AO101">
        <v>1</v>
      </c>
      <c r="AP101">
        <v>1</v>
      </c>
      <c r="AQ101">
        <v>1</v>
      </c>
      <c r="AR101">
        <v>1</v>
      </c>
      <c r="AS101">
        <v>2</v>
      </c>
      <c r="AT101">
        <v>2</v>
      </c>
      <c r="AU101">
        <v>2</v>
      </c>
      <c r="AV101" t="s">
        <v>59</v>
      </c>
      <c r="AW101" t="s">
        <v>60</v>
      </c>
    </row>
    <row r="102" spans="1:49" x14ac:dyDescent="0.25">
      <c r="A102">
        <v>101</v>
      </c>
      <c r="B102">
        <v>129</v>
      </c>
      <c r="C102" t="s">
        <v>52</v>
      </c>
      <c r="D102">
        <v>109</v>
      </c>
      <c r="E102" t="s">
        <v>318</v>
      </c>
      <c r="F102" t="s">
        <v>323</v>
      </c>
      <c r="G102" t="s">
        <v>78</v>
      </c>
      <c r="H102" t="s">
        <v>52</v>
      </c>
      <c r="I102">
        <v>158</v>
      </c>
      <c r="J102">
        <v>2.8</v>
      </c>
      <c r="K102">
        <v>2.4</v>
      </c>
      <c r="L102">
        <v>13.8</v>
      </c>
      <c r="M102">
        <v>0.08</v>
      </c>
      <c r="N102">
        <v>-99</v>
      </c>
      <c r="O102" t="s">
        <v>52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>
        <v>-99</v>
      </c>
      <c r="V102">
        <v>1</v>
      </c>
      <c r="W102" t="s">
        <v>309</v>
      </c>
      <c r="X102">
        <v>170.356899037517</v>
      </c>
      <c r="Y102">
        <v>148.48898127091201</v>
      </c>
      <c r="Z102" t="s">
        <v>324</v>
      </c>
      <c r="AA102" t="s">
        <v>52</v>
      </c>
      <c r="AB102">
        <v>4303</v>
      </c>
      <c r="AC102" t="s">
        <v>321</v>
      </c>
      <c r="AD102" t="s">
        <v>52</v>
      </c>
      <c r="AE102" t="s">
        <v>52</v>
      </c>
      <c r="AF102" t="s">
        <v>323</v>
      </c>
      <c r="AG102" t="s">
        <v>55</v>
      </c>
      <c r="AH102" t="s">
        <v>322</v>
      </c>
      <c r="AI102">
        <v>-9</v>
      </c>
      <c r="AJ102" t="s">
        <v>52</v>
      </c>
      <c r="AK102" t="s">
        <v>52</v>
      </c>
      <c r="AL102">
        <v>-99</v>
      </c>
      <c r="AM102">
        <v>0</v>
      </c>
      <c r="AN102">
        <v>129</v>
      </c>
      <c r="AO102">
        <v>2</v>
      </c>
      <c r="AP102">
        <v>2</v>
      </c>
      <c r="AQ102">
        <v>2</v>
      </c>
      <c r="AR102">
        <v>2</v>
      </c>
      <c r="AS102">
        <v>3</v>
      </c>
      <c r="AT102">
        <v>3</v>
      </c>
      <c r="AU102">
        <v>3</v>
      </c>
      <c r="AV102" t="s">
        <v>59</v>
      </c>
      <c r="AW102" t="s">
        <v>89</v>
      </c>
    </row>
    <row r="103" spans="1:49" x14ac:dyDescent="0.25">
      <c r="A103">
        <v>102</v>
      </c>
      <c r="B103">
        <v>130</v>
      </c>
      <c r="C103" t="s">
        <v>52</v>
      </c>
      <c r="D103">
        <v>34</v>
      </c>
      <c r="E103" t="s">
        <v>48</v>
      </c>
      <c r="F103" t="s">
        <v>325</v>
      </c>
      <c r="G103" t="s">
        <v>50</v>
      </c>
      <c r="H103" t="s">
        <v>51</v>
      </c>
      <c r="I103">
        <v>300</v>
      </c>
      <c r="J103">
        <v>1.44</v>
      </c>
      <c r="K103">
        <v>1.71</v>
      </c>
      <c r="L103">
        <v>6</v>
      </c>
      <c r="M103">
        <v>4.25</v>
      </c>
      <c r="N103">
        <v>-99</v>
      </c>
      <c r="O103" t="s">
        <v>52</v>
      </c>
      <c r="P103" t="s">
        <v>52</v>
      </c>
      <c r="Q103" t="s">
        <v>52</v>
      </c>
      <c r="R103" t="s">
        <v>52</v>
      </c>
      <c r="S103" t="s">
        <v>51</v>
      </c>
      <c r="T103" t="s">
        <v>52</v>
      </c>
      <c r="U103">
        <v>-99</v>
      </c>
      <c r="V103">
        <v>0</v>
      </c>
      <c r="W103" t="s">
        <v>326</v>
      </c>
      <c r="X103">
        <v>1896.0550562022099</v>
      </c>
      <c r="Y103">
        <v>1675.6267384556299</v>
      </c>
      <c r="Z103" t="s">
        <v>52</v>
      </c>
      <c r="AA103" t="s">
        <v>52</v>
      </c>
      <c r="AB103">
        <v>100024</v>
      </c>
      <c r="AC103" t="s">
        <v>327</v>
      </c>
      <c r="AD103" t="s">
        <v>52</v>
      </c>
      <c r="AE103" t="s">
        <v>52</v>
      </c>
      <c r="AF103" t="s">
        <v>325</v>
      </c>
      <c r="AG103" t="s">
        <v>127</v>
      </c>
      <c r="AH103" t="s">
        <v>67</v>
      </c>
      <c r="AI103">
        <v>-99</v>
      </c>
      <c r="AJ103" t="s">
        <v>265</v>
      </c>
      <c r="AK103" t="s">
        <v>58</v>
      </c>
      <c r="AL103">
        <v>-99</v>
      </c>
      <c r="AM103">
        <v>0</v>
      </c>
      <c r="AN103">
        <v>130</v>
      </c>
      <c r="AO103">
        <v>4</v>
      </c>
      <c r="AP103">
        <v>5</v>
      </c>
      <c r="AQ103">
        <v>5</v>
      </c>
      <c r="AR103">
        <v>6</v>
      </c>
      <c r="AS103">
        <v>7</v>
      </c>
      <c r="AT103">
        <v>8</v>
      </c>
      <c r="AU103">
        <v>9</v>
      </c>
      <c r="AV103" t="s">
        <v>69</v>
      </c>
      <c r="AW103" t="s">
        <v>191</v>
      </c>
    </row>
    <row r="104" spans="1:49" x14ac:dyDescent="0.25">
      <c r="A104">
        <v>103</v>
      </c>
      <c r="B104">
        <v>131</v>
      </c>
      <c r="C104" t="s">
        <v>52</v>
      </c>
      <c r="D104">
        <v>35</v>
      </c>
      <c r="E104" t="s">
        <v>48</v>
      </c>
      <c r="F104" t="s">
        <v>328</v>
      </c>
      <c r="G104" t="s">
        <v>50</v>
      </c>
      <c r="H104" t="s">
        <v>51</v>
      </c>
      <c r="I104">
        <v>21</v>
      </c>
      <c r="J104">
        <v>1.44</v>
      </c>
      <c r="K104">
        <v>2.6</v>
      </c>
      <c r="L104">
        <v>50</v>
      </c>
      <c r="M104">
        <v>3.9</v>
      </c>
      <c r="N104">
        <v>-99</v>
      </c>
      <c r="O104" t="s">
        <v>52</v>
      </c>
      <c r="P104" t="s">
        <v>52</v>
      </c>
      <c r="Q104" t="s">
        <v>52</v>
      </c>
      <c r="R104" t="s">
        <v>52</v>
      </c>
      <c r="S104" t="s">
        <v>51</v>
      </c>
      <c r="T104" t="s">
        <v>52</v>
      </c>
      <c r="U104">
        <v>-99</v>
      </c>
      <c r="V104">
        <v>0</v>
      </c>
      <c r="W104" t="s">
        <v>326</v>
      </c>
      <c r="X104">
        <v>275.56703722463402</v>
      </c>
      <c r="Y104">
        <v>254.64671468867701</v>
      </c>
      <c r="Z104" t="s">
        <v>52</v>
      </c>
      <c r="AA104" t="s">
        <v>52</v>
      </c>
      <c r="AB104">
        <v>100025</v>
      </c>
      <c r="AC104" t="s">
        <v>329</v>
      </c>
      <c r="AD104" t="s">
        <v>52</v>
      </c>
      <c r="AE104" t="s">
        <v>52</v>
      </c>
      <c r="AF104" t="s">
        <v>328</v>
      </c>
      <c r="AG104" t="s">
        <v>55</v>
      </c>
      <c r="AH104" t="s">
        <v>67</v>
      </c>
      <c r="AI104">
        <v>-99</v>
      </c>
      <c r="AJ104" t="s">
        <v>57</v>
      </c>
      <c r="AK104" t="s">
        <v>58</v>
      </c>
      <c r="AL104">
        <v>-99</v>
      </c>
      <c r="AM104">
        <v>0</v>
      </c>
      <c r="AN104">
        <v>131</v>
      </c>
      <c r="AO104">
        <v>2</v>
      </c>
      <c r="AP104">
        <v>2</v>
      </c>
      <c r="AQ104">
        <v>2</v>
      </c>
      <c r="AR104">
        <v>3</v>
      </c>
      <c r="AS104">
        <v>4</v>
      </c>
      <c r="AT104">
        <v>4</v>
      </c>
      <c r="AU104">
        <v>4</v>
      </c>
      <c r="AV104" t="s">
        <v>69</v>
      </c>
      <c r="AW104" t="s">
        <v>89</v>
      </c>
    </row>
    <row r="105" spans="1:49" x14ac:dyDescent="0.25">
      <c r="A105">
        <v>104</v>
      </c>
      <c r="B105">
        <v>132</v>
      </c>
      <c r="C105" t="s">
        <v>52</v>
      </c>
      <c r="D105">
        <v>12</v>
      </c>
      <c r="E105" t="s">
        <v>128</v>
      </c>
      <c r="F105" t="s">
        <v>131</v>
      </c>
      <c r="G105" t="s">
        <v>50</v>
      </c>
      <c r="H105" t="s">
        <v>51</v>
      </c>
      <c r="I105">
        <v>-99</v>
      </c>
      <c r="J105">
        <v>1.62</v>
      </c>
      <c r="K105">
        <v>1.84</v>
      </c>
      <c r="L105">
        <v>4.57</v>
      </c>
      <c r="M105">
        <v>2.5</v>
      </c>
      <c r="N105">
        <v>-99</v>
      </c>
      <c r="O105" t="s">
        <v>52</v>
      </c>
      <c r="P105" t="s">
        <v>52</v>
      </c>
      <c r="Q105" t="s">
        <v>52</v>
      </c>
      <c r="R105" t="s">
        <v>52</v>
      </c>
      <c r="S105" t="s">
        <v>51</v>
      </c>
      <c r="T105" t="s">
        <v>52</v>
      </c>
      <c r="U105">
        <v>-99</v>
      </c>
      <c r="V105">
        <v>0</v>
      </c>
      <c r="W105" t="s">
        <v>326</v>
      </c>
      <c r="X105">
        <v>19.392545636007899</v>
      </c>
      <c r="Y105">
        <v>3.43620384098165</v>
      </c>
      <c r="Z105" t="s">
        <v>52</v>
      </c>
      <c r="AA105" t="s">
        <v>52</v>
      </c>
      <c r="AB105">
        <v>100005</v>
      </c>
      <c r="AC105" t="s">
        <v>330</v>
      </c>
      <c r="AD105" t="s">
        <v>52</v>
      </c>
      <c r="AE105" t="s">
        <v>52</v>
      </c>
      <c r="AF105" t="s">
        <v>131</v>
      </c>
      <c r="AG105" t="s">
        <v>127</v>
      </c>
      <c r="AH105" t="s">
        <v>67</v>
      </c>
      <c r="AI105">
        <v>-99</v>
      </c>
      <c r="AJ105" t="s">
        <v>132</v>
      </c>
      <c r="AK105" t="s">
        <v>58</v>
      </c>
      <c r="AL105">
        <v>-99</v>
      </c>
      <c r="AM105">
        <v>0</v>
      </c>
      <c r="AN105">
        <v>132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t="s">
        <v>69</v>
      </c>
      <c r="AW105" t="s">
        <v>62</v>
      </c>
    </row>
    <row r="106" spans="1:49" x14ac:dyDescent="0.25">
      <c r="A106">
        <v>105</v>
      </c>
      <c r="B106">
        <v>133</v>
      </c>
      <c r="C106" t="s">
        <v>52</v>
      </c>
      <c r="D106">
        <v>13</v>
      </c>
      <c r="E106" t="s">
        <v>128</v>
      </c>
      <c r="F106" t="s">
        <v>131</v>
      </c>
      <c r="G106" t="s">
        <v>50</v>
      </c>
      <c r="H106" t="s">
        <v>51</v>
      </c>
      <c r="I106">
        <v>-99</v>
      </c>
      <c r="J106">
        <v>1.8</v>
      </c>
      <c r="K106">
        <v>1.94</v>
      </c>
      <c r="L106">
        <v>4.57</v>
      </c>
      <c r="M106">
        <v>2.5</v>
      </c>
      <c r="N106">
        <v>-99</v>
      </c>
      <c r="O106" t="s">
        <v>52</v>
      </c>
      <c r="P106" t="s">
        <v>52</v>
      </c>
      <c r="Q106" t="s">
        <v>52</v>
      </c>
      <c r="R106" t="s">
        <v>52</v>
      </c>
      <c r="S106" t="s">
        <v>51</v>
      </c>
      <c r="T106" t="s">
        <v>52</v>
      </c>
      <c r="U106">
        <v>-99</v>
      </c>
      <c r="V106">
        <v>0</v>
      </c>
      <c r="W106" t="s">
        <v>326</v>
      </c>
      <c r="X106">
        <v>418.16485146019301</v>
      </c>
      <c r="Y106">
        <v>285.56269345908498</v>
      </c>
      <c r="Z106" t="s">
        <v>52</v>
      </c>
      <c r="AA106" t="s">
        <v>52</v>
      </c>
      <c r="AB106">
        <v>100006</v>
      </c>
      <c r="AC106" t="s">
        <v>331</v>
      </c>
      <c r="AD106" t="s">
        <v>52</v>
      </c>
      <c r="AE106" t="s">
        <v>52</v>
      </c>
      <c r="AF106" t="s">
        <v>131</v>
      </c>
      <c r="AG106" t="s">
        <v>127</v>
      </c>
      <c r="AH106" t="s">
        <v>67</v>
      </c>
      <c r="AI106">
        <v>-99</v>
      </c>
      <c r="AJ106" t="s">
        <v>132</v>
      </c>
      <c r="AK106" t="s">
        <v>58</v>
      </c>
      <c r="AL106">
        <v>-99</v>
      </c>
      <c r="AM106">
        <v>0</v>
      </c>
      <c r="AN106">
        <v>133</v>
      </c>
      <c r="AO106">
        <v>3</v>
      </c>
      <c r="AP106">
        <v>3</v>
      </c>
      <c r="AQ106">
        <v>3</v>
      </c>
      <c r="AR106">
        <v>4</v>
      </c>
      <c r="AS106">
        <v>5</v>
      </c>
      <c r="AT106">
        <v>5</v>
      </c>
      <c r="AU106">
        <v>6</v>
      </c>
      <c r="AV106" t="s">
        <v>69</v>
      </c>
      <c r="AW106" t="s">
        <v>89</v>
      </c>
    </row>
    <row r="107" spans="1:49" x14ac:dyDescent="0.25">
      <c r="A107">
        <v>106</v>
      </c>
      <c r="B107">
        <v>135</v>
      </c>
      <c r="C107" t="s">
        <v>52</v>
      </c>
      <c r="D107">
        <v>171</v>
      </c>
      <c r="E107" t="s">
        <v>78</v>
      </c>
      <c r="F107" t="s">
        <v>332</v>
      </c>
      <c r="G107" t="s">
        <v>78</v>
      </c>
      <c r="H107" t="s">
        <v>58</v>
      </c>
      <c r="I107">
        <v>-99</v>
      </c>
      <c r="J107">
        <v>1.5</v>
      </c>
      <c r="K107">
        <v>2.5499999999999998</v>
      </c>
      <c r="L107">
        <v>300</v>
      </c>
      <c r="M107">
        <v>1.8280000000000001</v>
      </c>
      <c r="N107">
        <v>-99</v>
      </c>
      <c r="O107" t="s">
        <v>52</v>
      </c>
      <c r="P107" t="s">
        <v>52</v>
      </c>
      <c r="Q107" t="s">
        <v>52</v>
      </c>
      <c r="R107" t="s">
        <v>52</v>
      </c>
      <c r="S107" t="s">
        <v>52</v>
      </c>
      <c r="T107" t="s">
        <v>52</v>
      </c>
      <c r="U107">
        <v>-99</v>
      </c>
      <c r="V107">
        <v>0</v>
      </c>
      <c r="W107" t="s">
        <v>333</v>
      </c>
      <c r="X107">
        <v>560.08748559544301</v>
      </c>
      <c r="Y107">
        <v>468.67052404368599</v>
      </c>
      <c r="Z107" t="s">
        <v>334</v>
      </c>
      <c r="AA107" t="s">
        <v>335</v>
      </c>
      <c r="AB107">
        <v>202401</v>
      </c>
      <c r="AC107" t="s">
        <v>336</v>
      </c>
      <c r="AD107" t="s">
        <v>52</v>
      </c>
      <c r="AE107" t="s">
        <v>52</v>
      </c>
      <c r="AF107" t="s">
        <v>332</v>
      </c>
      <c r="AG107" t="s">
        <v>55</v>
      </c>
      <c r="AH107" t="s">
        <v>103</v>
      </c>
      <c r="AI107">
        <v>-99</v>
      </c>
      <c r="AJ107" t="s">
        <v>68</v>
      </c>
      <c r="AK107" t="s">
        <v>68</v>
      </c>
      <c r="AL107">
        <v>14</v>
      </c>
      <c r="AM107">
        <v>0</v>
      </c>
      <c r="AN107">
        <v>135</v>
      </c>
      <c r="AO107">
        <v>3</v>
      </c>
      <c r="AP107">
        <v>3</v>
      </c>
      <c r="AQ107">
        <v>3</v>
      </c>
      <c r="AR107">
        <v>4</v>
      </c>
      <c r="AS107">
        <v>5</v>
      </c>
      <c r="AT107">
        <v>5</v>
      </c>
      <c r="AU107">
        <v>6</v>
      </c>
      <c r="AV107" t="s">
        <v>69</v>
      </c>
      <c r="AW107" t="s">
        <v>89</v>
      </c>
    </row>
    <row r="108" spans="1:49" x14ac:dyDescent="0.25">
      <c r="A108">
        <v>107</v>
      </c>
      <c r="B108">
        <v>136</v>
      </c>
      <c r="C108" t="s">
        <v>52</v>
      </c>
      <c r="D108">
        <v>172</v>
      </c>
      <c r="E108" t="s">
        <v>78</v>
      </c>
      <c r="F108" t="s">
        <v>332</v>
      </c>
      <c r="G108" t="s">
        <v>78</v>
      </c>
      <c r="H108" t="s">
        <v>58</v>
      </c>
      <c r="I108">
        <v>-99</v>
      </c>
      <c r="J108">
        <v>1.9</v>
      </c>
      <c r="K108">
        <v>2.5499999999999998</v>
      </c>
      <c r="L108">
        <v>300</v>
      </c>
      <c r="M108">
        <v>1.8280000000000001</v>
      </c>
      <c r="N108">
        <v>-99</v>
      </c>
      <c r="O108" t="s">
        <v>52</v>
      </c>
      <c r="P108" t="s">
        <v>52</v>
      </c>
      <c r="Q108" t="s">
        <v>52</v>
      </c>
      <c r="R108" t="s">
        <v>52</v>
      </c>
      <c r="S108" t="s">
        <v>52</v>
      </c>
      <c r="T108" t="s">
        <v>52</v>
      </c>
      <c r="U108">
        <v>-99</v>
      </c>
      <c r="V108">
        <v>0</v>
      </c>
      <c r="W108" t="s">
        <v>333</v>
      </c>
      <c r="X108">
        <v>186.57835864622101</v>
      </c>
      <c r="Y108">
        <v>147.05490185339201</v>
      </c>
      <c r="Z108" t="s">
        <v>337</v>
      </c>
      <c r="AA108" t="s">
        <v>335</v>
      </c>
      <c r="AB108">
        <v>202401</v>
      </c>
      <c r="AC108" t="s">
        <v>336</v>
      </c>
      <c r="AD108" t="s">
        <v>52</v>
      </c>
      <c r="AE108" t="s">
        <v>52</v>
      </c>
      <c r="AF108" t="s">
        <v>332</v>
      </c>
      <c r="AG108" t="s">
        <v>55</v>
      </c>
      <c r="AH108" t="s">
        <v>103</v>
      </c>
      <c r="AI108">
        <v>-99</v>
      </c>
      <c r="AJ108" t="s">
        <v>68</v>
      </c>
      <c r="AK108" t="s">
        <v>68</v>
      </c>
      <c r="AL108">
        <v>14</v>
      </c>
      <c r="AM108">
        <v>0</v>
      </c>
      <c r="AN108">
        <v>136</v>
      </c>
      <c r="AO108">
        <v>2</v>
      </c>
      <c r="AP108">
        <v>2</v>
      </c>
      <c r="AQ108">
        <v>2</v>
      </c>
      <c r="AR108">
        <v>2</v>
      </c>
      <c r="AS108">
        <v>3</v>
      </c>
      <c r="AT108">
        <v>3</v>
      </c>
      <c r="AU108">
        <v>3</v>
      </c>
      <c r="AV108" t="s">
        <v>69</v>
      </c>
      <c r="AW108" t="s">
        <v>89</v>
      </c>
    </row>
    <row r="109" spans="1:49" x14ac:dyDescent="0.25">
      <c r="A109">
        <v>108</v>
      </c>
      <c r="B109">
        <v>137</v>
      </c>
      <c r="C109" t="s">
        <v>52</v>
      </c>
      <c r="D109">
        <v>75</v>
      </c>
      <c r="E109" t="s">
        <v>338</v>
      </c>
      <c r="F109" t="s">
        <v>338</v>
      </c>
      <c r="G109" t="s">
        <v>339</v>
      </c>
      <c r="H109" t="s">
        <v>52</v>
      </c>
      <c r="I109">
        <v>1820</v>
      </c>
      <c r="J109">
        <v>1.82</v>
      </c>
      <c r="K109">
        <v>1.72</v>
      </c>
      <c r="L109">
        <v>-99</v>
      </c>
      <c r="M109">
        <v>8.6</v>
      </c>
      <c r="N109">
        <v>-99</v>
      </c>
      <c r="O109" t="s">
        <v>52</v>
      </c>
      <c r="P109" t="s">
        <v>52</v>
      </c>
      <c r="Q109" t="s">
        <v>52</v>
      </c>
      <c r="R109" t="s">
        <v>52</v>
      </c>
      <c r="S109" t="s">
        <v>52</v>
      </c>
      <c r="T109" t="s">
        <v>52</v>
      </c>
      <c r="U109">
        <v>-99</v>
      </c>
      <c r="V109">
        <v>1</v>
      </c>
      <c r="W109" t="s">
        <v>333</v>
      </c>
      <c r="X109">
        <v>0.36405213055874902</v>
      </c>
      <c r="Y109">
        <v>0.34708171426564699</v>
      </c>
      <c r="Z109" t="s">
        <v>340</v>
      </c>
      <c r="AA109" t="s">
        <v>341</v>
      </c>
      <c r="AB109">
        <v>100215</v>
      </c>
      <c r="AC109" t="s">
        <v>342</v>
      </c>
      <c r="AD109" t="s">
        <v>52</v>
      </c>
      <c r="AE109" t="s">
        <v>52</v>
      </c>
      <c r="AF109" t="s">
        <v>338</v>
      </c>
      <c r="AG109" t="s">
        <v>55</v>
      </c>
      <c r="AH109" t="s">
        <v>343</v>
      </c>
      <c r="AI109">
        <v>-9</v>
      </c>
      <c r="AJ109" t="s">
        <v>68</v>
      </c>
      <c r="AK109" t="s">
        <v>68</v>
      </c>
      <c r="AL109">
        <v>2130</v>
      </c>
      <c r="AM109">
        <v>0</v>
      </c>
      <c r="AN109">
        <v>137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t="s">
        <v>225</v>
      </c>
      <c r="AW109" t="s">
        <v>70</v>
      </c>
    </row>
    <row r="110" spans="1:49" x14ac:dyDescent="0.25">
      <c r="A110">
        <v>109</v>
      </c>
      <c r="B110">
        <v>138</v>
      </c>
      <c r="C110" t="s">
        <v>52</v>
      </c>
      <c r="D110">
        <v>76</v>
      </c>
      <c r="E110" t="s">
        <v>344</v>
      </c>
      <c r="F110" t="s">
        <v>344</v>
      </c>
      <c r="G110" t="s">
        <v>339</v>
      </c>
      <c r="H110" t="s">
        <v>52</v>
      </c>
      <c r="I110">
        <v>1580</v>
      </c>
      <c r="J110">
        <v>1.58</v>
      </c>
      <c r="K110">
        <v>1.91</v>
      </c>
      <c r="L110">
        <v>-99</v>
      </c>
      <c r="M110">
        <v>2.7</v>
      </c>
      <c r="N110">
        <v>-99</v>
      </c>
      <c r="O110" t="s">
        <v>52</v>
      </c>
      <c r="P110" t="s">
        <v>52</v>
      </c>
      <c r="Q110" t="s">
        <v>52</v>
      </c>
      <c r="R110" t="s">
        <v>52</v>
      </c>
      <c r="S110" t="s">
        <v>52</v>
      </c>
      <c r="T110" t="s">
        <v>52</v>
      </c>
      <c r="U110">
        <v>-99</v>
      </c>
      <c r="V110">
        <v>1</v>
      </c>
      <c r="W110" t="s">
        <v>333</v>
      </c>
      <c r="X110">
        <v>74.758922737223898</v>
      </c>
      <c r="Y110">
        <v>72.8102121126322</v>
      </c>
      <c r="Z110" t="s">
        <v>345</v>
      </c>
      <c r="AA110" t="s">
        <v>341</v>
      </c>
      <c r="AB110">
        <v>100215</v>
      </c>
      <c r="AC110" t="s">
        <v>342</v>
      </c>
      <c r="AD110" t="s">
        <v>52</v>
      </c>
      <c r="AE110" t="s">
        <v>52</v>
      </c>
      <c r="AF110" t="s">
        <v>344</v>
      </c>
      <c r="AG110" t="s">
        <v>55</v>
      </c>
      <c r="AH110" t="s">
        <v>343</v>
      </c>
      <c r="AI110">
        <v>-9</v>
      </c>
      <c r="AJ110" t="s">
        <v>68</v>
      </c>
      <c r="AK110" t="s">
        <v>68</v>
      </c>
      <c r="AL110">
        <v>2130</v>
      </c>
      <c r="AM110">
        <v>0</v>
      </c>
      <c r="AN110">
        <v>138</v>
      </c>
      <c r="AO110">
        <v>1</v>
      </c>
      <c r="AP110">
        <v>1</v>
      </c>
      <c r="AQ110">
        <v>1</v>
      </c>
      <c r="AR110">
        <v>1</v>
      </c>
      <c r="AS110">
        <v>2</v>
      </c>
      <c r="AT110">
        <v>2</v>
      </c>
      <c r="AU110">
        <v>2</v>
      </c>
      <c r="AV110" t="s">
        <v>225</v>
      </c>
      <c r="AW110" t="s">
        <v>60</v>
      </c>
    </row>
    <row r="111" spans="1:49" x14ac:dyDescent="0.25">
      <c r="A111">
        <v>110</v>
      </c>
      <c r="B111">
        <v>139</v>
      </c>
      <c r="C111" t="s">
        <v>52</v>
      </c>
      <c r="D111">
        <v>77</v>
      </c>
      <c r="E111" t="s">
        <v>219</v>
      </c>
      <c r="F111" t="s">
        <v>346</v>
      </c>
      <c r="G111" t="s">
        <v>78</v>
      </c>
      <c r="H111" t="s">
        <v>52</v>
      </c>
      <c r="I111">
        <v>2960</v>
      </c>
      <c r="J111">
        <v>2.57</v>
      </c>
      <c r="K111">
        <v>2.4249999999999998</v>
      </c>
      <c r="L111">
        <v>-99</v>
      </c>
      <c r="M111">
        <v>2.5099999999999998</v>
      </c>
      <c r="N111">
        <v>-99</v>
      </c>
      <c r="O111" t="s">
        <v>52</v>
      </c>
      <c r="P111" t="s">
        <v>52</v>
      </c>
      <c r="Q111" t="s">
        <v>52</v>
      </c>
      <c r="R111" t="s">
        <v>52</v>
      </c>
      <c r="S111" t="s">
        <v>52</v>
      </c>
      <c r="T111" t="s">
        <v>52</v>
      </c>
      <c r="U111">
        <v>-99</v>
      </c>
      <c r="V111">
        <v>1</v>
      </c>
      <c r="W111" t="s">
        <v>333</v>
      </c>
      <c r="X111">
        <v>371.34056515498497</v>
      </c>
      <c r="Y111">
        <v>309.96236697224202</v>
      </c>
      <c r="Z111" t="s">
        <v>347</v>
      </c>
      <c r="AA111" t="s">
        <v>348</v>
      </c>
      <c r="AB111">
        <v>100030</v>
      </c>
      <c r="AC111" t="s">
        <v>349</v>
      </c>
      <c r="AD111" t="s">
        <v>52</v>
      </c>
      <c r="AE111" t="s">
        <v>350</v>
      </c>
      <c r="AF111" t="s">
        <v>346</v>
      </c>
      <c r="AG111" t="s">
        <v>55</v>
      </c>
      <c r="AH111" t="s">
        <v>67</v>
      </c>
      <c r="AI111">
        <v>-99</v>
      </c>
      <c r="AJ111" t="s">
        <v>68</v>
      </c>
      <c r="AK111" t="s">
        <v>68</v>
      </c>
      <c r="AL111">
        <v>-99</v>
      </c>
      <c r="AM111">
        <v>0</v>
      </c>
      <c r="AN111">
        <v>139</v>
      </c>
      <c r="AO111">
        <v>2</v>
      </c>
      <c r="AP111">
        <v>2</v>
      </c>
      <c r="AQ111">
        <v>2</v>
      </c>
      <c r="AR111">
        <v>3</v>
      </c>
      <c r="AS111">
        <v>4</v>
      </c>
      <c r="AT111">
        <v>4</v>
      </c>
      <c r="AU111">
        <v>5</v>
      </c>
      <c r="AV111" t="s">
        <v>69</v>
      </c>
      <c r="AW111" t="s">
        <v>89</v>
      </c>
    </row>
    <row r="112" spans="1:49" x14ac:dyDescent="0.25">
      <c r="A112">
        <v>111</v>
      </c>
      <c r="B112">
        <v>140</v>
      </c>
      <c r="C112" t="s">
        <v>52</v>
      </c>
      <c r="D112">
        <v>173</v>
      </c>
      <c r="E112" t="s">
        <v>204</v>
      </c>
      <c r="F112" t="s">
        <v>351</v>
      </c>
      <c r="G112" t="s">
        <v>50</v>
      </c>
      <c r="H112" t="s">
        <v>52</v>
      </c>
      <c r="I112">
        <v>-99</v>
      </c>
      <c r="J112">
        <v>1.4</v>
      </c>
      <c r="K112">
        <v>1.64</v>
      </c>
      <c r="L112">
        <v>3.73</v>
      </c>
      <c r="M112">
        <v>-99</v>
      </c>
      <c r="N112">
        <v>-99</v>
      </c>
      <c r="O112" t="s">
        <v>51</v>
      </c>
      <c r="P112" t="s">
        <v>52</v>
      </c>
      <c r="Q112" t="s">
        <v>52</v>
      </c>
      <c r="R112" t="s">
        <v>52</v>
      </c>
      <c r="S112" t="s">
        <v>51</v>
      </c>
      <c r="T112" t="s">
        <v>52</v>
      </c>
      <c r="U112">
        <v>-99</v>
      </c>
      <c r="V112">
        <v>1</v>
      </c>
      <c r="W112" t="s">
        <v>309</v>
      </c>
      <c r="X112">
        <v>373.06669293747399</v>
      </c>
      <c r="Y112">
        <v>254.29789038524399</v>
      </c>
      <c r="Z112" t="s">
        <v>352</v>
      </c>
      <c r="AA112" t="s">
        <v>52</v>
      </c>
      <c r="AB112">
        <v>207</v>
      </c>
      <c r="AC112" t="s">
        <v>353</v>
      </c>
      <c r="AD112" t="s">
        <v>52</v>
      </c>
      <c r="AE112" t="s">
        <v>354</v>
      </c>
      <c r="AF112" t="s">
        <v>351</v>
      </c>
      <c r="AG112" t="s">
        <v>127</v>
      </c>
      <c r="AH112" t="s">
        <v>355</v>
      </c>
      <c r="AI112">
        <v>-99</v>
      </c>
      <c r="AJ112" t="s">
        <v>68</v>
      </c>
      <c r="AK112" t="s">
        <v>68</v>
      </c>
      <c r="AL112">
        <v>5000</v>
      </c>
      <c r="AM112">
        <v>0</v>
      </c>
      <c r="AN112">
        <v>140</v>
      </c>
      <c r="AO112">
        <v>2</v>
      </c>
      <c r="AP112">
        <v>2</v>
      </c>
      <c r="AQ112">
        <v>2</v>
      </c>
      <c r="AR112">
        <v>3</v>
      </c>
      <c r="AS112">
        <v>4</v>
      </c>
      <c r="AT112">
        <v>4</v>
      </c>
      <c r="AU112">
        <v>5</v>
      </c>
      <c r="AV112" t="s">
        <v>69</v>
      </c>
      <c r="AW112" t="s">
        <v>89</v>
      </c>
    </row>
    <row r="113" spans="1:49" x14ac:dyDescent="0.25">
      <c r="A113">
        <v>112</v>
      </c>
      <c r="B113">
        <v>141</v>
      </c>
      <c r="C113" t="s">
        <v>52</v>
      </c>
      <c r="D113">
        <v>174</v>
      </c>
      <c r="E113" t="s">
        <v>204</v>
      </c>
      <c r="F113" t="s">
        <v>351</v>
      </c>
      <c r="G113" t="s">
        <v>50</v>
      </c>
      <c r="H113" t="s">
        <v>52</v>
      </c>
      <c r="I113">
        <v>-99</v>
      </c>
      <c r="J113">
        <v>1.4</v>
      </c>
      <c r="K113">
        <v>1.64</v>
      </c>
      <c r="L113">
        <v>3.73</v>
      </c>
      <c r="M113">
        <v>-99</v>
      </c>
      <c r="N113">
        <v>-99</v>
      </c>
      <c r="O113" t="s">
        <v>51</v>
      </c>
      <c r="P113" t="s">
        <v>52</v>
      </c>
      <c r="Q113" t="s">
        <v>52</v>
      </c>
      <c r="R113" t="s">
        <v>52</v>
      </c>
      <c r="S113" t="s">
        <v>51</v>
      </c>
      <c r="T113" t="s">
        <v>52</v>
      </c>
      <c r="U113">
        <v>-99</v>
      </c>
      <c r="V113">
        <v>1</v>
      </c>
      <c r="W113" t="s">
        <v>309</v>
      </c>
      <c r="X113">
        <v>309.30461867749102</v>
      </c>
      <c r="Y113">
        <v>204.67597354816601</v>
      </c>
      <c r="Z113" t="s">
        <v>356</v>
      </c>
      <c r="AA113" t="s">
        <v>52</v>
      </c>
      <c r="AB113">
        <v>207</v>
      </c>
      <c r="AC113" t="s">
        <v>353</v>
      </c>
      <c r="AD113" t="s">
        <v>52</v>
      </c>
      <c r="AE113" t="s">
        <v>354</v>
      </c>
      <c r="AF113" t="s">
        <v>351</v>
      </c>
      <c r="AG113" t="s">
        <v>127</v>
      </c>
      <c r="AH113" t="s">
        <v>355</v>
      </c>
      <c r="AI113">
        <v>-99</v>
      </c>
      <c r="AJ113" t="s">
        <v>68</v>
      </c>
      <c r="AK113" t="s">
        <v>68</v>
      </c>
      <c r="AL113">
        <v>5000</v>
      </c>
      <c r="AM113">
        <v>0</v>
      </c>
      <c r="AN113">
        <v>141</v>
      </c>
      <c r="AO113">
        <v>2</v>
      </c>
      <c r="AP113">
        <v>2</v>
      </c>
      <c r="AQ113">
        <v>2</v>
      </c>
      <c r="AR113">
        <v>3</v>
      </c>
      <c r="AS113">
        <v>4</v>
      </c>
      <c r="AT113">
        <v>4</v>
      </c>
      <c r="AU113">
        <v>5</v>
      </c>
      <c r="AV113" t="s">
        <v>69</v>
      </c>
      <c r="AW113" t="s">
        <v>89</v>
      </c>
    </row>
    <row r="114" spans="1:49" x14ac:dyDescent="0.25">
      <c r="A114">
        <v>113</v>
      </c>
      <c r="B114">
        <v>142</v>
      </c>
      <c r="C114" t="s">
        <v>52</v>
      </c>
      <c r="D114">
        <v>175</v>
      </c>
      <c r="E114" t="s">
        <v>204</v>
      </c>
      <c r="F114" t="s">
        <v>357</v>
      </c>
      <c r="G114" t="s">
        <v>50</v>
      </c>
      <c r="H114" t="s">
        <v>52</v>
      </c>
      <c r="I114">
        <v>-99</v>
      </c>
      <c r="J114">
        <v>1.17</v>
      </c>
      <c r="K114">
        <v>2.0699999999999998</v>
      </c>
      <c r="L114">
        <v>27.15</v>
      </c>
      <c r="M114">
        <v>-99</v>
      </c>
      <c r="N114">
        <v>-99</v>
      </c>
      <c r="O114" t="s">
        <v>51</v>
      </c>
      <c r="P114" t="s">
        <v>52</v>
      </c>
      <c r="Q114" t="s">
        <v>52</v>
      </c>
      <c r="R114" t="s">
        <v>52</v>
      </c>
      <c r="S114" t="s">
        <v>51</v>
      </c>
      <c r="T114" t="s">
        <v>52</v>
      </c>
      <c r="U114">
        <v>-99</v>
      </c>
      <c r="V114">
        <v>1</v>
      </c>
      <c r="W114" t="s">
        <v>309</v>
      </c>
      <c r="X114">
        <v>260.68790583291798</v>
      </c>
      <c r="Y114">
        <v>224.68570750201701</v>
      </c>
      <c r="Z114" t="s">
        <v>358</v>
      </c>
      <c r="AA114" t="s">
        <v>52</v>
      </c>
      <c r="AB114">
        <v>207</v>
      </c>
      <c r="AC114" t="s">
        <v>353</v>
      </c>
      <c r="AD114" t="s">
        <v>52</v>
      </c>
      <c r="AE114" t="s">
        <v>354</v>
      </c>
      <c r="AF114" t="s">
        <v>357</v>
      </c>
      <c r="AG114" t="s">
        <v>55</v>
      </c>
      <c r="AH114" t="s">
        <v>170</v>
      </c>
      <c r="AI114">
        <v>-99</v>
      </c>
      <c r="AJ114" t="s">
        <v>68</v>
      </c>
      <c r="AK114" t="s">
        <v>68</v>
      </c>
      <c r="AL114">
        <v>40</v>
      </c>
      <c r="AM114">
        <v>0</v>
      </c>
      <c r="AN114">
        <v>142</v>
      </c>
      <c r="AO114">
        <v>2</v>
      </c>
      <c r="AP114">
        <v>2</v>
      </c>
      <c r="AQ114">
        <v>2</v>
      </c>
      <c r="AR114">
        <v>3</v>
      </c>
      <c r="AS114">
        <v>4</v>
      </c>
      <c r="AT114">
        <v>4</v>
      </c>
      <c r="AU114">
        <v>4</v>
      </c>
      <c r="AV114" t="s">
        <v>69</v>
      </c>
      <c r="AW114" t="s">
        <v>89</v>
      </c>
    </row>
    <row r="115" spans="1:49" x14ac:dyDescent="0.25">
      <c r="A115">
        <v>114</v>
      </c>
      <c r="B115">
        <v>143</v>
      </c>
      <c r="C115" t="s">
        <v>52</v>
      </c>
      <c r="D115">
        <v>176</v>
      </c>
      <c r="E115" t="s">
        <v>204</v>
      </c>
      <c r="F115" t="s">
        <v>357</v>
      </c>
      <c r="G115" t="s">
        <v>50</v>
      </c>
      <c r="H115" t="s">
        <v>52</v>
      </c>
      <c r="I115">
        <v>-99</v>
      </c>
      <c r="J115">
        <v>1.17</v>
      </c>
      <c r="K115">
        <v>2.0699999999999998</v>
      </c>
      <c r="L115">
        <v>27.15</v>
      </c>
      <c r="M115">
        <v>-99</v>
      </c>
      <c r="N115">
        <v>-99</v>
      </c>
      <c r="O115" t="s">
        <v>51</v>
      </c>
      <c r="P115" t="s">
        <v>52</v>
      </c>
      <c r="Q115" t="s">
        <v>52</v>
      </c>
      <c r="R115" t="s">
        <v>52</v>
      </c>
      <c r="S115" t="s">
        <v>51</v>
      </c>
      <c r="T115" t="s">
        <v>52</v>
      </c>
      <c r="U115">
        <v>-99</v>
      </c>
      <c r="V115">
        <v>1</v>
      </c>
      <c r="W115" t="s">
        <v>309</v>
      </c>
      <c r="X115">
        <v>85.346852669596402</v>
      </c>
      <c r="Y115">
        <v>32.130175982633602</v>
      </c>
      <c r="Z115" t="s">
        <v>359</v>
      </c>
      <c r="AA115" t="s">
        <v>52</v>
      </c>
      <c r="AB115">
        <v>207</v>
      </c>
      <c r="AC115" t="s">
        <v>353</v>
      </c>
      <c r="AD115" t="s">
        <v>52</v>
      </c>
      <c r="AE115" t="s">
        <v>354</v>
      </c>
      <c r="AF115" t="s">
        <v>357</v>
      </c>
      <c r="AG115" t="s">
        <v>55</v>
      </c>
      <c r="AH115" t="s">
        <v>170</v>
      </c>
      <c r="AI115">
        <v>-99</v>
      </c>
      <c r="AJ115" t="s">
        <v>68</v>
      </c>
      <c r="AK115" t="s">
        <v>68</v>
      </c>
      <c r="AL115">
        <v>40</v>
      </c>
      <c r="AM115">
        <v>0</v>
      </c>
      <c r="AN115">
        <v>143</v>
      </c>
      <c r="AO115">
        <v>1</v>
      </c>
      <c r="AP115">
        <v>1</v>
      </c>
      <c r="AQ115">
        <v>1</v>
      </c>
      <c r="AR115">
        <v>1</v>
      </c>
      <c r="AS115">
        <v>2</v>
      </c>
      <c r="AT115">
        <v>2</v>
      </c>
      <c r="AU115">
        <v>2</v>
      </c>
      <c r="AV115" t="s">
        <v>69</v>
      </c>
      <c r="AW115" t="s">
        <v>60</v>
      </c>
    </row>
    <row r="116" spans="1:49" x14ac:dyDescent="0.25">
      <c r="A116">
        <v>115</v>
      </c>
      <c r="B116">
        <v>144</v>
      </c>
      <c r="C116" t="s">
        <v>52</v>
      </c>
      <c r="D116">
        <v>177</v>
      </c>
      <c r="E116" t="s">
        <v>204</v>
      </c>
      <c r="F116" t="s">
        <v>360</v>
      </c>
      <c r="G116" t="s">
        <v>50</v>
      </c>
      <c r="H116" t="s">
        <v>52</v>
      </c>
      <c r="I116">
        <v>-99</v>
      </c>
      <c r="J116">
        <v>1.02</v>
      </c>
      <c r="K116">
        <v>1.82</v>
      </c>
      <c r="L116">
        <v>63.95</v>
      </c>
      <c r="M116">
        <v>-99</v>
      </c>
      <c r="N116">
        <v>-99</v>
      </c>
      <c r="O116" t="s">
        <v>51</v>
      </c>
      <c r="P116" t="s">
        <v>52</v>
      </c>
      <c r="Q116" t="s">
        <v>52</v>
      </c>
      <c r="R116" t="s">
        <v>52</v>
      </c>
      <c r="S116" t="s">
        <v>51</v>
      </c>
      <c r="T116" t="s">
        <v>52</v>
      </c>
      <c r="U116">
        <v>-99</v>
      </c>
      <c r="V116">
        <v>1</v>
      </c>
      <c r="W116" t="s">
        <v>309</v>
      </c>
      <c r="X116">
        <v>112.01249573763</v>
      </c>
      <c r="Y116">
        <v>76.554069211695193</v>
      </c>
      <c r="Z116" t="s">
        <v>361</v>
      </c>
      <c r="AA116" t="s">
        <v>52</v>
      </c>
      <c r="AB116">
        <v>207</v>
      </c>
      <c r="AC116" t="s">
        <v>353</v>
      </c>
      <c r="AD116" t="s">
        <v>52</v>
      </c>
      <c r="AE116" t="s">
        <v>354</v>
      </c>
      <c r="AF116" t="s">
        <v>360</v>
      </c>
      <c r="AG116" t="s">
        <v>55</v>
      </c>
      <c r="AH116" t="s">
        <v>170</v>
      </c>
      <c r="AI116">
        <v>-99</v>
      </c>
      <c r="AJ116" t="s">
        <v>68</v>
      </c>
      <c r="AK116" t="s">
        <v>68</v>
      </c>
      <c r="AL116">
        <v>7.5</v>
      </c>
      <c r="AM116">
        <v>0</v>
      </c>
      <c r="AN116">
        <v>144</v>
      </c>
      <c r="AO116">
        <v>1</v>
      </c>
      <c r="AP116">
        <v>1</v>
      </c>
      <c r="AQ116">
        <v>1</v>
      </c>
      <c r="AR116">
        <v>1</v>
      </c>
      <c r="AS116">
        <v>2</v>
      </c>
      <c r="AT116">
        <v>2</v>
      </c>
      <c r="AU116">
        <v>2</v>
      </c>
      <c r="AV116" t="s">
        <v>69</v>
      </c>
      <c r="AW116" t="s">
        <v>60</v>
      </c>
    </row>
    <row r="117" spans="1:49" x14ac:dyDescent="0.25">
      <c r="A117">
        <v>116</v>
      </c>
      <c r="B117">
        <v>145</v>
      </c>
      <c r="C117" t="s">
        <v>52</v>
      </c>
      <c r="D117">
        <v>178</v>
      </c>
      <c r="E117" t="s">
        <v>204</v>
      </c>
      <c r="F117" t="s">
        <v>360</v>
      </c>
      <c r="G117" t="s">
        <v>50</v>
      </c>
      <c r="H117" t="s">
        <v>52</v>
      </c>
      <c r="I117">
        <v>-99</v>
      </c>
      <c r="J117">
        <v>1.02</v>
      </c>
      <c r="K117">
        <v>1.82</v>
      </c>
      <c r="L117">
        <v>63.95</v>
      </c>
      <c r="M117">
        <v>-99</v>
      </c>
      <c r="N117">
        <v>-99</v>
      </c>
      <c r="O117" t="s">
        <v>51</v>
      </c>
      <c r="P117" t="s">
        <v>52</v>
      </c>
      <c r="Q117" t="s">
        <v>52</v>
      </c>
      <c r="R117" t="s">
        <v>52</v>
      </c>
      <c r="S117" t="s">
        <v>51</v>
      </c>
      <c r="T117" t="s">
        <v>52</v>
      </c>
      <c r="U117">
        <v>-99</v>
      </c>
      <c r="V117">
        <v>1</v>
      </c>
      <c r="W117" t="s">
        <v>309</v>
      </c>
      <c r="X117">
        <v>35.729050800728203</v>
      </c>
      <c r="Y117">
        <v>18.3490103269964</v>
      </c>
      <c r="Z117" t="s">
        <v>362</v>
      </c>
      <c r="AA117" t="s">
        <v>52</v>
      </c>
      <c r="AB117">
        <v>207</v>
      </c>
      <c r="AC117" t="s">
        <v>353</v>
      </c>
      <c r="AD117" t="s">
        <v>52</v>
      </c>
      <c r="AE117" t="s">
        <v>354</v>
      </c>
      <c r="AF117" t="s">
        <v>360</v>
      </c>
      <c r="AG117" t="s">
        <v>55</v>
      </c>
      <c r="AH117" t="s">
        <v>170</v>
      </c>
      <c r="AI117">
        <v>-99</v>
      </c>
      <c r="AJ117" t="s">
        <v>68</v>
      </c>
      <c r="AK117" t="s">
        <v>68</v>
      </c>
      <c r="AL117">
        <v>7.5</v>
      </c>
      <c r="AM117">
        <v>0</v>
      </c>
      <c r="AN117">
        <v>145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 t="s">
        <v>69</v>
      </c>
      <c r="AW117" t="s">
        <v>60</v>
      </c>
    </row>
  </sheetData>
  <autoFilter ref="A1:AW117" xr:uid="{00000000-0001-0000-0000-000000000000}"/>
  <hyperlinks>
    <hyperlink ref="AE86" r:id="rId1" xr:uid="{5F1BE5B3-E710-4706-A3EE-6035AB63A6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184E-2C00-42AC-9A51-70363CB24256}">
  <sheetPr filterMode="1"/>
  <dimension ref="A1:AZ117"/>
  <sheetViews>
    <sheetView topLeftCell="T1" workbookViewId="0">
      <selection activeCell="Z114" sqref="Z114"/>
    </sheetView>
  </sheetViews>
  <sheetFormatPr defaultRowHeight="15" x14ac:dyDescent="0.25"/>
  <cols>
    <col min="12" max="12" width="15" bestFit="1" customWidth="1"/>
    <col min="26" max="26" width="35.28515625" bestFit="1" customWidth="1"/>
    <col min="27" max="27" width="34.7109375" bestFit="1" customWidth="1"/>
    <col min="29" max="29" width="23.7109375" bestFit="1" customWidth="1"/>
  </cols>
  <sheetData>
    <row r="1" spans="1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367</v>
      </c>
      <c r="AY1" t="s">
        <v>368</v>
      </c>
      <c r="AZ1" t="s">
        <v>373</v>
      </c>
    </row>
    <row r="2" spans="1:52" hidden="1" x14ac:dyDescent="0.25">
      <c r="A2">
        <v>1</v>
      </c>
      <c r="B2">
        <v>1</v>
      </c>
      <c r="C2">
        <v>1</v>
      </c>
      <c r="D2">
        <v>1</v>
      </c>
      <c r="E2" t="s">
        <v>48</v>
      </c>
      <c r="F2" t="s">
        <v>49</v>
      </c>
      <c r="G2" t="s">
        <v>50</v>
      </c>
      <c r="H2" t="s">
        <v>51</v>
      </c>
      <c r="I2">
        <v>80</v>
      </c>
      <c r="J2">
        <v>-99</v>
      </c>
      <c r="K2">
        <v>-99</v>
      </c>
      <c r="L2">
        <v>-99</v>
      </c>
      <c r="M2">
        <v>-99</v>
      </c>
      <c r="N2">
        <v>-12.5</v>
      </c>
      <c r="O2" t="s">
        <v>52</v>
      </c>
      <c r="P2" t="s">
        <v>52</v>
      </c>
      <c r="Q2" t="s">
        <v>52</v>
      </c>
      <c r="R2" t="s">
        <v>52</v>
      </c>
      <c r="S2" t="s">
        <v>51</v>
      </c>
      <c r="T2" t="s">
        <v>52</v>
      </c>
      <c r="U2">
        <v>-99</v>
      </c>
      <c r="V2">
        <v>1</v>
      </c>
      <c r="W2" t="s">
        <v>53</v>
      </c>
      <c r="X2">
        <v>25.36</v>
      </c>
      <c r="Y2">
        <v>14.23</v>
      </c>
      <c r="Z2" t="s">
        <v>52</v>
      </c>
      <c r="AA2" t="s">
        <v>52</v>
      </c>
      <c r="AB2">
        <v>100001</v>
      </c>
      <c r="AC2" t="s">
        <v>54</v>
      </c>
      <c r="AD2" t="s">
        <v>52</v>
      </c>
      <c r="AE2" t="s">
        <v>52</v>
      </c>
      <c r="AF2" t="s">
        <v>49</v>
      </c>
      <c r="AG2" t="s">
        <v>55</v>
      </c>
      <c r="AH2" t="s">
        <v>56</v>
      </c>
      <c r="AI2">
        <v>3000</v>
      </c>
      <c r="AJ2" t="s">
        <v>57</v>
      </c>
      <c r="AK2" t="s">
        <v>58</v>
      </c>
      <c r="AL2">
        <v>-99</v>
      </c>
      <c r="AM2">
        <v>0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t="s">
        <v>59</v>
      </c>
      <c r="AW2" t="s">
        <v>60</v>
      </c>
      <c r="AX2" t="str">
        <f>IF(AS2=1, "E", IF(OR(AS2=2,AS2=3,AS2=4),"C",IF(OR(AS2=5,AS2=6),"B",IF(OR(AS2=7,AS2=8),"A","!!!ERROR!!!"))))</f>
        <v>E</v>
      </c>
      <c r="AY2" t="str">
        <f>VLOOKUP(W2,pivot!$C$4:$D$15,2,FALSE)</f>
        <v>PA</v>
      </c>
    </row>
    <row r="3" spans="1:52" hidden="1" x14ac:dyDescent="0.25">
      <c r="A3">
        <v>2</v>
      </c>
      <c r="B3">
        <v>2</v>
      </c>
      <c r="C3">
        <v>2</v>
      </c>
      <c r="D3">
        <v>2</v>
      </c>
      <c r="E3" t="s">
        <v>48</v>
      </c>
      <c r="F3" t="s">
        <v>61</v>
      </c>
      <c r="G3" t="s">
        <v>50</v>
      </c>
      <c r="H3" t="s">
        <v>51</v>
      </c>
      <c r="I3">
        <v>100</v>
      </c>
      <c r="J3">
        <v>-99</v>
      </c>
      <c r="K3">
        <v>-99</v>
      </c>
      <c r="L3">
        <v>-99</v>
      </c>
      <c r="M3">
        <v>-99</v>
      </c>
      <c r="N3">
        <v>-9.35</v>
      </c>
      <c r="O3" t="s">
        <v>52</v>
      </c>
      <c r="P3" t="s">
        <v>52</v>
      </c>
      <c r="Q3" t="s">
        <v>52</v>
      </c>
      <c r="R3" t="s">
        <v>52</v>
      </c>
      <c r="S3" t="s">
        <v>51</v>
      </c>
      <c r="T3" t="s">
        <v>52</v>
      </c>
      <c r="U3">
        <v>-99</v>
      </c>
      <c r="V3">
        <v>1</v>
      </c>
      <c r="W3" t="s">
        <v>53</v>
      </c>
      <c r="X3">
        <v>10.89</v>
      </c>
      <c r="Y3">
        <v>4.6900000000000004</v>
      </c>
      <c r="Z3" t="s">
        <v>52</v>
      </c>
      <c r="AA3" t="s">
        <v>52</v>
      </c>
      <c r="AB3">
        <v>100001</v>
      </c>
      <c r="AC3" t="s">
        <v>54</v>
      </c>
      <c r="AD3" t="s">
        <v>52</v>
      </c>
      <c r="AE3" t="s">
        <v>52</v>
      </c>
      <c r="AF3" t="s">
        <v>61</v>
      </c>
      <c r="AG3" t="s">
        <v>55</v>
      </c>
      <c r="AH3" t="s">
        <v>56</v>
      </c>
      <c r="AI3">
        <v>9000</v>
      </c>
      <c r="AJ3" t="s">
        <v>57</v>
      </c>
      <c r="AK3" t="s">
        <v>58</v>
      </c>
      <c r="AL3">
        <v>-99</v>
      </c>
      <c r="AM3">
        <v>0</v>
      </c>
      <c r="AN3">
        <v>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t="s">
        <v>59</v>
      </c>
      <c r="AW3" t="s">
        <v>62</v>
      </c>
      <c r="AX3" t="str">
        <f t="shared" ref="AX3:AX66" si="0">IF(AS3=1, "E", IF(OR(AS3=2,AS3=3,AS3=4),"C",IF(OR(AS3=5,AS3=6),"B",IF(OR(AS3=7,AS3=8),"A","!!!ERROR!!!"))))</f>
        <v>E</v>
      </c>
      <c r="AY3" t="str">
        <f>VLOOKUP(W3,pivot!$C$4:$D$15,2,FALSE)</f>
        <v>PA</v>
      </c>
    </row>
    <row r="4" spans="1:52" hidden="1" x14ac:dyDescent="0.25">
      <c r="A4">
        <v>3</v>
      </c>
      <c r="B4">
        <v>3</v>
      </c>
      <c r="C4">
        <v>3</v>
      </c>
      <c r="D4">
        <v>4</v>
      </c>
      <c r="E4" t="s">
        <v>63</v>
      </c>
      <c r="F4" t="s">
        <v>64</v>
      </c>
      <c r="G4" t="s">
        <v>50</v>
      </c>
      <c r="H4" t="s">
        <v>51</v>
      </c>
      <c r="I4">
        <v>8</v>
      </c>
      <c r="J4">
        <v>-99</v>
      </c>
      <c r="K4">
        <v>-99</v>
      </c>
      <c r="L4">
        <v>143</v>
      </c>
      <c r="M4">
        <v>-99</v>
      </c>
      <c r="N4">
        <v>-28.5</v>
      </c>
      <c r="O4" t="s">
        <v>52</v>
      </c>
      <c r="P4" t="s">
        <v>52</v>
      </c>
      <c r="Q4" t="s">
        <v>52</v>
      </c>
      <c r="R4" t="s">
        <v>52</v>
      </c>
      <c r="S4" t="s">
        <v>51</v>
      </c>
      <c r="T4" t="s">
        <v>52</v>
      </c>
      <c r="U4">
        <v>-99</v>
      </c>
      <c r="V4">
        <v>1</v>
      </c>
      <c r="W4" t="s">
        <v>65</v>
      </c>
      <c r="X4">
        <v>7.3</v>
      </c>
      <c r="Y4">
        <v>0.56999999999999995</v>
      </c>
      <c r="Z4" t="s">
        <v>52</v>
      </c>
      <c r="AA4" t="s">
        <v>52</v>
      </c>
      <c r="AB4">
        <v>100002</v>
      </c>
      <c r="AC4" t="s">
        <v>66</v>
      </c>
      <c r="AD4" t="s">
        <v>52</v>
      </c>
      <c r="AE4" t="s">
        <v>52</v>
      </c>
      <c r="AF4" t="s">
        <v>64</v>
      </c>
      <c r="AG4" t="s">
        <v>55</v>
      </c>
      <c r="AH4" t="s">
        <v>67</v>
      </c>
      <c r="AI4">
        <v>-99</v>
      </c>
      <c r="AJ4" t="s">
        <v>68</v>
      </c>
      <c r="AK4" t="s">
        <v>68</v>
      </c>
      <c r="AL4">
        <v>-99</v>
      </c>
      <c r="AM4">
        <v>0</v>
      </c>
      <c r="AN4">
        <v>3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t="s">
        <v>69</v>
      </c>
      <c r="AW4" t="s">
        <v>70</v>
      </c>
      <c r="AX4" t="str">
        <f t="shared" si="0"/>
        <v>E</v>
      </c>
      <c r="AY4" t="str">
        <f>VLOOKUP(W4,pivot!$C$4:$D$15,2,FALSE)</f>
        <v>IT</v>
      </c>
    </row>
    <row r="5" spans="1:52" hidden="1" x14ac:dyDescent="0.25">
      <c r="A5">
        <v>4</v>
      </c>
      <c r="B5">
        <v>4</v>
      </c>
      <c r="C5">
        <v>4</v>
      </c>
      <c r="D5">
        <v>5</v>
      </c>
      <c r="E5" t="s">
        <v>71</v>
      </c>
      <c r="F5" t="s">
        <v>72</v>
      </c>
      <c r="G5" t="s">
        <v>50</v>
      </c>
      <c r="H5" t="s">
        <v>51</v>
      </c>
      <c r="I5">
        <v>20.2</v>
      </c>
      <c r="J5">
        <v>-99</v>
      </c>
      <c r="K5">
        <v>-99</v>
      </c>
      <c r="L5">
        <v>52</v>
      </c>
      <c r="M5">
        <v>-99</v>
      </c>
      <c r="N5">
        <v>-16.399999999999999</v>
      </c>
      <c r="O5" t="s">
        <v>52</v>
      </c>
      <c r="P5" t="s">
        <v>52</v>
      </c>
      <c r="Q5" t="s">
        <v>52</v>
      </c>
      <c r="R5" t="s">
        <v>52</v>
      </c>
      <c r="S5" t="s">
        <v>51</v>
      </c>
      <c r="T5" t="s">
        <v>52</v>
      </c>
      <c r="U5">
        <v>-99</v>
      </c>
      <c r="V5">
        <v>1</v>
      </c>
      <c r="W5" t="s">
        <v>65</v>
      </c>
      <c r="X5">
        <v>2.17</v>
      </c>
      <c r="Y5">
        <v>0.25</v>
      </c>
      <c r="Z5" t="s">
        <v>52</v>
      </c>
      <c r="AA5" t="s">
        <v>52</v>
      </c>
      <c r="AB5">
        <v>100002</v>
      </c>
      <c r="AC5" t="s">
        <v>66</v>
      </c>
      <c r="AD5" t="s">
        <v>52</v>
      </c>
      <c r="AE5" t="s">
        <v>52</v>
      </c>
      <c r="AF5" t="s">
        <v>72</v>
      </c>
      <c r="AG5" t="s">
        <v>55</v>
      </c>
      <c r="AH5" t="s">
        <v>67</v>
      </c>
      <c r="AI5">
        <v>-99</v>
      </c>
      <c r="AJ5" t="s">
        <v>68</v>
      </c>
      <c r="AK5" t="s">
        <v>68</v>
      </c>
      <c r="AL5">
        <v>-99</v>
      </c>
      <c r="AM5">
        <v>0</v>
      </c>
      <c r="AN5">
        <v>4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t="s">
        <v>69</v>
      </c>
      <c r="AW5" t="s">
        <v>70</v>
      </c>
      <c r="AX5" t="str">
        <f t="shared" si="0"/>
        <v>E</v>
      </c>
      <c r="AY5" t="str">
        <f>VLOOKUP(W5,pivot!$C$4:$D$15,2,FALSE)</f>
        <v>IT</v>
      </c>
    </row>
    <row r="6" spans="1:52" hidden="1" x14ac:dyDescent="0.25">
      <c r="A6">
        <v>5</v>
      </c>
      <c r="B6">
        <v>5</v>
      </c>
      <c r="C6">
        <v>5</v>
      </c>
      <c r="D6">
        <v>6</v>
      </c>
      <c r="E6" t="s">
        <v>71</v>
      </c>
      <c r="F6" t="s">
        <v>73</v>
      </c>
      <c r="G6" t="s">
        <v>50</v>
      </c>
      <c r="H6" t="s">
        <v>51</v>
      </c>
      <c r="I6">
        <v>15.4</v>
      </c>
      <c r="J6">
        <v>-99</v>
      </c>
      <c r="K6">
        <v>-99</v>
      </c>
      <c r="L6">
        <v>69</v>
      </c>
      <c r="M6">
        <v>-99</v>
      </c>
      <c r="N6">
        <v>-35.9</v>
      </c>
      <c r="O6" t="s">
        <v>52</v>
      </c>
      <c r="P6" t="s">
        <v>52</v>
      </c>
      <c r="Q6" t="s">
        <v>52</v>
      </c>
      <c r="R6" t="s">
        <v>52</v>
      </c>
      <c r="S6" t="s">
        <v>58</v>
      </c>
      <c r="T6" t="s">
        <v>74</v>
      </c>
      <c r="U6">
        <v>1</v>
      </c>
      <c r="V6">
        <v>1</v>
      </c>
      <c r="W6" t="s">
        <v>65</v>
      </c>
      <c r="X6">
        <v>2.2200000000000002</v>
      </c>
      <c r="Y6">
        <v>0.24</v>
      </c>
      <c r="Z6" t="s">
        <v>52</v>
      </c>
      <c r="AA6" t="s">
        <v>52</v>
      </c>
      <c r="AB6">
        <v>100002</v>
      </c>
      <c r="AC6" t="s">
        <v>66</v>
      </c>
      <c r="AD6" t="s">
        <v>52</v>
      </c>
      <c r="AE6" t="s">
        <v>52</v>
      </c>
      <c r="AF6" t="s">
        <v>73</v>
      </c>
      <c r="AG6" t="s">
        <v>55</v>
      </c>
      <c r="AH6" t="s">
        <v>67</v>
      </c>
      <c r="AI6">
        <v>-99</v>
      </c>
      <c r="AJ6" t="s">
        <v>68</v>
      </c>
      <c r="AK6" t="s">
        <v>68</v>
      </c>
      <c r="AL6">
        <v>-99</v>
      </c>
      <c r="AM6">
        <v>0</v>
      </c>
      <c r="AN6">
        <v>5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t="s">
        <v>69</v>
      </c>
      <c r="AW6" t="s">
        <v>70</v>
      </c>
      <c r="AX6" t="str">
        <f t="shared" si="0"/>
        <v>E</v>
      </c>
      <c r="AY6" t="str">
        <f>VLOOKUP(W6,pivot!$C$4:$D$15,2,FALSE)</f>
        <v>IT</v>
      </c>
    </row>
    <row r="7" spans="1:52" hidden="1" x14ac:dyDescent="0.25">
      <c r="A7">
        <v>6</v>
      </c>
      <c r="B7">
        <v>6</v>
      </c>
      <c r="C7">
        <v>6</v>
      </c>
      <c r="D7">
        <v>7</v>
      </c>
      <c r="E7" t="s">
        <v>71</v>
      </c>
      <c r="F7" t="s">
        <v>75</v>
      </c>
      <c r="G7" t="s">
        <v>50</v>
      </c>
      <c r="H7" t="s">
        <v>51</v>
      </c>
      <c r="I7">
        <v>8.3000000000000007</v>
      </c>
      <c r="J7">
        <v>-99</v>
      </c>
      <c r="K7">
        <v>-99</v>
      </c>
      <c r="L7">
        <v>126</v>
      </c>
      <c r="M7">
        <v>-99</v>
      </c>
      <c r="N7">
        <v>-27.1</v>
      </c>
      <c r="O7" t="s">
        <v>52</v>
      </c>
      <c r="P7" t="s">
        <v>52</v>
      </c>
      <c r="Q7" t="s">
        <v>52</v>
      </c>
      <c r="R7" t="s">
        <v>52</v>
      </c>
      <c r="S7" t="s">
        <v>58</v>
      </c>
      <c r="T7" t="s">
        <v>74</v>
      </c>
      <c r="U7">
        <v>10</v>
      </c>
      <c r="V7">
        <v>1</v>
      </c>
      <c r="W7" t="s">
        <v>65</v>
      </c>
      <c r="X7">
        <v>2.1</v>
      </c>
      <c r="Y7">
        <v>0.22</v>
      </c>
      <c r="Z7" t="s">
        <v>52</v>
      </c>
      <c r="AA7" t="s">
        <v>52</v>
      </c>
      <c r="AB7">
        <v>100002</v>
      </c>
      <c r="AC7" t="s">
        <v>66</v>
      </c>
      <c r="AD7" t="s">
        <v>52</v>
      </c>
      <c r="AE7" t="s">
        <v>52</v>
      </c>
      <c r="AF7" t="s">
        <v>75</v>
      </c>
      <c r="AG7" t="s">
        <v>55</v>
      </c>
      <c r="AH7" t="s">
        <v>67</v>
      </c>
      <c r="AI7">
        <v>-99</v>
      </c>
      <c r="AJ7" t="s">
        <v>68</v>
      </c>
      <c r="AK7" t="s">
        <v>68</v>
      </c>
      <c r="AL7">
        <v>-99</v>
      </c>
      <c r="AM7">
        <v>0</v>
      </c>
      <c r="AN7">
        <v>6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t="s">
        <v>69</v>
      </c>
      <c r="AW7" t="s">
        <v>70</v>
      </c>
      <c r="AX7" t="str">
        <f t="shared" si="0"/>
        <v>E</v>
      </c>
      <c r="AY7" t="str">
        <f>VLOOKUP(W7,pivot!$C$4:$D$15,2,FALSE)</f>
        <v>IT</v>
      </c>
    </row>
    <row r="8" spans="1:52" hidden="1" x14ac:dyDescent="0.25">
      <c r="A8">
        <v>7</v>
      </c>
      <c r="B8">
        <v>7</v>
      </c>
      <c r="C8">
        <v>7</v>
      </c>
      <c r="D8">
        <v>10</v>
      </c>
      <c r="E8" t="s">
        <v>76</v>
      </c>
      <c r="F8" t="s">
        <v>77</v>
      </c>
      <c r="G8" t="s">
        <v>78</v>
      </c>
      <c r="H8" t="s">
        <v>51</v>
      </c>
      <c r="I8">
        <v>42</v>
      </c>
      <c r="J8">
        <v>-99</v>
      </c>
      <c r="K8">
        <v>-99</v>
      </c>
      <c r="L8">
        <v>-99</v>
      </c>
      <c r="M8">
        <v>-99</v>
      </c>
      <c r="N8">
        <v>-9.76</v>
      </c>
      <c r="O8" t="s">
        <v>52</v>
      </c>
      <c r="P8" t="s">
        <v>79</v>
      </c>
      <c r="Q8" t="s">
        <v>80</v>
      </c>
      <c r="R8" t="s">
        <v>52</v>
      </c>
      <c r="S8" t="s">
        <v>51</v>
      </c>
      <c r="T8" t="s">
        <v>52</v>
      </c>
      <c r="U8">
        <v>-99</v>
      </c>
      <c r="V8">
        <v>1</v>
      </c>
      <c r="W8" t="s">
        <v>53</v>
      </c>
      <c r="X8">
        <v>32.07</v>
      </c>
      <c r="Y8">
        <v>23.96</v>
      </c>
      <c r="Z8" t="s">
        <v>52</v>
      </c>
      <c r="AA8" t="s">
        <v>52</v>
      </c>
      <c r="AB8">
        <v>100004</v>
      </c>
      <c r="AC8" t="s">
        <v>81</v>
      </c>
      <c r="AD8" t="s">
        <v>52</v>
      </c>
      <c r="AE8" t="s">
        <v>52</v>
      </c>
      <c r="AF8" t="s">
        <v>77</v>
      </c>
      <c r="AG8" t="s">
        <v>55</v>
      </c>
      <c r="AH8" t="s">
        <v>82</v>
      </c>
      <c r="AI8">
        <v>-9</v>
      </c>
      <c r="AJ8" t="s">
        <v>52</v>
      </c>
      <c r="AK8" t="s">
        <v>52</v>
      </c>
      <c r="AL8">
        <v>-99</v>
      </c>
      <c r="AM8">
        <v>0</v>
      </c>
      <c r="AN8">
        <v>7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t="s">
        <v>59</v>
      </c>
      <c r="AW8" t="s">
        <v>60</v>
      </c>
      <c r="AX8" t="str">
        <f t="shared" si="0"/>
        <v>E</v>
      </c>
      <c r="AY8" t="str">
        <f>VLOOKUP(W8,pivot!$C$4:$D$15,2,FALSE)</f>
        <v>PA</v>
      </c>
    </row>
    <row r="9" spans="1:52" hidden="1" x14ac:dyDescent="0.25">
      <c r="A9">
        <v>8</v>
      </c>
      <c r="B9">
        <v>8</v>
      </c>
      <c r="C9">
        <v>8</v>
      </c>
      <c r="D9">
        <v>11</v>
      </c>
      <c r="E9" t="s">
        <v>76</v>
      </c>
      <c r="F9" t="s">
        <v>83</v>
      </c>
      <c r="G9" t="s">
        <v>78</v>
      </c>
      <c r="H9" t="s">
        <v>51</v>
      </c>
      <c r="I9">
        <v>44</v>
      </c>
      <c r="J9">
        <v>-99</v>
      </c>
      <c r="K9">
        <v>-99</v>
      </c>
      <c r="L9">
        <v>-99</v>
      </c>
      <c r="M9">
        <v>-99</v>
      </c>
      <c r="N9">
        <v>-13.8</v>
      </c>
      <c r="O9" t="s">
        <v>52</v>
      </c>
      <c r="P9" t="s">
        <v>84</v>
      </c>
      <c r="Q9" t="s">
        <v>80</v>
      </c>
      <c r="R9" t="s">
        <v>85</v>
      </c>
      <c r="S9" t="s">
        <v>51</v>
      </c>
      <c r="T9" t="s">
        <v>52</v>
      </c>
      <c r="U9">
        <v>-99</v>
      </c>
      <c r="V9">
        <v>1</v>
      </c>
      <c r="W9" t="s">
        <v>53</v>
      </c>
      <c r="X9">
        <v>119.23</v>
      </c>
      <c r="Y9">
        <v>6.54</v>
      </c>
      <c r="Z9" t="s">
        <v>52</v>
      </c>
      <c r="AA9" t="s">
        <v>52</v>
      </c>
      <c r="AB9">
        <v>100004</v>
      </c>
      <c r="AC9" t="s">
        <v>81</v>
      </c>
      <c r="AD9" t="s">
        <v>52</v>
      </c>
      <c r="AE9" t="s">
        <v>52</v>
      </c>
      <c r="AF9" t="s">
        <v>83</v>
      </c>
      <c r="AG9" t="s">
        <v>55</v>
      </c>
      <c r="AH9" t="s">
        <v>82</v>
      </c>
      <c r="AI9">
        <v>-9</v>
      </c>
      <c r="AJ9" t="s">
        <v>52</v>
      </c>
      <c r="AK9" t="s">
        <v>52</v>
      </c>
      <c r="AL9">
        <v>-99</v>
      </c>
      <c r="AM9">
        <v>0</v>
      </c>
      <c r="AN9">
        <v>8</v>
      </c>
      <c r="AO9">
        <v>1</v>
      </c>
      <c r="AP9">
        <v>1</v>
      </c>
      <c r="AQ9">
        <v>1</v>
      </c>
      <c r="AR9">
        <v>1</v>
      </c>
      <c r="AS9">
        <v>2</v>
      </c>
      <c r="AT9">
        <v>2</v>
      </c>
      <c r="AU9">
        <v>2</v>
      </c>
      <c r="AV9" t="s">
        <v>59</v>
      </c>
      <c r="AW9" t="s">
        <v>62</v>
      </c>
      <c r="AX9" t="str">
        <f t="shared" si="0"/>
        <v>C</v>
      </c>
      <c r="AY9" t="str">
        <f>VLOOKUP(W9,pivot!$C$4:$D$15,2,FALSE)</f>
        <v>PA</v>
      </c>
    </row>
    <row r="10" spans="1:52" hidden="1" x14ac:dyDescent="0.25">
      <c r="A10">
        <v>9</v>
      </c>
      <c r="B10">
        <v>11</v>
      </c>
      <c r="C10">
        <v>11</v>
      </c>
      <c r="D10">
        <v>15</v>
      </c>
      <c r="E10" t="s">
        <v>76</v>
      </c>
      <c r="F10" t="s">
        <v>86</v>
      </c>
      <c r="G10" t="s">
        <v>78</v>
      </c>
      <c r="H10" t="s">
        <v>51</v>
      </c>
      <c r="I10">
        <v>30</v>
      </c>
      <c r="J10">
        <v>-99</v>
      </c>
      <c r="K10">
        <v>-99</v>
      </c>
      <c r="L10">
        <v>225</v>
      </c>
      <c r="M10">
        <v>-99</v>
      </c>
      <c r="N10">
        <v>-99</v>
      </c>
      <c r="O10" t="s">
        <v>52</v>
      </c>
      <c r="P10" t="s">
        <v>52</v>
      </c>
      <c r="Q10" t="s">
        <v>52</v>
      </c>
      <c r="R10" t="s">
        <v>52</v>
      </c>
      <c r="S10" t="s">
        <v>51</v>
      </c>
      <c r="T10" t="s">
        <v>52</v>
      </c>
      <c r="U10">
        <v>-99</v>
      </c>
      <c r="V10">
        <v>1</v>
      </c>
      <c r="W10" t="s">
        <v>65</v>
      </c>
      <c r="X10">
        <v>57.96</v>
      </c>
      <c r="Y10">
        <v>21.96</v>
      </c>
      <c r="Z10" t="s">
        <v>52</v>
      </c>
      <c r="AA10" t="s">
        <v>52</v>
      </c>
      <c r="AB10">
        <v>100008</v>
      </c>
      <c r="AC10" t="s">
        <v>87</v>
      </c>
      <c r="AD10" t="s">
        <v>52</v>
      </c>
      <c r="AE10" t="s">
        <v>52</v>
      </c>
      <c r="AF10" t="s">
        <v>86</v>
      </c>
      <c r="AG10" t="s">
        <v>55</v>
      </c>
      <c r="AH10" t="s">
        <v>82</v>
      </c>
      <c r="AI10">
        <v>20000</v>
      </c>
      <c r="AJ10" t="s">
        <v>52</v>
      </c>
      <c r="AK10" t="s">
        <v>52</v>
      </c>
      <c r="AL10">
        <v>-99</v>
      </c>
      <c r="AM10">
        <v>0</v>
      </c>
      <c r="AN10">
        <v>11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2</v>
      </c>
      <c r="AU10">
        <v>2</v>
      </c>
      <c r="AV10" t="s">
        <v>59</v>
      </c>
      <c r="AW10" t="s">
        <v>60</v>
      </c>
      <c r="AX10" t="str">
        <f t="shared" si="0"/>
        <v>C</v>
      </c>
      <c r="AY10" t="str">
        <f>VLOOKUP(W10,pivot!$C$4:$D$15,2,FALSE)</f>
        <v>IT</v>
      </c>
    </row>
    <row r="11" spans="1:52" hidden="1" x14ac:dyDescent="0.25">
      <c r="A11">
        <v>10</v>
      </c>
      <c r="B11">
        <v>12</v>
      </c>
      <c r="C11">
        <v>12</v>
      </c>
      <c r="D11">
        <v>16</v>
      </c>
      <c r="E11" t="s">
        <v>76</v>
      </c>
      <c r="F11" t="s">
        <v>86</v>
      </c>
      <c r="G11" t="s">
        <v>78</v>
      </c>
      <c r="H11" t="s">
        <v>51</v>
      </c>
      <c r="I11">
        <v>30</v>
      </c>
      <c r="J11">
        <v>-99</v>
      </c>
      <c r="K11">
        <v>-99</v>
      </c>
      <c r="L11">
        <v>225</v>
      </c>
      <c r="M11">
        <v>-99</v>
      </c>
      <c r="N11">
        <v>-99</v>
      </c>
      <c r="O11" t="s">
        <v>52</v>
      </c>
      <c r="P11" t="s">
        <v>52</v>
      </c>
      <c r="Q11" t="s">
        <v>52</v>
      </c>
      <c r="R11" t="s">
        <v>52</v>
      </c>
      <c r="S11" t="s">
        <v>51</v>
      </c>
      <c r="T11" t="s">
        <v>52</v>
      </c>
      <c r="U11">
        <v>-99</v>
      </c>
      <c r="V11">
        <v>1</v>
      </c>
      <c r="W11" t="s">
        <v>65</v>
      </c>
      <c r="X11">
        <v>225.94</v>
      </c>
      <c r="Y11">
        <v>83.88</v>
      </c>
      <c r="Z11" t="s">
        <v>52</v>
      </c>
      <c r="AA11" t="s">
        <v>52</v>
      </c>
      <c r="AB11">
        <v>100009</v>
      </c>
      <c r="AC11" t="s">
        <v>87</v>
      </c>
      <c r="AD11" t="s">
        <v>52</v>
      </c>
      <c r="AE11" t="s">
        <v>52</v>
      </c>
      <c r="AF11" t="s">
        <v>86</v>
      </c>
      <c r="AG11" t="s">
        <v>55</v>
      </c>
      <c r="AH11" t="s">
        <v>82</v>
      </c>
      <c r="AI11">
        <v>20000</v>
      </c>
      <c r="AJ11" t="s">
        <v>52</v>
      </c>
      <c r="AK11" t="s">
        <v>52</v>
      </c>
      <c r="AL11">
        <v>-99</v>
      </c>
      <c r="AM11">
        <v>0</v>
      </c>
      <c r="AN11">
        <v>12</v>
      </c>
      <c r="AO11">
        <v>2</v>
      </c>
      <c r="AP11">
        <v>2</v>
      </c>
      <c r="AQ11">
        <v>2</v>
      </c>
      <c r="AR11">
        <v>3</v>
      </c>
      <c r="AS11">
        <v>4</v>
      </c>
      <c r="AT11">
        <v>4</v>
      </c>
      <c r="AU11">
        <v>4</v>
      </c>
      <c r="AV11" t="s">
        <v>59</v>
      </c>
      <c r="AW11" t="s">
        <v>60</v>
      </c>
      <c r="AX11" t="str">
        <f t="shared" si="0"/>
        <v>C</v>
      </c>
      <c r="AY11" t="str">
        <f>VLOOKUP(W11,pivot!$C$4:$D$15,2,FALSE)</f>
        <v>IT</v>
      </c>
    </row>
    <row r="12" spans="1:52" hidden="1" x14ac:dyDescent="0.25">
      <c r="A12">
        <v>11</v>
      </c>
      <c r="B12">
        <v>13</v>
      </c>
      <c r="C12">
        <v>13</v>
      </c>
      <c r="D12">
        <v>17</v>
      </c>
      <c r="E12" t="s">
        <v>76</v>
      </c>
      <c r="F12" t="s">
        <v>88</v>
      </c>
      <c r="G12" t="s">
        <v>78</v>
      </c>
      <c r="H12" t="s">
        <v>51</v>
      </c>
      <c r="I12">
        <v>30</v>
      </c>
      <c r="J12">
        <v>-99</v>
      </c>
      <c r="K12">
        <v>-99</v>
      </c>
      <c r="L12">
        <v>298</v>
      </c>
      <c r="M12">
        <v>-99</v>
      </c>
      <c r="N12">
        <v>-99</v>
      </c>
      <c r="O12" t="s">
        <v>52</v>
      </c>
      <c r="P12" t="s">
        <v>52</v>
      </c>
      <c r="Q12" t="s">
        <v>52</v>
      </c>
      <c r="R12" t="s">
        <v>52</v>
      </c>
      <c r="S12" t="s">
        <v>51</v>
      </c>
      <c r="T12" t="s">
        <v>52</v>
      </c>
      <c r="U12">
        <v>-99</v>
      </c>
      <c r="V12">
        <v>1</v>
      </c>
      <c r="W12" t="s">
        <v>65</v>
      </c>
      <c r="X12">
        <v>241.09</v>
      </c>
      <c r="Y12">
        <v>100.11</v>
      </c>
      <c r="Z12" t="s">
        <v>52</v>
      </c>
      <c r="AA12" t="s">
        <v>52</v>
      </c>
      <c r="AB12">
        <v>100010</v>
      </c>
      <c r="AC12" t="s">
        <v>87</v>
      </c>
      <c r="AD12" t="s">
        <v>52</v>
      </c>
      <c r="AE12" t="s">
        <v>52</v>
      </c>
      <c r="AF12" t="s">
        <v>88</v>
      </c>
      <c r="AG12" t="s">
        <v>55</v>
      </c>
      <c r="AH12" t="s">
        <v>82</v>
      </c>
      <c r="AI12">
        <v>5000</v>
      </c>
      <c r="AJ12" t="s">
        <v>52</v>
      </c>
      <c r="AK12" t="s">
        <v>52</v>
      </c>
      <c r="AL12">
        <v>-99</v>
      </c>
      <c r="AM12">
        <v>0</v>
      </c>
      <c r="AN12">
        <v>13</v>
      </c>
      <c r="AO12">
        <v>2</v>
      </c>
      <c r="AP12">
        <v>2</v>
      </c>
      <c r="AQ12">
        <v>2</v>
      </c>
      <c r="AR12">
        <v>3</v>
      </c>
      <c r="AS12">
        <v>4</v>
      </c>
      <c r="AT12">
        <v>4</v>
      </c>
      <c r="AU12">
        <v>4</v>
      </c>
      <c r="AV12" t="s">
        <v>59</v>
      </c>
      <c r="AW12" t="s">
        <v>89</v>
      </c>
      <c r="AX12" t="str">
        <f t="shared" si="0"/>
        <v>C</v>
      </c>
      <c r="AY12" t="str">
        <f>VLOOKUP(W12,pivot!$C$4:$D$15,2,FALSE)</f>
        <v>IT</v>
      </c>
    </row>
    <row r="13" spans="1:52" hidden="1" x14ac:dyDescent="0.25">
      <c r="A13">
        <v>12</v>
      </c>
      <c r="B13">
        <v>14</v>
      </c>
      <c r="C13">
        <v>14</v>
      </c>
      <c r="D13">
        <v>18</v>
      </c>
      <c r="E13" t="s">
        <v>76</v>
      </c>
      <c r="F13" t="s">
        <v>88</v>
      </c>
      <c r="G13" t="s">
        <v>78</v>
      </c>
      <c r="H13" t="s">
        <v>51</v>
      </c>
      <c r="I13">
        <v>30</v>
      </c>
      <c r="J13">
        <v>-99</v>
      </c>
      <c r="K13">
        <v>-99</v>
      </c>
      <c r="L13">
        <v>298</v>
      </c>
      <c r="M13">
        <v>-99</v>
      </c>
      <c r="N13">
        <v>-99</v>
      </c>
      <c r="O13" t="s">
        <v>52</v>
      </c>
      <c r="P13" t="s">
        <v>52</v>
      </c>
      <c r="Q13" t="s">
        <v>52</v>
      </c>
      <c r="R13" t="s">
        <v>52</v>
      </c>
      <c r="S13" t="s">
        <v>51</v>
      </c>
      <c r="T13" t="s">
        <v>52</v>
      </c>
      <c r="U13">
        <v>-99</v>
      </c>
      <c r="V13">
        <v>1</v>
      </c>
      <c r="W13" t="s">
        <v>65</v>
      </c>
      <c r="X13">
        <v>26.26</v>
      </c>
      <c r="Y13">
        <v>14.65</v>
      </c>
      <c r="Z13" t="s">
        <v>52</v>
      </c>
      <c r="AA13" t="s">
        <v>52</v>
      </c>
      <c r="AB13">
        <v>100011</v>
      </c>
      <c r="AC13" t="s">
        <v>87</v>
      </c>
      <c r="AD13" t="s">
        <v>52</v>
      </c>
      <c r="AE13" t="s">
        <v>52</v>
      </c>
      <c r="AF13" t="s">
        <v>88</v>
      </c>
      <c r="AG13" t="s">
        <v>55</v>
      </c>
      <c r="AH13" t="s">
        <v>82</v>
      </c>
      <c r="AI13">
        <v>5000</v>
      </c>
      <c r="AJ13" t="s">
        <v>52</v>
      </c>
      <c r="AK13" t="s">
        <v>52</v>
      </c>
      <c r="AL13">
        <v>-99</v>
      </c>
      <c r="AM13">
        <v>0</v>
      </c>
      <c r="AN13">
        <v>14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t="s">
        <v>59</v>
      </c>
      <c r="AW13" t="s">
        <v>60</v>
      </c>
      <c r="AX13" t="str">
        <f t="shared" si="0"/>
        <v>E</v>
      </c>
      <c r="AY13" t="str">
        <f>VLOOKUP(W13,pivot!$C$4:$D$15,2,FALSE)</f>
        <v>IT</v>
      </c>
    </row>
    <row r="14" spans="1:52" hidden="1" x14ac:dyDescent="0.25">
      <c r="A14">
        <v>13</v>
      </c>
      <c r="B14">
        <v>17</v>
      </c>
      <c r="C14">
        <v>17</v>
      </c>
      <c r="D14">
        <v>37</v>
      </c>
      <c r="E14" t="s">
        <v>76</v>
      </c>
      <c r="F14" t="s">
        <v>90</v>
      </c>
      <c r="G14" t="s">
        <v>78</v>
      </c>
      <c r="H14" t="s">
        <v>52</v>
      </c>
      <c r="I14">
        <v>25</v>
      </c>
      <c r="J14">
        <v>-99</v>
      </c>
      <c r="K14">
        <v>-99</v>
      </c>
      <c r="L14">
        <v>180</v>
      </c>
      <c r="M14">
        <v>-99</v>
      </c>
      <c r="N14">
        <v>-12.1</v>
      </c>
      <c r="O14" t="s">
        <v>51</v>
      </c>
      <c r="P14" t="s">
        <v>91</v>
      </c>
      <c r="Q14" t="s">
        <v>91</v>
      </c>
      <c r="R14" t="s">
        <v>52</v>
      </c>
      <c r="S14" t="s">
        <v>58</v>
      </c>
      <c r="T14" t="s">
        <v>92</v>
      </c>
      <c r="U14">
        <v>4.5</v>
      </c>
      <c r="V14" t="s">
        <v>52</v>
      </c>
      <c r="W14" t="s">
        <v>53</v>
      </c>
      <c r="X14">
        <v>4.4253445957616897</v>
      </c>
      <c r="Y14">
        <v>1.56858068757183E-2</v>
      </c>
      <c r="Z14" t="s">
        <v>52</v>
      </c>
      <c r="AA14" t="s">
        <v>52</v>
      </c>
      <c r="AB14">
        <v>100027</v>
      </c>
      <c r="AC14" t="s">
        <v>93</v>
      </c>
      <c r="AD14" t="s">
        <v>52</v>
      </c>
      <c r="AE14" t="s">
        <v>52</v>
      </c>
      <c r="AF14" t="s">
        <v>90</v>
      </c>
      <c r="AG14" t="s">
        <v>55</v>
      </c>
      <c r="AH14" t="s">
        <v>82</v>
      </c>
      <c r="AI14">
        <v>7500</v>
      </c>
      <c r="AJ14" t="s">
        <v>52</v>
      </c>
      <c r="AK14" t="s">
        <v>52</v>
      </c>
      <c r="AL14">
        <v>-99</v>
      </c>
      <c r="AM14">
        <v>0</v>
      </c>
      <c r="AN14">
        <v>17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t="s">
        <v>59</v>
      </c>
      <c r="AW14" t="s">
        <v>94</v>
      </c>
      <c r="AX14" t="str">
        <f t="shared" si="0"/>
        <v>E</v>
      </c>
      <c r="AY14" t="str">
        <f>VLOOKUP(W14,pivot!$C$4:$D$15,2,FALSE)</f>
        <v>PA</v>
      </c>
    </row>
    <row r="15" spans="1:52" hidden="1" x14ac:dyDescent="0.25">
      <c r="A15">
        <v>14</v>
      </c>
      <c r="B15">
        <v>18</v>
      </c>
      <c r="C15">
        <v>18</v>
      </c>
      <c r="D15">
        <v>38</v>
      </c>
      <c r="E15" t="s">
        <v>76</v>
      </c>
      <c r="F15" t="s">
        <v>95</v>
      </c>
      <c r="G15" t="s">
        <v>78</v>
      </c>
      <c r="H15" t="s">
        <v>52</v>
      </c>
      <c r="I15">
        <v>25</v>
      </c>
      <c r="J15">
        <v>-99</v>
      </c>
      <c r="K15">
        <v>-99</v>
      </c>
      <c r="L15">
        <v>513</v>
      </c>
      <c r="M15">
        <v>-99</v>
      </c>
      <c r="N15">
        <v>-11.8</v>
      </c>
      <c r="O15" t="s">
        <v>51</v>
      </c>
      <c r="P15" t="s">
        <v>96</v>
      </c>
      <c r="Q15" t="s">
        <v>80</v>
      </c>
      <c r="R15" t="s">
        <v>52</v>
      </c>
      <c r="S15" t="s">
        <v>58</v>
      </c>
      <c r="T15" t="s">
        <v>92</v>
      </c>
      <c r="U15">
        <v>1.8</v>
      </c>
      <c r="V15" t="s">
        <v>52</v>
      </c>
      <c r="W15" t="s">
        <v>53</v>
      </c>
      <c r="X15">
        <v>58.209895795951702</v>
      </c>
      <c r="Y15">
        <v>7.8825367139369504</v>
      </c>
      <c r="Z15" t="s">
        <v>52</v>
      </c>
      <c r="AA15" t="s">
        <v>52</v>
      </c>
      <c r="AB15">
        <v>100027</v>
      </c>
      <c r="AC15" t="s">
        <v>93</v>
      </c>
      <c r="AD15" t="s">
        <v>52</v>
      </c>
      <c r="AE15" t="s">
        <v>52</v>
      </c>
      <c r="AF15" t="s">
        <v>95</v>
      </c>
      <c r="AG15" t="s">
        <v>55</v>
      </c>
      <c r="AH15" t="s">
        <v>82</v>
      </c>
      <c r="AI15">
        <v>7500</v>
      </c>
      <c r="AJ15" t="s">
        <v>52</v>
      </c>
      <c r="AK15" t="s">
        <v>52</v>
      </c>
      <c r="AL15">
        <v>-99</v>
      </c>
      <c r="AM15">
        <v>0</v>
      </c>
      <c r="AN15">
        <v>18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2</v>
      </c>
      <c r="AU15">
        <v>2</v>
      </c>
      <c r="AV15" t="s">
        <v>59</v>
      </c>
      <c r="AW15" t="s">
        <v>62</v>
      </c>
      <c r="AX15" t="str">
        <f t="shared" si="0"/>
        <v>C</v>
      </c>
      <c r="AY15" t="str">
        <f>VLOOKUP(W15,pivot!$C$4:$D$15,2,FALSE)</f>
        <v>PA</v>
      </c>
    </row>
    <row r="16" spans="1:52" hidden="1" x14ac:dyDescent="0.25">
      <c r="A16">
        <v>15</v>
      </c>
      <c r="B16">
        <v>19</v>
      </c>
      <c r="C16">
        <v>19</v>
      </c>
      <c r="D16">
        <v>39</v>
      </c>
      <c r="E16" t="s">
        <v>76</v>
      </c>
      <c r="F16" t="s">
        <v>97</v>
      </c>
      <c r="G16" t="s">
        <v>78</v>
      </c>
      <c r="H16" t="s">
        <v>52</v>
      </c>
      <c r="I16">
        <v>25</v>
      </c>
      <c r="J16">
        <v>-99</v>
      </c>
      <c r="K16">
        <v>-99</v>
      </c>
      <c r="L16">
        <v>26</v>
      </c>
      <c r="M16">
        <v>-99</v>
      </c>
      <c r="N16">
        <v>-48.4</v>
      </c>
      <c r="O16" t="s">
        <v>51</v>
      </c>
      <c r="P16" t="s">
        <v>84</v>
      </c>
      <c r="Q16" t="s">
        <v>80</v>
      </c>
      <c r="R16" t="s">
        <v>85</v>
      </c>
      <c r="S16" t="s">
        <v>51</v>
      </c>
      <c r="T16" t="s">
        <v>98</v>
      </c>
      <c r="U16">
        <v>0.2</v>
      </c>
      <c r="V16" t="s">
        <v>52</v>
      </c>
      <c r="W16" t="s">
        <v>53</v>
      </c>
      <c r="X16">
        <v>11.1728690534714</v>
      </c>
      <c r="Y16">
        <v>0.608310200226439</v>
      </c>
      <c r="Z16" t="s">
        <v>52</v>
      </c>
      <c r="AA16" t="s">
        <v>52</v>
      </c>
      <c r="AB16">
        <v>100027</v>
      </c>
      <c r="AC16" t="s">
        <v>93</v>
      </c>
      <c r="AD16" t="s">
        <v>52</v>
      </c>
      <c r="AE16" t="s">
        <v>52</v>
      </c>
      <c r="AF16" t="s">
        <v>97</v>
      </c>
      <c r="AG16" t="s">
        <v>55</v>
      </c>
      <c r="AH16" t="s">
        <v>82</v>
      </c>
      <c r="AI16">
        <v>7500</v>
      </c>
      <c r="AJ16" t="s">
        <v>52</v>
      </c>
      <c r="AK16" t="s">
        <v>52</v>
      </c>
      <c r="AL16">
        <v>-99</v>
      </c>
      <c r="AM16">
        <v>0</v>
      </c>
      <c r="AN16">
        <v>19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 t="s">
        <v>59</v>
      </c>
      <c r="AW16" t="s">
        <v>70</v>
      </c>
      <c r="AX16" t="str">
        <f t="shared" si="0"/>
        <v>E</v>
      </c>
      <c r="AY16" t="str">
        <f>VLOOKUP(W16,pivot!$C$4:$D$15,2,FALSE)</f>
        <v>PA</v>
      </c>
    </row>
    <row r="17" spans="1:51" hidden="1" x14ac:dyDescent="0.25">
      <c r="A17">
        <v>16</v>
      </c>
      <c r="B17">
        <v>20</v>
      </c>
      <c r="C17">
        <v>20</v>
      </c>
      <c r="D17">
        <v>44</v>
      </c>
      <c r="E17" t="s">
        <v>48</v>
      </c>
      <c r="F17" t="s">
        <v>99</v>
      </c>
      <c r="G17" t="s">
        <v>50</v>
      </c>
      <c r="H17" t="s">
        <v>52</v>
      </c>
      <c r="I17">
        <v>200</v>
      </c>
      <c r="J17">
        <v>-99</v>
      </c>
      <c r="K17">
        <v>-99</v>
      </c>
      <c r="L17">
        <v>18</v>
      </c>
      <c r="M17">
        <v>-99</v>
      </c>
      <c r="N17">
        <v>-30.3</v>
      </c>
      <c r="O17" t="s">
        <v>51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>
        <v>-99</v>
      </c>
      <c r="V17" t="s">
        <v>52</v>
      </c>
      <c r="W17" t="s">
        <v>53</v>
      </c>
      <c r="X17">
        <v>93.102322969021799</v>
      </c>
      <c r="Y17">
        <v>69.814314058089806</v>
      </c>
      <c r="Z17" t="s">
        <v>52</v>
      </c>
      <c r="AA17" t="s">
        <v>52</v>
      </c>
      <c r="AB17">
        <v>100029</v>
      </c>
      <c r="AC17" t="s">
        <v>100</v>
      </c>
      <c r="AD17" t="s">
        <v>52</v>
      </c>
      <c r="AE17" t="s">
        <v>52</v>
      </c>
      <c r="AF17" t="s">
        <v>99</v>
      </c>
      <c r="AG17" t="s">
        <v>55</v>
      </c>
      <c r="AH17" t="s">
        <v>56</v>
      </c>
      <c r="AI17">
        <v>7000</v>
      </c>
      <c r="AJ17" t="s">
        <v>57</v>
      </c>
      <c r="AK17" t="s">
        <v>58</v>
      </c>
      <c r="AL17">
        <v>-99</v>
      </c>
      <c r="AM17">
        <v>0</v>
      </c>
      <c r="AN17">
        <v>20</v>
      </c>
      <c r="AO17">
        <v>1</v>
      </c>
      <c r="AP17">
        <v>1</v>
      </c>
      <c r="AQ17">
        <v>1</v>
      </c>
      <c r="AR17">
        <v>1</v>
      </c>
      <c r="AS17">
        <v>2</v>
      </c>
      <c r="AT17">
        <v>2</v>
      </c>
      <c r="AU17">
        <v>2</v>
      </c>
      <c r="AV17" t="s">
        <v>59</v>
      </c>
      <c r="AW17" t="s">
        <v>60</v>
      </c>
      <c r="AX17" t="str">
        <f t="shared" si="0"/>
        <v>C</v>
      </c>
      <c r="AY17" t="str">
        <f>VLOOKUP(W17,pivot!$C$4:$D$15,2,FALSE)</f>
        <v>PA</v>
      </c>
    </row>
    <row r="18" spans="1:51" hidden="1" x14ac:dyDescent="0.25">
      <c r="A18">
        <v>17</v>
      </c>
      <c r="B18">
        <v>21</v>
      </c>
      <c r="C18">
        <v>21</v>
      </c>
      <c r="D18">
        <v>45</v>
      </c>
      <c r="E18" t="s">
        <v>76</v>
      </c>
      <c r="F18" t="s">
        <v>90</v>
      </c>
      <c r="G18" t="s">
        <v>78</v>
      </c>
      <c r="H18" t="s">
        <v>52</v>
      </c>
      <c r="I18">
        <v>25</v>
      </c>
      <c r="J18">
        <v>-99</v>
      </c>
      <c r="K18">
        <v>-99</v>
      </c>
      <c r="L18">
        <v>180</v>
      </c>
      <c r="M18">
        <v>-99</v>
      </c>
      <c r="N18">
        <v>-12.1</v>
      </c>
      <c r="O18" t="s">
        <v>51</v>
      </c>
      <c r="P18" t="s">
        <v>91</v>
      </c>
      <c r="Q18" t="s">
        <v>91</v>
      </c>
      <c r="R18" t="s">
        <v>52</v>
      </c>
      <c r="S18" t="s">
        <v>58</v>
      </c>
      <c r="T18" t="s">
        <v>92</v>
      </c>
      <c r="U18">
        <v>4.5</v>
      </c>
      <c r="V18" t="s">
        <v>52</v>
      </c>
      <c r="W18" t="s">
        <v>53</v>
      </c>
      <c r="X18">
        <v>47.967272698732202</v>
      </c>
      <c r="Y18">
        <v>43.662804535288501</v>
      </c>
      <c r="Z18" t="s">
        <v>52</v>
      </c>
      <c r="AA18" t="s">
        <v>52</v>
      </c>
      <c r="AB18">
        <v>100030</v>
      </c>
      <c r="AC18" t="s">
        <v>100</v>
      </c>
      <c r="AD18" t="s">
        <v>52</v>
      </c>
      <c r="AE18" t="s">
        <v>52</v>
      </c>
      <c r="AF18" t="s">
        <v>90</v>
      </c>
      <c r="AG18" t="s">
        <v>55</v>
      </c>
      <c r="AH18" t="s">
        <v>82</v>
      </c>
      <c r="AI18">
        <v>7500</v>
      </c>
      <c r="AJ18" t="s">
        <v>52</v>
      </c>
      <c r="AK18" t="s">
        <v>52</v>
      </c>
      <c r="AL18">
        <v>-99</v>
      </c>
      <c r="AM18">
        <v>0</v>
      </c>
      <c r="AN18">
        <v>21</v>
      </c>
      <c r="AO18">
        <v>1</v>
      </c>
      <c r="AP18">
        <v>1</v>
      </c>
      <c r="AQ18">
        <v>1</v>
      </c>
      <c r="AR18">
        <v>1</v>
      </c>
      <c r="AS18">
        <v>2</v>
      </c>
      <c r="AT18">
        <v>2</v>
      </c>
      <c r="AU18">
        <v>2</v>
      </c>
      <c r="AV18" t="s">
        <v>59</v>
      </c>
      <c r="AW18" t="s">
        <v>60</v>
      </c>
      <c r="AX18" t="str">
        <f t="shared" si="0"/>
        <v>C</v>
      </c>
      <c r="AY18" t="str">
        <f>VLOOKUP(W18,pivot!$C$4:$D$15,2,FALSE)</f>
        <v>PA</v>
      </c>
    </row>
    <row r="19" spans="1:51" hidden="1" x14ac:dyDescent="0.25">
      <c r="A19">
        <v>18</v>
      </c>
      <c r="B19">
        <v>22</v>
      </c>
      <c r="C19">
        <v>22</v>
      </c>
      <c r="D19">
        <v>46</v>
      </c>
      <c r="E19" t="s">
        <v>76</v>
      </c>
      <c r="F19" t="s">
        <v>95</v>
      </c>
      <c r="G19" t="s">
        <v>78</v>
      </c>
      <c r="H19" t="s">
        <v>52</v>
      </c>
      <c r="I19">
        <v>25</v>
      </c>
      <c r="J19">
        <v>-99</v>
      </c>
      <c r="K19">
        <v>-99</v>
      </c>
      <c r="L19">
        <v>513</v>
      </c>
      <c r="M19">
        <v>-99</v>
      </c>
      <c r="N19">
        <v>-11.8</v>
      </c>
      <c r="O19" t="s">
        <v>51</v>
      </c>
      <c r="P19" t="s">
        <v>96</v>
      </c>
      <c r="Q19" t="s">
        <v>80</v>
      </c>
      <c r="R19" t="s">
        <v>52</v>
      </c>
      <c r="S19" t="s">
        <v>58</v>
      </c>
      <c r="T19" t="s">
        <v>92</v>
      </c>
      <c r="U19">
        <v>1.8</v>
      </c>
      <c r="V19" t="s">
        <v>52</v>
      </c>
      <c r="W19" t="s">
        <v>53</v>
      </c>
      <c r="X19">
        <v>77.097488159560299</v>
      </c>
      <c r="Y19">
        <v>57.196821879060401</v>
      </c>
      <c r="Z19" t="s">
        <v>52</v>
      </c>
      <c r="AA19" t="s">
        <v>52</v>
      </c>
      <c r="AB19">
        <v>100030</v>
      </c>
      <c r="AC19" t="s">
        <v>100</v>
      </c>
      <c r="AD19" t="s">
        <v>52</v>
      </c>
      <c r="AE19" t="s">
        <v>52</v>
      </c>
      <c r="AF19" t="s">
        <v>95</v>
      </c>
      <c r="AG19" t="s">
        <v>55</v>
      </c>
      <c r="AH19" t="s">
        <v>82</v>
      </c>
      <c r="AI19">
        <v>7500</v>
      </c>
      <c r="AJ19" t="s">
        <v>52</v>
      </c>
      <c r="AK19" t="s">
        <v>52</v>
      </c>
      <c r="AL19">
        <v>-99</v>
      </c>
      <c r="AM19">
        <v>0</v>
      </c>
      <c r="AN19">
        <v>22</v>
      </c>
      <c r="AO19">
        <v>1</v>
      </c>
      <c r="AP19">
        <v>1</v>
      </c>
      <c r="AQ19">
        <v>1</v>
      </c>
      <c r="AR19">
        <v>1</v>
      </c>
      <c r="AS19">
        <v>2</v>
      </c>
      <c r="AT19">
        <v>2</v>
      </c>
      <c r="AU19">
        <v>2</v>
      </c>
      <c r="AV19" t="s">
        <v>59</v>
      </c>
      <c r="AW19" t="s">
        <v>60</v>
      </c>
      <c r="AX19" t="str">
        <f t="shared" si="0"/>
        <v>C</v>
      </c>
      <c r="AY19" t="str">
        <f>VLOOKUP(W19,pivot!$C$4:$D$15,2,FALSE)</f>
        <v>PA</v>
      </c>
    </row>
    <row r="20" spans="1:51" hidden="1" x14ac:dyDescent="0.25">
      <c r="A20">
        <v>19</v>
      </c>
      <c r="B20">
        <v>23</v>
      </c>
      <c r="C20">
        <v>23</v>
      </c>
      <c r="D20">
        <v>47</v>
      </c>
      <c r="E20" t="s">
        <v>76</v>
      </c>
      <c r="F20" t="s">
        <v>97</v>
      </c>
      <c r="G20" t="s">
        <v>78</v>
      </c>
      <c r="H20" t="s">
        <v>52</v>
      </c>
      <c r="I20">
        <v>25</v>
      </c>
      <c r="J20">
        <v>-99</v>
      </c>
      <c r="K20">
        <v>-99</v>
      </c>
      <c r="L20">
        <v>26</v>
      </c>
      <c r="M20">
        <v>-99</v>
      </c>
      <c r="N20">
        <v>-48.4</v>
      </c>
      <c r="O20" t="s">
        <v>51</v>
      </c>
      <c r="P20" t="s">
        <v>84</v>
      </c>
      <c r="Q20" t="s">
        <v>80</v>
      </c>
      <c r="R20" t="s">
        <v>85</v>
      </c>
      <c r="S20" t="s">
        <v>51</v>
      </c>
      <c r="T20" t="s">
        <v>98</v>
      </c>
      <c r="U20">
        <v>0.2</v>
      </c>
      <c r="V20" t="s">
        <v>52</v>
      </c>
      <c r="W20" t="s">
        <v>53</v>
      </c>
      <c r="X20">
        <v>98.363581595964206</v>
      </c>
      <c r="Y20">
        <v>80.441189495243094</v>
      </c>
      <c r="Z20" t="s">
        <v>52</v>
      </c>
      <c r="AA20" t="s">
        <v>52</v>
      </c>
      <c r="AB20">
        <v>100030</v>
      </c>
      <c r="AC20" t="s">
        <v>100</v>
      </c>
      <c r="AD20" t="s">
        <v>52</v>
      </c>
      <c r="AE20" t="s">
        <v>52</v>
      </c>
      <c r="AF20" t="s">
        <v>97</v>
      </c>
      <c r="AG20" t="s">
        <v>55</v>
      </c>
      <c r="AH20" t="s">
        <v>82</v>
      </c>
      <c r="AI20">
        <v>7500</v>
      </c>
      <c r="AJ20" t="s">
        <v>52</v>
      </c>
      <c r="AK20" t="s">
        <v>52</v>
      </c>
      <c r="AL20">
        <v>-99</v>
      </c>
      <c r="AM20">
        <v>0</v>
      </c>
      <c r="AN20">
        <v>23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 t="s">
        <v>59</v>
      </c>
      <c r="AW20" t="s">
        <v>60</v>
      </c>
      <c r="AX20" t="str">
        <f t="shared" si="0"/>
        <v>C</v>
      </c>
      <c r="AY20" t="str">
        <f>VLOOKUP(W20,pivot!$C$4:$D$15,2,FALSE)</f>
        <v>PA</v>
      </c>
    </row>
    <row r="21" spans="1:51" hidden="1" x14ac:dyDescent="0.25">
      <c r="A21">
        <v>20</v>
      </c>
      <c r="B21">
        <v>24</v>
      </c>
      <c r="C21">
        <v>24</v>
      </c>
      <c r="D21">
        <v>48</v>
      </c>
      <c r="E21" t="s">
        <v>48</v>
      </c>
      <c r="F21" t="s">
        <v>101</v>
      </c>
      <c r="G21" t="s">
        <v>50</v>
      </c>
      <c r="H21" t="s">
        <v>52</v>
      </c>
      <c r="I21">
        <v>24</v>
      </c>
      <c r="J21">
        <v>-99</v>
      </c>
      <c r="K21">
        <v>-99</v>
      </c>
      <c r="L21">
        <v>53</v>
      </c>
      <c r="M21">
        <v>-99</v>
      </c>
      <c r="N21">
        <v>-34.4</v>
      </c>
      <c r="O21" t="s">
        <v>51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  <c r="U21">
        <v>-99</v>
      </c>
      <c r="V21" t="s">
        <v>52</v>
      </c>
      <c r="W21" t="s">
        <v>53</v>
      </c>
      <c r="X21">
        <v>21.3941082519347</v>
      </c>
      <c r="Y21">
        <v>20.5474913671321</v>
      </c>
      <c r="Z21" t="s">
        <v>52</v>
      </c>
      <c r="AA21" t="s">
        <v>52</v>
      </c>
      <c r="AB21">
        <v>100031</v>
      </c>
      <c r="AC21" t="s">
        <v>102</v>
      </c>
      <c r="AD21" t="s">
        <v>52</v>
      </c>
      <c r="AE21" t="s">
        <v>52</v>
      </c>
      <c r="AF21" t="s">
        <v>101</v>
      </c>
      <c r="AG21" t="s">
        <v>55</v>
      </c>
      <c r="AH21" t="s">
        <v>103</v>
      </c>
      <c r="AI21">
        <v>-99</v>
      </c>
      <c r="AJ21" t="s">
        <v>104</v>
      </c>
      <c r="AK21" t="s">
        <v>58</v>
      </c>
      <c r="AL21">
        <v>-99</v>
      </c>
      <c r="AM21">
        <v>0</v>
      </c>
      <c r="AN21">
        <v>24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t="s">
        <v>69</v>
      </c>
      <c r="AW21" t="s">
        <v>60</v>
      </c>
      <c r="AX21" t="str">
        <f t="shared" si="0"/>
        <v>E</v>
      </c>
      <c r="AY21" t="str">
        <f>VLOOKUP(W21,pivot!$C$4:$D$15,2,FALSE)</f>
        <v>PA</v>
      </c>
    </row>
    <row r="22" spans="1:51" hidden="1" x14ac:dyDescent="0.25">
      <c r="A22">
        <v>21</v>
      </c>
      <c r="B22">
        <v>25</v>
      </c>
      <c r="C22">
        <v>25</v>
      </c>
      <c r="D22">
        <v>50</v>
      </c>
      <c r="E22" t="s">
        <v>48</v>
      </c>
      <c r="F22" t="s">
        <v>99</v>
      </c>
      <c r="G22" t="s">
        <v>50</v>
      </c>
      <c r="H22" t="s">
        <v>52</v>
      </c>
      <c r="I22">
        <v>200</v>
      </c>
      <c r="J22">
        <v>-99</v>
      </c>
      <c r="K22">
        <v>-99</v>
      </c>
      <c r="L22">
        <v>18</v>
      </c>
      <c r="M22">
        <v>-99</v>
      </c>
      <c r="N22">
        <v>-30.3</v>
      </c>
      <c r="O22" t="s">
        <v>51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>
        <v>-99</v>
      </c>
      <c r="V22" t="s">
        <v>52</v>
      </c>
      <c r="W22" t="s">
        <v>53</v>
      </c>
      <c r="X22">
        <v>51.481975625443503</v>
      </c>
      <c r="Y22">
        <v>27.4614718517131</v>
      </c>
      <c r="Z22" t="s">
        <v>52</v>
      </c>
      <c r="AA22" t="s">
        <v>52</v>
      </c>
      <c r="AB22">
        <v>100031</v>
      </c>
      <c r="AC22" t="s">
        <v>102</v>
      </c>
      <c r="AD22" t="s">
        <v>52</v>
      </c>
      <c r="AE22" t="s">
        <v>52</v>
      </c>
      <c r="AF22" t="s">
        <v>99</v>
      </c>
      <c r="AG22" t="s">
        <v>55</v>
      </c>
      <c r="AH22" t="s">
        <v>56</v>
      </c>
      <c r="AI22">
        <v>7000</v>
      </c>
      <c r="AJ22" t="s">
        <v>57</v>
      </c>
      <c r="AK22" t="s">
        <v>58</v>
      </c>
      <c r="AL22">
        <v>-99</v>
      </c>
      <c r="AM22">
        <v>0</v>
      </c>
      <c r="AN22">
        <v>25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2</v>
      </c>
      <c r="AU22">
        <v>2</v>
      </c>
      <c r="AV22" t="s">
        <v>59</v>
      </c>
      <c r="AW22" t="s">
        <v>60</v>
      </c>
      <c r="AX22" t="str">
        <f t="shared" si="0"/>
        <v>C</v>
      </c>
      <c r="AY22" t="str">
        <f>VLOOKUP(W22,pivot!$C$4:$D$15,2,FALSE)</f>
        <v>PA</v>
      </c>
    </row>
    <row r="23" spans="1:51" hidden="1" x14ac:dyDescent="0.25">
      <c r="A23">
        <v>22</v>
      </c>
      <c r="B23">
        <v>26</v>
      </c>
      <c r="C23">
        <v>26</v>
      </c>
      <c r="D23">
        <v>51</v>
      </c>
      <c r="E23" t="s">
        <v>48</v>
      </c>
      <c r="F23" t="s">
        <v>101</v>
      </c>
      <c r="G23" t="s">
        <v>50</v>
      </c>
      <c r="H23" t="s">
        <v>52</v>
      </c>
      <c r="I23">
        <v>24</v>
      </c>
      <c r="J23">
        <v>-99</v>
      </c>
      <c r="K23">
        <v>-99</v>
      </c>
      <c r="L23">
        <v>53</v>
      </c>
      <c r="M23">
        <v>-99</v>
      </c>
      <c r="N23">
        <v>-34.4</v>
      </c>
      <c r="O23" t="s">
        <v>51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>
        <v>-99</v>
      </c>
      <c r="V23" t="s">
        <v>52</v>
      </c>
      <c r="W23" t="s">
        <v>53</v>
      </c>
      <c r="X23">
        <v>46.3741895807674</v>
      </c>
      <c r="Y23">
        <v>26.307285767059099</v>
      </c>
      <c r="Z23" t="s">
        <v>52</v>
      </c>
      <c r="AA23" t="s">
        <v>52</v>
      </c>
      <c r="AB23">
        <v>100032</v>
      </c>
      <c r="AC23" t="s">
        <v>105</v>
      </c>
      <c r="AD23" t="s">
        <v>52</v>
      </c>
      <c r="AE23" t="s">
        <v>52</v>
      </c>
      <c r="AF23" t="s">
        <v>101</v>
      </c>
      <c r="AG23" t="s">
        <v>55</v>
      </c>
      <c r="AH23" t="s">
        <v>103</v>
      </c>
      <c r="AI23">
        <v>-99</v>
      </c>
      <c r="AJ23" t="s">
        <v>104</v>
      </c>
      <c r="AK23" t="s">
        <v>58</v>
      </c>
      <c r="AL23">
        <v>-99</v>
      </c>
      <c r="AM23">
        <v>0</v>
      </c>
      <c r="AN23">
        <v>26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 t="s">
        <v>69</v>
      </c>
      <c r="AW23" t="s">
        <v>60</v>
      </c>
      <c r="AX23" t="str">
        <f t="shared" si="0"/>
        <v>C</v>
      </c>
      <c r="AY23" t="str">
        <f>VLOOKUP(W23,pivot!$C$4:$D$15,2,FALSE)</f>
        <v>PA</v>
      </c>
    </row>
    <row r="24" spans="1:51" hidden="1" x14ac:dyDescent="0.25">
      <c r="A24">
        <v>23</v>
      </c>
      <c r="B24">
        <v>27</v>
      </c>
      <c r="C24">
        <v>27</v>
      </c>
      <c r="D24">
        <v>52</v>
      </c>
      <c r="E24" t="s">
        <v>48</v>
      </c>
      <c r="F24" t="s">
        <v>106</v>
      </c>
      <c r="G24" t="s">
        <v>50</v>
      </c>
      <c r="H24" t="s">
        <v>52</v>
      </c>
      <c r="I24">
        <v>28</v>
      </c>
      <c r="J24">
        <v>-99</v>
      </c>
      <c r="K24">
        <v>-99</v>
      </c>
      <c r="L24">
        <v>173</v>
      </c>
      <c r="M24">
        <v>-99</v>
      </c>
      <c r="N24">
        <v>-30.7</v>
      </c>
      <c r="O24" t="s">
        <v>51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>
        <v>-99</v>
      </c>
      <c r="V24" t="s">
        <v>52</v>
      </c>
      <c r="W24" t="s">
        <v>53</v>
      </c>
      <c r="X24">
        <v>204.680228510815</v>
      </c>
      <c r="Y24">
        <v>139.25109755495501</v>
      </c>
      <c r="Z24" t="s">
        <v>52</v>
      </c>
      <c r="AA24" t="s">
        <v>52</v>
      </c>
      <c r="AB24">
        <v>100032</v>
      </c>
      <c r="AC24" t="s">
        <v>105</v>
      </c>
      <c r="AD24" t="s">
        <v>52</v>
      </c>
      <c r="AE24" t="s">
        <v>52</v>
      </c>
      <c r="AF24" t="s">
        <v>106</v>
      </c>
      <c r="AG24" t="s">
        <v>55</v>
      </c>
      <c r="AH24" t="s">
        <v>103</v>
      </c>
      <c r="AI24">
        <v>-99</v>
      </c>
      <c r="AJ24" t="s">
        <v>57</v>
      </c>
      <c r="AK24" t="s">
        <v>58</v>
      </c>
      <c r="AL24">
        <v>-99</v>
      </c>
      <c r="AM24">
        <v>0</v>
      </c>
      <c r="AN24">
        <v>27</v>
      </c>
      <c r="AO24">
        <v>2</v>
      </c>
      <c r="AP24">
        <v>2</v>
      </c>
      <c r="AQ24">
        <v>2</v>
      </c>
      <c r="AR24">
        <v>2</v>
      </c>
      <c r="AS24">
        <v>3</v>
      </c>
      <c r="AT24">
        <v>3</v>
      </c>
      <c r="AU24">
        <v>3</v>
      </c>
      <c r="AV24" t="s">
        <v>69</v>
      </c>
      <c r="AW24" t="s">
        <v>89</v>
      </c>
      <c r="AX24" t="str">
        <f t="shared" si="0"/>
        <v>C</v>
      </c>
      <c r="AY24" t="str">
        <f>VLOOKUP(W24,pivot!$C$4:$D$15,2,FALSE)</f>
        <v>PA</v>
      </c>
    </row>
    <row r="25" spans="1:51" hidden="1" x14ac:dyDescent="0.25">
      <c r="A25">
        <v>24</v>
      </c>
      <c r="B25">
        <v>28</v>
      </c>
      <c r="C25">
        <v>28</v>
      </c>
      <c r="D25">
        <v>53</v>
      </c>
      <c r="E25" t="s">
        <v>48</v>
      </c>
      <c r="F25" t="s">
        <v>99</v>
      </c>
      <c r="G25" t="s">
        <v>50</v>
      </c>
      <c r="H25" t="s">
        <v>52</v>
      </c>
      <c r="I25">
        <v>200</v>
      </c>
      <c r="J25">
        <v>-99</v>
      </c>
      <c r="K25">
        <v>-99</v>
      </c>
      <c r="L25">
        <v>18</v>
      </c>
      <c r="M25">
        <v>-99</v>
      </c>
      <c r="N25">
        <v>-30.3</v>
      </c>
      <c r="O25" t="s">
        <v>51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>
        <v>-99</v>
      </c>
      <c r="V25" t="s">
        <v>52</v>
      </c>
      <c r="W25" t="s">
        <v>53</v>
      </c>
      <c r="X25">
        <v>40.714768972965999</v>
      </c>
      <c r="Y25">
        <v>26.0045739979419</v>
      </c>
      <c r="Z25" t="s">
        <v>52</v>
      </c>
      <c r="AA25" t="s">
        <v>52</v>
      </c>
      <c r="AB25">
        <v>100032</v>
      </c>
      <c r="AC25" t="s">
        <v>105</v>
      </c>
      <c r="AD25" t="s">
        <v>52</v>
      </c>
      <c r="AE25" t="s">
        <v>52</v>
      </c>
      <c r="AF25" t="s">
        <v>99</v>
      </c>
      <c r="AG25" t="s">
        <v>55</v>
      </c>
      <c r="AH25" t="s">
        <v>56</v>
      </c>
      <c r="AI25">
        <v>7000</v>
      </c>
      <c r="AJ25" t="s">
        <v>57</v>
      </c>
      <c r="AK25" t="s">
        <v>58</v>
      </c>
      <c r="AL25">
        <v>-99</v>
      </c>
      <c r="AM25">
        <v>0</v>
      </c>
      <c r="AN25">
        <v>28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t="s">
        <v>59</v>
      </c>
      <c r="AW25" t="s">
        <v>60</v>
      </c>
      <c r="AX25" t="str">
        <f t="shared" si="0"/>
        <v>E</v>
      </c>
      <c r="AY25" t="str">
        <f>VLOOKUP(W25,pivot!$C$4:$D$15,2,FALSE)</f>
        <v>PA</v>
      </c>
    </row>
    <row r="26" spans="1:51" hidden="1" x14ac:dyDescent="0.25">
      <c r="A26">
        <v>25</v>
      </c>
      <c r="B26">
        <v>29</v>
      </c>
      <c r="C26">
        <v>29</v>
      </c>
      <c r="D26">
        <v>56</v>
      </c>
      <c r="E26" t="s">
        <v>48</v>
      </c>
      <c r="F26" t="s">
        <v>99</v>
      </c>
      <c r="G26" t="s">
        <v>50</v>
      </c>
      <c r="H26" t="s">
        <v>52</v>
      </c>
      <c r="I26">
        <v>200</v>
      </c>
      <c r="J26">
        <v>-99</v>
      </c>
      <c r="K26">
        <v>-99</v>
      </c>
      <c r="L26">
        <v>18</v>
      </c>
      <c r="M26">
        <v>-99</v>
      </c>
      <c r="N26">
        <v>-30.3</v>
      </c>
      <c r="O26" t="s">
        <v>51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>
        <v>-99</v>
      </c>
      <c r="V26" t="s">
        <v>52</v>
      </c>
      <c r="W26" t="s">
        <v>53</v>
      </c>
      <c r="X26">
        <v>26.019960922718099</v>
      </c>
      <c r="Y26">
        <v>0.46034699533108198</v>
      </c>
      <c r="Z26" t="s">
        <v>52</v>
      </c>
      <c r="AA26" t="s">
        <v>52</v>
      </c>
      <c r="AB26">
        <v>100033</v>
      </c>
      <c r="AC26" t="s">
        <v>107</v>
      </c>
      <c r="AD26" t="s">
        <v>52</v>
      </c>
      <c r="AE26" t="s">
        <v>52</v>
      </c>
      <c r="AF26" t="s">
        <v>99</v>
      </c>
      <c r="AG26" t="s">
        <v>55</v>
      </c>
      <c r="AH26" t="s">
        <v>56</v>
      </c>
      <c r="AI26">
        <v>7000</v>
      </c>
      <c r="AJ26" t="s">
        <v>57</v>
      </c>
      <c r="AK26" t="s">
        <v>58</v>
      </c>
      <c r="AL26">
        <v>-99</v>
      </c>
      <c r="AM26">
        <v>0</v>
      </c>
      <c r="AN26">
        <v>29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t="s">
        <v>59</v>
      </c>
      <c r="AW26" t="s">
        <v>70</v>
      </c>
      <c r="AX26" t="str">
        <f t="shared" si="0"/>
        <v>E</v>
      </c>
      <c r="AY26" t="str">
        <f>VLOOKUP(W26,pivot!$C$4:$D$15,2,FALSE)</f>
        <v>PA</v>
      </c>
    </row>
    <row r="27" spans="1:51" hidden="1" x14ac:dyDescent="0.25">
      <c r="A27">
        <v>26</v>
      </c>
      <c r="B27">
        <v>30</v>
      </c>
      <c r="C27">
        <v>30</v>
      </c>
      <c r="D27">
        <v>57</v>
      </c>
      <c r="E27" t="s">
        <v>48</v>
      </c>
      <c r="F27" t="s">
        <v>101</v>
      </c>
      <c r="G27" t="s">
        <v>50</v>
      </c>
      <c r="H27" t="s">
        <v>52</v>
      </c>
      <c r="I27">
        <v>24</v>
      </c>
      <c r="J27">
        <v>-99</v>
      </c>
      <c r="K27">
        <v>-99</v>
      </c>
      <c r="L27">
        <v>53</v>
      </c>
      <c r="M27">
        <v>-99</v>
      </c>
      <c r="N27">
        <v>-34.4</v>
      </c>
      <c r="O27" t="s">
        <v>51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>
        <v>-99</v>
      </c>
      <c r="V27" t="s">
        <v>52</v>
      </c>
      <c r="W27" t="s">
        <v>53</v>
      </c>
      <c r="X27">
        <v>37.1872944973844</v>
      </c>
      <c r="Y27">
        <v>22.019554290977901</v>
      </c>
      <c r="Z27" t="s">
        <v>52</v>
      </c>
      <c r="AA27" t="s">
        <v>52</v>
      </c>
      <c r="AB27">
        <v>100034</v>
      </c>
      <c r="AC27" t="s">
        <v>108</v>
      </c>
      <c r="AD27" t="s">
        <v>52</v>
      </c>
      <c r="AE27" t="s">
        <v>52</v>
      </c>
      <c r="AF27" t="s">
        <v>101</v>
      </c>
      <c r="AG27" t="s">
        <v>55</v>
      </c>
      <c r="AH27" t="s">
        <v>103</v>
      </c>
      <c r="AI27">
        <v>-99</v>
      </c>
      <c r="AJ27" t="s">
        <v>104</v>
      </c>
      <c r="AK27" t="s">
        <v>58</v>
      </c>
      <c r="AL27">
        <v>-99</v>
      </c>
      <c r="AM27">
        <v>0</v>
      </c>
      <c r="AN27">
        <v>30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t="s">
        <v>69</v>
      </c>
      <c r="AW27" t="s">
        <v>60</v>
      </c>
      <c r="AX27" t="str">
        <f t="shared" si="0"/>
        <v>E</v>
      </c>
      <c r="AY27" t="str">
        <f>VLOOKUP(W27,pivot!$C$4:$D$15,2,FALSE)</f>
        <v>PA</v>
      </c>
    </row>
    <row r="28" spans="1:51" hidden="1" x14ac:dyDescent="0.25">
      <c r="A28">
        <v>27</v>
      </c>
      <c r="B28">
        <v>31</v>
      </c>
      <c r="C28">
        <v>31</v>
      </c>
      <c r="D28">
        <v>59</v>
      </c>
      <c r="E28" t="s">
        <v>48</v>
      </c>
      <c r="F28" t="s">
        <v>99</v>
      </c>
      <c r="G28" t="s">
        <v>50</v>
      </c>
      <c r="H28" t="s">
        <v>52</v>
      </c>
      <c r="I28">
        <v>200</v>
      </c>
      <c r="J28">
        <v>-99</v>
      </c>
      <c r="K28">
        <v>-99</v>
      </c>
      <c r="L28">
        <v>18</v>
      </c>
      <c r="M28">
        <v>-99</v>
      </c>
      <c r="N28">
        <v>-30.3</v>
      </c>
      <c r="O28" t="s">
        <v>51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>
        <v>-99</v>
      </c>
      <c r="V28" t="s">
        <v>52</v>
      </c>
      <c r="W28" t="s">
        <v>53</v>
      </c>
      <c r="X28">
        <v>167.528064847726</v>
      </c>
      <c r="Y28">
        <v>84.833563479190104</v>
      </c>
      <c r="Z28" t="s">
        <v>52</v>
      </c>
      <c r="AA28" t="s">
        <v>52</v>
      </c>
      <c r="AB28">
        <v>100034</v>
      </c>
      <c r="AC28" t="s">
        <v>108</v>
      </c>
      <c r="AD28" t="s">
        <v>52</v>
      </c>
      <c r="AE28" t="s">
        <v>52</v>
      </c>
      <c r="AF28" t="s">
        <v>99</v>
      </c>
      <c r="AG28" t="s">
        <v>55</v>
      </c>
      <c r="AH28" t="s">
        <v>56</v>
      </c>
      <c r="AI28">
        <v>7000</v>
      </c>
      <c r="AJ28" t="s">
        <v>57</v>
      </c>
      <c r="AK28" t="s">
        <v>58</v>
      </c>
      <c r="AL28">
        <v>-99</v>
      </c>
      <c r="AM28">
        <v>0</v>
      </c>
      <c r="AN28">
        <v>31</v>
      </c>
      <c r="AO28">
        <v>2</v>
      </c>
      <c r="AP28">
        <v>2</v>
      </c>
      <c r="AQ28">
        <v>2</v>
      </c>
      <c r="AR28">
        <v>2</v>
      </c>
      <c r="AS28">
        <v>3</v>
      </c>
      <c r="AT28">
        <v>3</v>
      </c>
      <c r="AU28">
        <v>3</v>
      </c>
      <c r="AV28" t="s">
        <v>59</v>
      </c>
      <c r="AW28" t="s">
        <v>60</v>
      </c>
      <c r="AX28" t="str">
        <f t="shared" si="0"/>
        <v>C</v>
      </c>
      <c r="AY28" t="str">
        <f>VLOOKUP(W28,pivot!$C$4:$D$15,2,FALSE)</f>
        <v>PA</v>
      </c>
    </row>
    <row r="29" spans="1:51" hidden="1" x14ac:dyDescent="0.25">
      <c r="A29">
        <v>28</v>
      </c>
      <c r="B29">
        <v>32</v>
      </c>
      <c r="C29">
        <v>32</v>
      </c>
      <c r="D29">
        <v>61</v>
      </c>
      <c r="E29" t="s">
        <v>76</v>
      </c>
      <c r="F29" t="s">
        <v>95</v>
      </c>
      <c r="G29" t="s">
        <v>78</v>
      </c>
      <c r="H29" t="s">
        <v>52</v>
      </c>
      <c r="I29">
        <v>25</v>
      </c>
      <c r="J29">
        <v>-99</v>
      </c>
      <c r="K29">
        <v>-99</v>
      </c>
      <c r="L29">
        <v>513</v>
      </c>
      <c r="M29">
        <v>-99</v>
      </c>
      <c r="N29">
        <v>-11.8</v>
      </c>
      <c r="O29" t="s">
        <v>51</v>
      </c>
      <c r="P29" t="s">
        <v>96</v>
      </c>
      <c r="Q29" t="s">
        <v>80</v>
      </c>
      <c r="R29" t="s">
        <v>52</v>
      </c>
      <c r="S29" t="s">
        <v>58</v>
      </c>
      <c r="T29" t="s">
        <v>92</v>
      </c>
      <c r="U29">
        <v>1.8</v>
      </c>
      <c r="V29" t="s">
        <v>52</v>
      </c>
      <c r="W29" t="s">
        <v>53</v>
      </c>
      <c r="X29">
        <v>67.544222654562702</v>
      </c>
      <c r="Y29">
        <v>53.054561843790303</v>
      </c>
      <c r="Z29" t="s">
        <v>52</v>
      </c>
      <c r="AA29" t="s">
        <v>52</v>
      </c>
      <c r="AB29">
        <v>100035</v>
      </c>
      <c r="AC29" t="s">
        <v>102</v>
      </c>
      <c r="AD29" t="s">
        <v>52</v>
      </c>
      <c r="AE29" t="s">
        <v>52</v>
      </c>
      <c r="AF29" t="s">
        <v>95</v>
      </c>
      <c r="AG29" t="s">
        <v>55</v>
      </c>
      <c r="AH29" t="s">
        <v>82</v>
      </c>
      <c r="AI29">
        <v>7500</v>
      </c>
      <c r="AJ29" t="s">
        <v>52</v>
      </c>
      <c r="AK29" t="s">
        <v>52</v>
      </c>
      <c r="AL29">
        <v>-99</v>
      </c>
      <c r="AM29">
        <v>0</v>
      </c>
      <c r="AN29">
        <v>32</v>
      </c>
      <c r="AO29">
        <v>1</v>
      </c>
      <c r="AP29">
        <v>1</v>
      </c>
      <c r="AQ29">
        <v>1</v>
      </c>
      <c r="AR29">
        <v>1</v>
      </c>
      <c r="AS29">
        <v>2</v>
      </c>
      <c r="AT29">
        <v>2</v>
      </c>
      <c r="AU29">
        <v>2</v>
      </c>
      <c r="AV29" t="s">
        <v>59</v>
      </c>
      <c r="AW29" t="s">
        <v>60</v>
      </c>
      <c r="AX29" t="str">
        <f t="shared" si="0"/>
        <v>C</v>
      </c>
      <c r="AY29" t="str">
        <f>VLOOKUP(W29,pivot!$C$4:$D$15,2,FALSE)</f>
        <v>PA</v>
      </c>
    </row>
    <row r="30" spans="1:51" hidden="1" x14ac:dyDescent="0.25">
      <c r="A30">
        <v>29</v>
      </c>
      <c r="B30">
        <v>33</v>
      </c>
      <c r="C30">
        <v>33</v>
      </c>
      <c r="D30">
        <v>62</v>
      </c>
      <c r="E30" t="s">
        <v>76</v>
      </c>
      <c r="F30" t="s">
        <v>97</v>
      </c>
      <c r="G30" t="s">
        <v>78</v>
      </c>
      <c r="H30" t="s">
        <v>52</v>
      </c>
      <c r="I30">
        <v>25</v>
      </c>
      <c r="J30">
        <v>-99</v>
      </c>
      <c r="K30">
        <v>-99</v>
      </c>
      <c r="L30">
        <v>26</v>
      </c>
      <c r="M30">
        <v>-99</v>
      </c>
      <c r="N30">
        <v>-48.4</v>
      </c>
      <c r="O30" t="s">
        <v>51</v>
      </c>
      <c r="P30" t="s">
        <v>84</v>
      </c>
      <c r="Q30" t="s">
        <v>80</v>
      </c>
      <c r="R30" t="s">
        <v>85</v>
      </c>
      <c r="S30" t="s">
        <v>51</v>
      </c>
      <c r="T30" t="s">
        <v>98</v>
      </c>
      <c r="U30">
        <v>0.2</v>
      </c>
      <c r="V30" t="s">
        <v>52</v>
      </c>
      <c r="W30" t="s">
        <v>53</v>
      </c>
      <c r="X30">
        <v>52.159604821768603</v>
      </c>
      <c r="Y30">
        <v>46.480569582441298</v>
      </c>
      <c r="Z30" t="s">
        <v>52</v>
      </c>
      <c r="AA30" t="s">
        <v>52</v>
      </c>
      <c r="AB30">
        <v>100035</v>
      </c>
      <c r="AC30" t="s">
        <v>102</v>
      </c>
      <c r="AD30" t="s">
        <v>52</v>
      </c>
      <c r="AE30" t="s">
        <v>52</v>
      </c>
      <c r="AF30" t="s">
        <v>97</v>
      </c>
      <c r="AG30" t="s">
        <v>55</v>
      </c>
      <c r="AH30" t="s">
        <v>82</v>
      </c>
      <c r="AI30">
        <v>7500</v>
      </c>
      <c r="AJ30" t="s">
        <v>52</v>
      </c>
      <c r="AK30" t="s">
        <v>52</v>
      </c>
      <c r="AL30">
        <v>-99</v>
      </c>
      <c r="AM30">
        <v>0</v>
      </c>
      <c r="AN30">
        <v>33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2</v>
      </c>
      <c r="AU30">
        <v>2</v>
      </c>
      <c r="AV30" t="s">
        <v>59</v>
      </c>
      <c r="AW30" t="s">
        <v>60</v>
      </c>
      <c r="AX30" t="str">
        <f t="shared" si="0"/>
        <v>C</v>
      </c>
      <c r="AY30" t="str">
        <f>VLOOKUP(W30,pivot!$C$4:$D$15,2,FALSE)</f>
        <v>PA</v>
      </c>
    </row>
    <row r="31" spans="1:51" hidden="1" x14ac:dyDescent="0.25">
      <c r="A31">
        <v>30</v>
      </c>
      <c r="B31">
        <v>34</v>
      </c>
      <c r="C31">
        <v>34</v>
      </c>
      <c r="D31">
        <v>63</v>
      </c>
      <c r="E31" t="s">
        <v>76</v>
      </c>
      <c r="F31" t="s">
        <v>90</v>
      </c>
      <c r="G31" t="s">
        <v>78</v>
      </c>
      <c r="H31" t="s">
        <v>52</v>
      </c>
      <c r="I31">
        <v>25</v>
      </c>
      <c r="J31">
        <v>-99</v>
      </c>
      <c r="K31">
        <v>-99</v>
      </c>
      <c r="L31">
        <v>180</v>
      </c>
      <c r="M31">
        <v>-99</v>
      </c>
      <c r="N31">
        <v>-12.1</v>
      </c>
      <c r="O31" t="s">
        <v>51</v>
      </c>
      <c r="P31" t="s">
        <v>91</v>
      </c>
      <c r="Q31" t="s">
        <v>91</v>
      </c>
      <c r="R31" t="s">
        <v>52</v>
      </c>
      <c r="S31" t="s">
        <v>58</v>
      </c>
      <c r="T31" t="s">
        <v>92</v>
      </c>
      <c r="U31">
        <v>4.5</v>
      </c>
      <c r="V31" t="s">
        <v>52</v>
      </c>
      <c r="W31" t="s">
        <v>53</v>
      </c>
      <c r="X31">
        <v>28.831920125608899</v>
      </c>
      <c r="Y31">
        <v>17.035244850599401</v>
      </c>
      <c r="Z31" t="s">
        <v>52</v>
      </c>
      <c r="AA31" t="s">
        <v>52</v>
      </c>
      <c r="AB31">
        <v>100036</v>
      </c>
      <c r="AC31" t="s">
        <v>105</v>
      </c>
      <c r="AD31" t="s">
        <v>52</v>
      </c>
      <c r="AE31" t="s">
        <v>52</v>
      </c>
      <c r="AF31" t="s">
        <v>90</v>
      </c>
      <c r="AG31" t="s">
        <v>55</v>
      </c>
      <c r="AH31" t="s">
        <v>82</v>
      </c>
      <c r="AI31">
        <v>7500</v>
      </c>
      <c r="AJ31" t="s">
        <v>52</v>
      </c>
      <c r="AK31" t="s">
        <v>52</v>
      </c>
      <c r="AL31">
        <v>-99</v>
      </c>
      <c r="AM31">
        <v>0</v>
      </c>
      <c r="AN31">
        <v>34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t="s">
        <v>59</v>
      </c>
      <c r="AW31" t="s">
        <v>60</v>
      </c>
      <c r="AX31" t="str">
        <f t="shared" si="0"/>
        <v>E</v>
      </c>
      <c r="AY31" t="str">
        <f>VLOOKUP(W31,pivot!$C$4:$D$15,2,FALSE)</f>
        <v>PA</v>
      </c>
    </row>
    <row r="32" spans="1:51" hidden="1" x14ac:dyDescent="0.25">
      <c r="A32">
        <v>31</v>
      </c>
      <c r="B32">
        <v>35</v>
      </c>
      <c r="C32">
        <v>35</v>
      </c>
      <c r="D32">
        <v>64</v>
      </c>
      <c r="E32" t="s">
        <v>76</v>
      </c>
      <c r="F32" t="s">
        <v>95</v>
      </c>
      <c r="G32" t="s">
        <v>78</v>
      </c>
      <c r="H32" t="s">
        <v>52</v>
      </c>
      <c r="I32">
        <v>25</v>
      </c>
      <c r="J32">
        <v>-99</v>
      </c>
      <c r="K32">
        <v>-99</v>
      </c>
      <c r="L32">
        <v>513</v>
      </c>
      <c r="M32">
        <v>-99</v>
      </c>
      <c r="N32">
        <v>-11.8</v>
      </c>
      <c r="O32" t="s">
        <v>51</v>
      </c>
      <c r="P32" t="s">
        <v>96</v>
      </c>
      <c r="Q32" t="s">
        <v>80</v>
      </c>
      <c r="R32" t="s">
        <v>52</v>
      </c>
      <c r="S32" t="s">
        <v>58</v>
      </c>
      <c r="T32" t="s">
        <v>92</v>
      </c>
      <c r="U32">
        <v>1.8</v>
      </c>
      <c r="V32" t="s">
        <v>52</v>
      </c>
      <c r="W32" t="s">
        <v>53</v>
      </c>
      <c r="X32">
        <v>33.474290274536102</v>
      </c>
      <c r="Y32">
        <v>18.094940741058998</v>
      </c>
      <c r="Z32" t="s">
        <v>52</v>
      </c>
      <c r="AA32" t="s">
        <v>52</v>
      </c>
      <c r="AB32">
        <v>100036</v>
      </c>
      <c r="AC32" t="s">
        <v>105</v>
      </c>
      <c r="AD32" t="s">
        <v>52</v>
      </c>
      <c r="AE32" t="s">
        <v>52</v>
      </c>
      <c r="AF32" t="s">
        <v>95</v>
      </c>
      <c r="AG32" t="s">
        <v>55</v>
      </c>
      <c r="AH32" t="s">
        <v>82</v>
      </c>
      <c r="AI32">
        <v>7500</v>
      </c>
      <c r="AJ32" t="s">
        <v>52</v>
      </c>
      <c r="AK32" t="s">
        <v>52</v>
      </c>
      <c r="AL32">
        <v>-99</v>
      </c>
      <c r="AM32">
        <v>0</v>
      </c>
      <c r="AN32">
        <v>35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 t="s">
        <v>59</v>
      </c>
      <c r="AW32" t="s">
        <v>60</v>
      </c>
      <c r="AX32" t="str">
        <f t="shared" si="0"/>
        <v>E</v>
      </c>
      <c r="AY32" t="str">
        <f>VLOOKUP(W32,pivot!$C$4:$D$15,2,FALSE)</f>
        <v>PA</v>
      </c>
    </row>
    <row r="33" spans="1:51" hidden="1" x14ac:dyDescent="0.25">
      <c r="A33">
        <v>32</v>
      </c>
      <c r="B33">
        <v>36</v>
      </c>
      <c r="C33">
        <v>36</v>
      </c>
      <c r="D33">
        <v>65</v>
      </c>
      <c r="E33" t="s">
        <v>76</v>
      </c>
      <c r="F33" t="s">
        <v>97</v>
      </c>
      <c r="G33" t="s">
        <v>78</v>
      </c>
      <c r="H33" t="s">
        <v>52</v>
      </c>
      <c r="I33">
        <v>25</v>
      </c>
      <c r="J33">
        <v>-99</v>
      </c>
      <c r="K33">
        <v>-99</v>
      </c>
      <c r="L33">
        <v>26</v>
      </c>
      <c r="M33">
        <v>-99</v>
      </c>
      <c r="N33">
        <v>-48.4</v>
      </c>
      <c r="O33" t="s">
        <v>51</v>
      </c>
      <c r="P33" t="s">
        <v>84</v>
      </c>
      <c r="Q33" t="s">
        <v>80</v>
      </c>
      <c r="R33" t="s">
        <v>85</v>
      </c>
      <c r="S33" t="s">
        <v>51</v>
      </c>
      <c r="T33" t="s">
        <v>98</v>
      </c>
      <c r="U33">
        <v>0.2</v>
      </c>
      <c r="V33" t="s">
        <v>52</v>
      </c>
      <c r="W33" t="s">
        <v>53</v>
      </c>
      <c r="X33">
        <v>52.621296101549802</v>
      </c>
      <c r="Y33">
        <v>22.769772224622798</v>
      </c>
      <c r="Z33" t="s">
        <v>52</v>
      </c>
      <c r="AA33" t="s">
        <v>52</v>
      </c>
      <c r="AB33">
        <v>100036</v>
      </c>
      <c r="AC33" t="s">
        <v>105</v>
      </c>
      <c r="AD33" t="s">
        <v>52</v>
      </c>
      <c r="AE33" t="s">
        <v>52</v>
      </c>
      <c r="AF33" t="s">
        <v>97</v>
      </c>
      <c r="AG33" t="s">
        <v>55</v>
      </c>
      <c r="AH33" t="s">
        <v>82</v>
      </c>
      <c r="AI33">
        <v>7500</v>
      </c>
      <c r="AJ33" t="s">
        <v>52</v>
      </c>
      <c r="AK33" t="s">
        <v>52</v>
      </c>
      <c r="AL33">
        <v>-99</v>
      </c>
      <c r="AM33">
        <v>0</v>
      </c>
      <c r="AN33">
        <v>36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2</v>
      </c>
      <c r="AU33">
        <v>2</v>
      </c>
      <c r="AV33" t="s">
        <v>59</v>
      </c>
      <c r="AW33" t="s">
        <v>60</v>
      </c>
      <c r="AX33" t="str">
        <f t="shared" si="0"/>
        <v>C</v>
      </c>
      <c r="AY33" t="str">
        <f>VLOOKUP(W33,pivot!$C$4:$D$15,2,FALSE)</f>
        <v>PA</v>
      </c>
    </row>
    <row r="34" spans="1:51" hidden="1" x14ac:dyDescent="0.25">
      <c r="A34">
        <v>33</v>
      </c>
      <c r="B34">
        <v>37</v>
      </c>
      <c r="C34">
        <v>37</v>
      </c>
      <c r="D34">
        <v>66</v>
      </c>
      <c r="E34" t="s">
        <v>76</v>
      </c>
      <c r="F34" t="s">
        <v>90</v>
      </c>
      <c r="G34" t="s">
        <v>78</v>
      </c>
      <c r="H34" t="s">
        <v>52</v>
      </c>
      <c r="I34">
        <v>25</v>
      </c>
      <c r="J34">
        <v>-99</v>
      </c>
      <c r="K34">
        <v>-99</v>
      </c>
      <c r="L34">
        <v>180</v>
      </c>
      <c r="M34">
        <v>-99</v>
      </c>
      <c r="N34">
        <v>-12.1</v>
      </c>
      <c r="O34" t="s">
        <v>51</v>
      </c>
      <c r="P34" t="s">
        <v>91</v>
      </c>
      <c r="Q34" t="s">
        <v>91</v>
      </c>
      <c r="R34" t="s">
        <v>52</v>
      </c>
      <c r="S34" t="s">
        <v>58</v>
      </c>
      <c r="T34" t="s">
        <v>92</v>
      </c>
      <c r="U34">
        <v>4.5</v>
      </c>
      <c r="V34" t="s">
        <v>52</v>
      </c>
      <c r="W34" t="s">
        <v>53</v>
      </c>
      <c r="X34">
        <v>26.3910054578255</v>
      </c>
      <c r="Y34">
        <v>21.570701392757901</v>
      </c>
      <c r="Z34" t="s">
        <v>52</v>
      </c>
      <c r="AA34" t="s">
        <v>52</v>
      </c>
      <c r="AB34">
        <v>100037</v>
      </c>
      <c r="AC34" t="s">
        <v>107</v>
      </c>
      <c r="AD34" t="s">
        <v>52</v>
      </c>
      <c r="AE34" t="s">
        <v>52</v>
      </c>
      <c r="AF34" t="s">
        <v>90</v>
      </c>
      <c r="AG34" t="s">
        <v>55</v>
      </c>
      <c r="AH34" t="s">
        <v>82</v>
      </c>
      <c r="AI34">
        <v>7500</v>
      </c>
      <c r="AJ34" t="s">
        <v>52</v>
      </c>
      <c r="AK34" t="s">
        <v>52</v>
      </c>
      <c r="AL34">
        <v>-99</v>
      </c>
      <c r="AM34">
        <v>0</v>
      </c>
      <c r="AN34">
        <v>37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t="s">
        <v>59</v>
      </c>
      <c r="AW34" t="s">
        <v>60</v>
      </c>
      <c r="AX34" t="str">
        <f t="shared" si="0"/>
        <v>E</v>
      </c>
      <c r="AY34" t="str">
        <f>VLOOKUP(W34,pivot!$C$4:$D$15,2,FALSE)</f>
        <v>PA</v>
      </c>
    </row>
    <row r="35" spans="1:51" hidden="1" x14ac:dyDescent="0.25">
      <c r="A35">
        <v>34</v>
      </c>
      <c r="B35">
        <v>38</v>
      </c>
      <c r="C35">
        <v>38</v>
      </c>
      <c r="D35">
        <v>67</v>
      </c>
      <c r="E35" t="s">
        <v>76</v>
      </c>
      <c r="F35" t="s">
        <v>95</v>
      </c>
      <c r="G35" t="s">
        <v>78</v>
      </c>
      <c r="H35" t="s">
        <v>52</v>
      </c>
      <c r="I35">
        <v>25</v>
      </c>
      <c r="J35">
        <v>-99</v>
      </c>
      <c r="K35">
        <v>-99</v>
      </c>
      <c r="L35">
        <v>513</v>
      </c>
      <c r="M35">
        <v>-99</v>
      </c>
      <c r="N35">
        <v>-11.8</v>
      </c>
      <c r="O35" t="s">
        <v>51</v>
      </c>
      <c r="P35" t="s">
        <v>96</v>
      </c>
      <c r="Q35" t="s">
        <v>80</v>
      </c>
      <c r="R35" t="s">
        <v>52</v>
      </c>
      <c r="S35" t="s">
        <v>58</v>
      </c>
      <c r="T35" t="s">
        <v>92</v>
      </c>
      <c r="U35">
        <v>1.8</v>
      </c>
      <c r="V35" t="s">
        <v>52</v>
      </c>
      <c r="W35" t="s">
        <v>53</v>
      </c>
      <c r="X35">
        <v>40.163470301527703</v>
      </c>
      <c r="Y35">
        <v>25.158482023590501</v>
      </c>
      <c r="Z35" t="s">
        <v>52</v>
      </c>
      <c r="AA35" t="s">
        <v>52</v>
      </c>
      <c r="AB35">
        <v>100037</v>
      </c>
      <c r="AC35" t="s">
        <v>107</v>
      </c>
      <c r="AD35" t="s">
        <v>52</v>
      </c>
      <c r="AE35" t="s">
        <v>52</v>
      </c>
      <c r="AF35" t="s">
        <v>95</v>
      </c>
      <c r="AG35" t="s">
        <v>55</v>
      </c>
      <c r="AH35" t="s">
        <v>82</v>
      </c>
      <c r="AI35">
        <v>7500</v>
      </c>
      <c r="AJ35" t="s">
        <v>52</v>
      </c>
      <c r="AK35" t="s">
        <v>52</v>
      </c>
      <c r="AL35">
        <v>-99</v>
      </c>
      <c r="AM35">
        <v>0</v>
      </c>
      <c r="AN35">
        <v>38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t="s">
        <v>59</v>
      </c>
      <c r="AW35" t="s">
        <v>60</v>
      </c>
      <c r="AX35" t="str">
        <f t="shared" si="0"/>
        <v>E</v>
      </c>
      <c r="AY35" t="str">
        <f>VLOOKUP(W35,pivot!$C$4:$D$15,2,FALSE)</f>
        <v>PA</v>
      </c>
    </row>
    <row r="36" spans="1:51" hidden="1" x14ac:dyDescent="0.25">
      <c r="A36">
        <v>35</v>
      </c>
      <c r="B36">
        <v>39</v>
      </c>
      <c r="C36">
        <v>39</v>
      </c>
      <c r="D36">
        <v>70</v>
      </c>
      <c r="E36" t="s">
        <v>76</v>
      </c>
      <c r="F36" t="s">
        <v>95</v>
      </c>
      <c r="G36" t="s">
        <v>78</v>
      </c>
      <c r="H36" t="s">
        <v>52</v>
      </c>
      <c r="I36">
        <v>25</v>
      </c>
      <c r="J36">
        <v>-99</v>
      </c>
      <c r="K36">
        <v>-99</v>
      </c>
      <c r="L36">
        <v>513</v>
      </c>
      <c r="M36">
        <v>-99</v>
      </c>
      <c r="N36">
        <v>-11.8</v>
      </c>
      <c r="O36" t="s">
        <v>51</v>
      </c>
      <c r="P36" t="s">
        <v>96</v>
      </c>
      <c r="Q36" t="s">
        <v>80</v>
      </c>
      <c r="R36" t="s">
        <v>52</v>
      </c>
      <c r="S36" t="s">
        <v>58</v>
      </c>
      <c r="T36" t="s">
        <v>92</v>
      </c>
      <c r="U36">
        <v>1.8</v>
      </c>
      <c r="V36" t="s">
        <v>52</v>
      </c>
      <c r="W36" t="s">
        <v>53</v>
      </c>
      <c r="X36">
        <v>148.83711747419599</v>
      </c>
      <c r="Y36">
        <v>96.132665691948304</v>
      </c>
      <c r="Z36" t="s">
        <v>52</v>
      </c>
      <c r="AA36" t="s">
        <v>52</v>
      </c>
      <c r="AB36">
        <v>100038</v>
      </c>
      <c r="AC36" t="s">
        <v>108</v>
      </c>
      <c r="AD36" t="s">
        <v>52</v>
      </c>
      <c r="AE36" t="s">
        <v>52</v>
      </c>
      <c r="AF36" t="s">
        <v>95</v>
      </c>
      <c r="AG36" t="s">
        <v>55</v>
      </c>
      <c r="AH36" t="s">
        <v>82</v>
      </c>
      <c r="AI36">
        <v>7500</v>
      </c>
      <c r="AJ36" t="s">
        <v>52</v>
      </c>
      <c r="AK36" t="s">
        <v>52</v>
      </c>
      <c r="AL36">
        <v>-99</v>
      </c>
      <c r="AM36">
        <v>0</v>
      </c>
      <c r="AN36">
        <v>39</v>
      </c>
      <c r="AO36">
        <v>2</v>
      </c>
      <c r="AP36">
        <v>2</v>
      </c>
      <c r="AQ36">
        <v>2</v>
      </c>
      <c r="AR36">
        <v>2</v>
      </c>
      <c r="AS36">
        <v>3</v>
      </c>
      <c r="AT36">
        <v>3</v>
      </c>
      <c r="AU36">
        <v>3</v>
      </c>
      <c r="AV36" t="s">
        <v>59</v>
      </c>
      <c r="AW36" t="s">
        <v>60</v>
      </c>
      <c r="AX36" t="str">
        <f t="shared" si="0"/>
        <v>C</v>
      </c>
      <c r="AY36" t="str">
        <f>VLOOKUP(W36,pivot!$C$4:$D$15,2,FALSE)</f>
        <v>PA</v>
      </c>
    </row>
    <row r="37" spans="1:51" hidden="1" x14ac:dyDescent="0.25">
      <c r="A37">
        <v>36</v>
      </c>
      <c r="B37">
        <v>40</v>
      </c>
      <c r="C37">
        <v>40</v>
      </c>
      <c r="D37">
        <v>71</v>
      </c>
      <c r="E37" t="s">
        <v>76</v>
      </c>
      <c r="F37" t="s">
        <v>97</v>
      </c>
      <c r="G37" t="s">
        <v>78</v>
      </c>
      <c r="H37" t="s">
        <v>52</v>
      </c>
      <c r="I37">
        <v>25</v>
      </c>
      <c r="J37">
        <v>-99</v>
      </c>
      <c r="K37">
        <v>-99</v>
      </c>
      <c r="L37">
        <v>26</v>
      </c>
      <c r="M37">
        <v>-99</v>
      </c>
      <c r="N37">
        <v>-48.4</v>
      </c>
      <c r="O37" t="s">
        <v>51</v>
      </c>
      <c r="P37" t="s">
        <v>84</v>
      </c>
      <c r="Q37" t="s">
        <v>80</v>
      </c>
      <c r="R37" t="s">
        <v>85</v>
      </c>
      <c r="S37" t="s">
        <v>51</v>
      </c>
      <c r="T37" t="s">
        <v>98</v>
      </c>
      <c r="U37">
        <v>0.2</v>
      </c>
      <c r="V37" t="s">
        <v>52</v>
      </c>
      <c r="W37" t="s">
        <v>53</v>
      </c>
      <c r="X37">
        <v>121.426541596609</v>
      </c>
      <c r="Y37">
        <v>65.145589935381494</v>
      </c>
      <c r="Z37" t="s">
        <v>52</v>
      </c>
      <c r="AA37" t="s">
        <v>52</v>
      </c>
      <c r="AB37">
        <v>100038</v>
      </c>
      <c r="AC37" t="s">
        <v>108</v>
      </c>
      <c r="AD37" t="s">
        <v>52</v>
      </c>
      <c r="AE37" t="s">
        <v>52</v>
      </c>
      <c r="AF37" t="s">
        <v>97</v>
      </c>
      <c r="AG37" t="s">
        <v>55</v>
      </c>
      <c r="AH37" t="s">
        <v>82</v>
      </c>
      <c r="AI37">
        <v>7500</v>
      </c>
      <c r="AJ37" t="s">
        <v>52</v>
      </c>
      <c r="AK37" t="s">
        <v>52</v>
      </c>
      <c r="AL37">
        <v>-99</v>
      </c>
      <c r="AM37">
        <v>0</v>
      </c>
      <c r="AN37">
        <v>40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2</v>
      </c>
      <c r="AU37">
        <v>2</v>
      </c>
      <c r="AV37" t="s">
        <v>59</v>
      </c>
      <c r="AW37" t="s">
        <v>60</v>
      </c>
      <c r="AX37" t="str">
        <f t="shared" si="0"/>
        <v>C</v>
      </c>
      <c r="AY37" t="str">
        <f>VLOOKUP(W37,pivot!$C$4:$D$15,2,FALSE)</f>
        <v>PA</v>
      </c>
    </row>
    <row r="38" spans="1:51" hidden="1" x14ac:dyDescent="0.25">
      <c r="A38">
        <v>37</v>
      </c>
      <c r="B38">
        <v>41</v>
      </c>
      <c r="C38">
        <v>41</v>
      </c>
      <c r="D38">
        <v>72</v>
      </c>
      <c r="E38" t="s">
        <v>48</v>
      </c>
      <c r="F38" t="s">
        <v>49</v>
      </c>
      <c r="G38" t="s">
        <v>50</v>
      </c>
      <c r="H38" t="s">
        <v>51</v>
      </c>
      <c r="I38">
        <v>80</v>
      </c>
      <c r="J38">
        <v>-99</v>
      </c>
      <c r="K38">
        <v>-99</v>
      </c>
      <c r="L38">
        <v>-99</v>
      </c>
      <c r="M38">
        <v>-99</v>
      </c>
      <c r="N38">
        <v>-12.5</v>
      </c>
      <c r="O38" t="s">
        <v>52</v>
      </c>
      <c r="P38" t="s">
        <v>52</v>
      </c>
      <c r="Q38" t="s">
        <v>52</v>
      </c>
      <c r="R38" t="s">
        <v>52</v>
      </c>
      <c r="S38" t="s">
        <v>51</v>
      </c>
      <c r="T38" t="s">
        <v>52</v>
      </c>
      <c r="U38">
        <v>-99</v>
      </c>
      <c r="V38">
        <v>3</v>
      </c>
      <c r="W38" t="s">
        <v>53</v>
      </c>
      <c r="X38">
        <v>35.369999999999997</v>
      </c>
      <c r="Y38">
        <v>18.739999999999998</v>
      </c>
      <c r="Z38" t="s">
        <v>52</v>
      </c>
      <c r="AA38" t="s">
        <v>52</v>
      </c>
      <c r="AB38">
        <v>100001</v>
      </c>
      <c r="AC38" t="s">
        <v>54</v>
      </c>
      <c r="AD38" t="s">
        <v>52</v>
      </c>
      <c r="AE38" t="s">
        <v>52</v>
      </c>
      <c r="AF38" t="s">
        <v>49</v>
      </c>
      <c r="AG38" t="s">
        <v>55</v>
      </c>
      <c r="AH38" t="s">
        <v>56</v>
      </c>
      <c r="AI38">
        <v>3000</v>
      </c>
      <c r="AJ38" t="s">
        <v>57</v>
      </c>
      <c r="AK38" t="s">
        <v>58</v>
      </c>
      <c r="AL38">
        <v>-99</v>
      </c>
      <c r="AM38">
        <v>0</v>
      </c>
      <c r="AN38">
        <v>41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t="s">
        <v>59</v>
      </c>
      <c r="AW38" t="s">
        <v>60</v>
      </c>
      <c r="AX38" t="str">
        <f t="shared" si="0"/>
        <v>E</v>
      </c>
      <c r="AY38" t="str">
        <f>VLOOKUP(W38,pivot!$C$4:$D$15,2,FALSE)</f>
        <v>PA</v>
      </c>
    </row>
    <row r="39" spans="1:51" hidden="1" x14ac:dyDescent="0.25">
      <c r="A39">
        <v>38</v>
      </c>
      <c r="B39">
        <v>42</v>
      </c>
      <c r="C39">
        <v>42</v>
      </c>
      <c r="D39">
        <v>73</v>
      </c>
      <c r="E39" t="s">
        <v>48</v>
      </c>
      <c r="F39" t="s">
        <v>61</v>
      </c>
      <c r="G39" t="s">
        <v>50</v>
      </c>
      <c r="H39" t="s">
        <v>51</v>
      </c>
      <c r="I39">
        <v>100</v>
      </c>
      <c r="J39">
        <v>-99</v>
      </c>
      <c r="K39">
        <v>-99</v>
      </c>
      <c r="L39">
        <v>-99</v>
      </c>
      <c r="M39">
        <v>-99</v>
      </c>
      <c r="N39">
        <v>-9.35</v>
      </c>
      <c r="O39" t="s">
        <v>52</v>
      </c>
      <c r="P39" t="s">
        <v>52</v>
      </c>
      <c r="Q39" t="s">
        <v>52</v>
      </c>
      <c r="R39" t="s">
        <v>52</v>
      </c>
      <c r="S39" t="s">
        <v>51</v>
      </c>
      <c r="T39" t="s">
        <v>52</v>
      </c>
      <c r="U39">
        <v>-99</v>
      </c>
      <c r="V39">
        <v>3</v>
      </c>
      <c r="W39" t="s">
        <v>53</v>
      </c>
      <c r="X39">
        <v>9.08</v>
      </c>
      <c r="Y39">
        <v>5.18</v>
      </c>
      <c r="Z39" t="s">
        <v>52</v>
      </c>
      <c r="AA39" t="s">
        <v>52</v>
      </c>
      <c r="AB39">
        <v>100001</v>
      </c>
      <c r="AC39" t="s">
        <v>54</v>
      </c>
      <c r="AD39" t="s">
        <v>52</v>
      </c>
      <c r="AE39" t="s">
        <v>52</v>
      </c>
      <c r="AF39" t="s">
        <v>61</v>
      </c>
      <c r="AG39" t="s">
        <v>55</v>
      </c>
      <c r="AH39" t="s">
        <v>56</v>
      </c>
      <c r="AI39">
        <v>9000</v>
      </c>
      <c r="AJ39" t="s">
        <v>57</v>
      </c>
      <c r="AK39" t="s">
        <v>58</v>
      </c>
      <c r="AL39">
        <v>-99</v>
      </c>
      <c r="AM39">
        <v>0</v>
      </c>
      <c r="AN39">
        <v>42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t="s">
        <v>59</v>
      </c>
      <c r="AW39" t="s">
        <v>62</v>
      </c>
      <c r="AX39" t="str">
        <f t="shared" si="0"/>
        <v>E</v>
      </c>
      <c r="AY39" t="str">
        <f>VLOOKUP(W39,pivot!$C$4:$D$15,2,FALSE)</f>
        <v>PA</v>
      </c>
    </row>
    <row r="40" spans="1:51" hidden="1" x14ac:dyDescent="0.25">
      <c r="A40">
        <v>39</v>
      </c>
      <c r="B40">
        <v>56</v>
      </c>
      <c r="C40">
        <v>56</v>
      </c>
      <c r="D40">
        <v>87</v>
      </c>
      <c r="E40" t="s">
        <v>48</v>
      </c>
      <c r="F40" t="s">
        <v>109</v>
      </c>
      <c r="G40" t="s">
        <v>50</v>
      </c>
      <c r="H40" t="s">
        <v>52</v>
      </c>
      <c r="I40">
        <v>-99</v>
      </c>
      <c r="J40">
        <v>-99</v>
      </c>
      <c r="K40">
        <v>-99</v>
      </c>
      <c r="L40">
        <v>10</v>
      </c>
      <c r="M40">
        <v>-99</v>
      </c>
      <c r="N40">
        <v>-99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>
        <v>-99</v>
      </c>
      <c r="V40">
        <v>1</v>
      </c>
      <c r="W40" t="s">
        <v>110</v>
      </c>
      <c r="X40">
        <v>442.75900000000001</v>
      </c>
      <c r="Y40">
        <v>281.34899999999999</v>
      </c>
      <c r="Z40" t="s">
        <v>111</v>
      </c>
      <c r="AA40" t="s">
        <v>52</v>
      </c>
      <c r="AB40">
        <v>100162</v>
      </c>
      <c r="AC40" t="s">
        <v>112</v>
      </c>
      <c r="AD40" t="s">
        <v>113</v>
      </c>
      <c r="AE40" t="s">
        <v>52</v>
      </c>
      <c r="AF40" t="s">
        <v>109</v>
      </c>
      <c r="AG40" t="s">
        <v>114</v>
      </c>
      <c r="AH40" t="s">
        <v>67</v>
      </c>
      <c r="AI40">
        <v>-99</v>
      </c>
      <c r="AJ40" t="s">
        <v>68</v>
      </c>
      <c r="AK40" t="s">
        <v>68</v>
      </c>
      <c r="AL40">
        <v>180</v>
      </c>
      <c r="AM40">
        <v>0</v>
      </c>
      <c r="AN40">
        <v>56</v>
      </c>
      <c r="AO40">
        <v>3</v>
      </c>
      <c r="AP40">
        <v>3</v>
      </c>
      <c r="AQ40">
        <v>3</v>
      </c>
      <c r="AR40">
        <v>4</v>
      </c>
      <c r="AS40">
        <v>5</v>
      </c>
      <c r="AT40">
        <v>5</v>
      </c>
      <c r="AU40">
        <v>6</v>
      </c>
      <c r="AV40" t="s">
        <v>69</v>
      </c>
      <c r="AW40" t="s">
        <v>89</v>
      </c>
      <c r="AX40" t="str">
        <f t="shared" si="0"/>
        <v>B</v>
      </c>
      <c r="AY40" t="str">
        <f>VLOOKUP(W40,pivot!$C$4:$D$15,2,FALSE)</f>
        <v>IT</v>
      </c>
    </row>
    <row r="41" spans="1:51" hidden="1" x14ac:dyDescent="0.25">
      <c r="A41">
        <v>40</v>
      </c>
      <c r="B41">
        <v>57</v>
      </c>
      <c r="C41">
        <v>57</v>
      </c>
      <c r="D41">
        <v>88</v>
      </c>
      <c r="E41" t="s">
        <v>48</v>
      </c>
      <c r="F41" t="s">
        <v>115</v>
      </c>
      <c r="G41" t="s">
        <v>50</v>
      </c>
      <c r="H41" t="s">
        <v>52</v>
      </c>
      <c r="I41">
        <v>-99</v>
      </c>
      <c r="J41">
        <v>-99</v>
      </c>
      <c r="K41">
        <v>-99</v>
      </c>
      <c r="L41">
        <v>50</v>
      </c>
      <c r="M41">
        <v>-99</v>
      </c>
      <c r="N41">
        <v>-99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>
        <v>-99</v>
      </c>
      <c r="V41">
        <v>1</v>
      </c>
      <c r="W41" t="s">
        <v>110</v>
      </c>
      <c r="X41">
        <v>443.63299999999998</v>
      </c>
      <c r="Y41">
        <v>221.45500000000001</v>
      </c>
      <c r="Z41" t="s">
        <v>116</v>
      </c>
      <c r="AA41" t="s">
        <v>52</v>
      </c>
      <c r="AB41">
        <v>100162</v>
      </c>
      <c r="AC41" t="s">
        <v>112</v>
      </c>
      <c r="AD41" t="s">
        <v>113</v>
      </c>
      <c r="AE41" t="s">
        <v>52</v>
      </c>
      <c r="AF41" t="s">
        <v>115</v>
      </c>
      <c r="AG41" t="s">
        <v>55</v>
      </c>
      <c r="AH41" t="s">
        <v>67</v>
      </c>
      <c r="AI41">
        <v>-99</v>
      </c>
      <c r="AJ41" t="s">
        <v>68</v>
      </c>
      <c r="AK41" t="s">
        <v>68</v>
      </c>
      <c r="AL41">
        <v>25</v>
      </c>
      <c r="AM41">
        <v>0</v>
      </c>
      <c r="AN41">
        <v>57</v>
      </c>
      <c r="AO41">
        <v>3</v>
      </c>
      <c r="AP41">
        <v>3</v>
      </c>
      <c r="AQ41">
        <v>3</v>
      </c>
      <c r="AR41">
        <v>4</v>
      </c>
      <c r="AS41">
        <v>5</v>
      </c>
      <c r="AT41">
        <v>5</v>
      </c>
      <c r="AU41">
        <v>6</v>
      </c>
      <c r="AV41" t="s">
        <v>69</v>
      </c>
      <c r="AW41" t="s">
        <v>89</v>
      </c>
      <c r="AX41" t="str">
        <f t="shared" si="0"/>
        <v>B</v>
      </c>
      <c r="AY41" t="str">
        <f>VLOOKUP(W41,pivot!$C$4:$D$15,2,FALSE)</f>
        <v>IT</v>
      </c>
    </row>
    <row r="42" spans="1:51" hidden="1" x14ac:dyDescent="0.25">
      <c r="A42">
        <v>41</v>
      </c>
      <c r="B42">
        <v>58</v>
      </c>
      <c r="C42">
        <v>58</v>
      </c>
      <c r="D42">
        <v>89</v>
      </c>
      <c r="E42" t="s">
        <v>48</v>
      </c>
      <c r="F42" t="s">
        <v>117</v>
      </c>
      <c r="G42" t="s">
        <v>50</v>
      </c>
      <c r="H42" t="s">
        <v>52</v>
      </c>
      <c r="I42">
        <v>26</v>
      </c>
      <c r="J42">
        <v>-99</v>
      </c>
      <c r="K42">
        <v>-99</v>
      </c>
      <c r="L42">
        <v>173</v>
      </c>
      <c r="M42">
        <v>-99</v>
      </c>
      <c r="N42">
        <v>-99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>
        <v>-99</v>
      </c>
      <c r="V42">
        <v>1</v>
      </c>
      <c r="W42" t="s">
        <v>110</v>
      </c>
      <c r="X42">
        <v>0.52477799999999997</v>
      </c>
      <c r="Y42">
        <v>1.1675399999999999E-3</v>
      </c>
      <c r="Z42" t="s">
        <v>118</v>
      </c>
      <c r="AA42" t="s">
        <v>119</v>
      </c>
      <c r="AB42">
        <v>100183</v>
      </c>
      <c r="AC42" t="s">
        <v>120</v>
      </c>
      <c r="AD42" t="s">
        <v>113</v>
      </c>
      <c r="AE42" t="s">
        <v>52</v>
      </c>
      <c r="AF42" t="s">
        <v>117</v>
      </c>
      <c r="AG42" t="s">
        <v>55</v>
      </c>
      <c r="AH42" t="s">
        <v>103</v>
      </c>
      <c r="AI42">
        <v>-99</v>
      </c>
      <c r="AJ42" t="s">
        <v>68</v>
      </c>
      <c r="AK42" t="s">
        <v>68</v>
      </c>
      <c r="AL42">
        <v>-99</v>
      </c>
      <c r="AM42">
        <v>0</v>
      </c>
      <c r="AN42">
        <v>58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t="s">
        <v>69</v>
      </c>
      <c r="AW42" t="s">
        <v>121</v>
      </c>
      <c r="AX42" t="str">
        <f t="shared" si="0"/>
        <v>E</v>
      </c>
      <c r="AY42" t="str">
        <f>VLOOKUP(W42,pivot!$C$4:$D$15,2,FALSE)</f>
        <v>IT</v>
      </c>
    </row>
    <row r="43" spans="1:51" hidden="1" x14ac:dyDescent="0.25">
      <c r="A43">
        <v>42</v>
      </c>
      <c r="B43">
        <v>59</v>
      </c>
      <c r="C43">
        <v>59</v>
      </c>
      <c r="D43">
        <v>90</v>
      </c>
      <c r="E43" t="s">
        <v>48</v>
      </c>
      <c r="F43" t="s">
        <v>122</v>
      </c>
      <c r="G43" t="s">
        <v>50</v>
      </c>
      <c r="H43" t="s">
        <v>52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>
        <v>-99</v>
      </c>
      <c r="V43">
        <v>1</v>
      </c>
      <c r="W43" t="s">
        <v>123</v>
      </c>
      <c r="X43">
        <v>407.452</v>
      </c>
      <c r="Y43">
        <v>225.75700000000001</v>
      </c>
      <c r="Z43" t="s">
        <v>124</v>
      </c>
      <c r="AA43" t="s">
        <v>125</v>
      </c>
      <c r="AB43">
        <v>100128</v>
      </c>
      <c r="AC43" t="s">
        <v>126</v>
      </c>
      <c r="AD43" t="s">
        <v>113</v>
      </c>
      <c r="AE43" t="s">
        <v>52</v>
      </c>
      <c r="AF43" t="s">
        <v>122</v>
      </c>
      <c r="AG43" t="s">
        <v>127</v>
      </c>
      <c r="AH43" t="s">
        <v>67</v>
      </c>
      <c r="AI43">
        <v>-99</v>
      </c>
      <c r="AJ43" t="s">
        <v>68</v>
      </c>
      <c r="AK43" t="s">
        <v>68</v>
      </c>
      <c r="AL43">
        <v>2500</v>
      </c>
      <c r="AM43">
        <v>0</v>
      </c>
      <c r="AN43">
        <v>59</v>
      </c>
      <c r="AO43">
        <v>3</v>
      </c>
      <c r="AP43">
        <v>3</v>
      </c>
      <c r="AQ43">
        <v>3</v>
      </c>
      <c r="AR43">
        <v>4</v>
      </c>
      <c r="AS43">
        <v>5</v>
      </c>
      <c r="AT43">
        <v>5</v>
      </c>
      <c r="AU43">
        <v>6</v>
      </c>
      <c r="AV43" t="s">
        <v>69</v>
      </c>
      <c r="AW43" t="s">
        <v>89</v>
      </c>
      <c r="AX43" t="str">
        <f t="shared" si="0"/>
        <v>B</v>
      </c>
      <c r="AY43" t="str">
        <f>VLOOKUP(W43,pivot!$C$4:$D$15,2,FALSE)</f>
        <v>IT</v>
      </c>
    </row>
    <row r="44" spans="1:51" hidden="1" x14ac:dyDescent="0.25">
      <c r="A44">
        <v>43</v>
      </c>
      <c r="B44">
        <v>60</v>
      </c>
      <c r="C44">
        <v>60</v>
      </c>
      <c r="D44">
        <v>91</v>
      </c>
      <c r="E44" t="s">
        <v>128</v>
      </c>
      <c r="F44" t="s">
        <v>129</v>
      </c>
      <c r="G44" t="s">
        <v>50</v>
      </c>
      <c r="H44" t="s">
        <v>52</v>
      </c>
      <c r="I44">
        <v>2500</v>
      </c>
      <c r="J44">
        <v>-99</v>
      </c>
      <c r="K44">
        <v>-99</v>
      </c>
      <c r="L44">
        <v>-99</v>
      </c>
      <c r="M44">
        <v>-99</v>
      </c>
      <c r="N44">
        <v>-99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>
        <v>-99</v>
      </c>
      <c r="V44">
        <v>1</v>
      </c>
      <c r="W44" t="s">
        <v>123</v>
      </c>
      <c r="X44">
        <v>211.30099999999999</v>
      </c>
      <c r="Y44">
        <v>62.629100000000001</v>
      </c>
      <c r="Z44" t="s">
        <v>130</v>
      </c>
      <c r="AA44" t="s">
        <v>131</v>
      </c>
      <c r="AB44">
        <v>100128</v>
      </c>
      <c r="AC44" t="s">
        <v>126</v>
      </c>
      <c r="AD44" t="s">
        <v>113</v>
      </c>
      <c r="AE44" t="s">
        <v>52</v>
      </c>
      <c r="AF44" t="s">
        <v>129</v>
      </c>
      <c r="AG44" s="20" t="s">
        <v>127</v>
      </c>
      <c r="AH44" t="s">
        <v>67</v>
      </c>
      <c r="AI44">
        <v>-99</v>
      </c>
      <c r="AJ44" t="s">
        <v>132</v>
      </c>
      <c r="AK44" t="s">
        <v>58</v>
      </c>
      <c r="AL44">
        <v>-99</v>
      </c>
      <c r="AM44">
        <v>0</v>
      </c>
      <c r="AN44">
        <v>60</v>
      </c>
      <c r="AO44">
        <v>2</v>
      </c>
      <c r="AP44">
        <v>2</v>
      </c>
      <c r="AQ44">
        <v>2</v>
      </c>
      <c r="AR44">
        <v>2</v>
      </c>
      <c r="AS44">
        <v>3</v>
      </c>
      <c r="AT44">
        <v>3</v>
      </c>
      <c r="AU44">
        <v>3</v>
      </c>
      <c r="AV44" t="s">
        <v>69</v>
      </c>
      <c r="AW44" t="s">
        <v>60</v>
      </c>
      <c r="AX44" t="str">
        <f t="shared" si="0"/>
        <v>C</v>
      </c>
      <c r="AY44" t="str">
        <f>VLOOKUP(W44,pivot!$C$4:$D$15,2,FALSE)</f>
        <v>IT</v>
      </c>
    </row>
    <row r="45" spans="1:51" hidden="1" x14ac:dyDescent="0.25">
      <c r="A45">
        <v>44</v>
      </c>
      <c r="B45">
        <v>61</v>
      </c>
      <c r="C45">
        <v>61</v>
      </c>
      <c r="D45">
        <v>92</v>
      </c>
      <c r="E45" t="s">
        <v>128</v>
      </c>
      <c r="F45" t="s">
        <v>133</v>
      </c>
      <c r="G45" t="s">
        <v>50</v>
      </c>
      <c r="H45" t="s">
        <v>52</v>
      </c>
      <c r="I45">
        <v>2500</v>
      </c>
      <c r="J45">
        <v>-99</v>
      </c>
      <c r="K45">
        <v>-99</v>
      </c>
      <c r="L45">
        <v>-99</v>
      </c>
      <c r="M45">
        <v>-99</v>
      </c>
      <c r="N45">
        <v>-99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  <c r="U45">
        <v>-99</v>
      </c>
      <c r="V45">
        <v>2</v>
      </c>
      <c r="W45" t="s">
        <v>123</v>
      </c>
      <c r="X45">
        <v>165.16900000000001</v>
      </c>
      <c r="Y45">
        <v>82.153400000000005</v>
      </c>
      <c r="Z45" t="s">
        <v>134</v>
      </c>
      <c r="AA45" t="s">
        <v>131</v>
      </c>
      <c r="AB45">
        <v>100128</v>
      </c>
      <c r="AC45" t="s">
        <v>126</v>
      </c>
      <c r="AD45" t="s">
        <v>113</v>
      </c>
      <c r="AE45" t="s">
        <v>52</v>
      </c>
      <c r="AF45" t="s">
        <v>133</v>
      </c>
      <c r="AG45" s="20" t="s">
        <v>127</v>
      </c>
      <c r="AH45" t="s">
        <v>67</v>
      </c>
      <c r="AI45">
        <v>-99</v>
      </c>
      <c r="AJ45" t="s">
        <v>132</v>
      </c>
      <c r="AK45" t="s">
        <v>58</v>
      </c>
      <c r="AL45">
        <v>-99</v>
      </c>
      <c r="AM45">
        <v>0</v>
      </c>
      <c r="AN45">
        <v>61</v>
      </c>
      <c r="AO45">
        <v>2</v>
      </c>
      <c r="AP45">
        <v>2</v>
      </c>
      <c r="AQ45">
        <v>2</v>
      </c>
      <c r="AR45">
        <v>2</v>
      </c>
      <c r="AS45">
        <v>3</v>
      </c>
      <c r="AT45">
        <v>3</v>
      </c>
      <c r="AU45">
        <v>3</v>
      </c>
      <c r="AV45" t="s">
        <v>69</v>
      </c>
      <c r="AW45" t="s">
        <v>60</v>
      </c>
      <c r="AX45" t="str">
        <f t="shared" si="0"/>
        <v>C</v>
      </c>
      <c r="AY45" t="str">
        <f>VLOOKUP(W45,pivot!$C$4:$D$15,2,FALSE)</f>
        <v>IT</v>
      </c>
    </row>
    <row r="46" spans="1:51" hidden="1" x14ac:dyDescent="0.25">
      <c r="A46">
        <v>45</v>
      </c>
      <c r="B46">
        <v>62</v>
      </c>
      <c r="C46">
        <v>62</v>
      </c>
      <c r="D46">
        <v>93</v>
      </c>
      <c r="E46" t="s">
        <v>135</v>
      </c>
      <c r="F46" t="s">
        <v>136</v>
      </c>
      <c r="G46" t="s">
        <v>137</v>
      </c>
      <c r="H46" t="s">
        <v>52</v>
      </c>
      <c r="I46">
        <v>5000</v>
      </c>
      <c r="J46">
        <v>-99</v>
      </c>
      <c r="K46">
        <v>-99</v>
      </c>
      <c r="L46">
        <v>-99</v>
      </c>
      <c r="M46">
        <v>-99</v>
      </c>
      <c r="N46">
        <v>-99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>
        <v>-99</v>
      </c>
      <c r="V46">
        <v>1</v>
      </c>
      <c r="W46" t="s">
        <v>110</v>
      </c>
      <c r="X46">
        <v>11.152900000000001</v>
      </c>
      <c r="Y46">
        <v>8.9215</v>
      </c>
      <c r="Z46" t="s">
        <v>138</v>
      </c>
      <c r="AA46" t="s">
        <v>52</v>
      </c>
      <c r="AB46">
        <v>100191</v>
      </c>
      <c r="AC46" t="s">
        <v>139</v>
      </c>
      <c r="AD46" t="s">
        <v>113</v>
      </c>
      <c r="AE46" t="s">
        <v>52</v>
      </c>
      <c r="AF46" t="s">
        <v>136</v>
      </c>
      <c r="AG46" t="s">
        <v>55</v>
      </c>
      <c r="AH46" t="s">
        <v>67</v>
      </c>
      <c r="AI46">
        <v>-99</v>
      </c>
      <c r="AJ46" t="s">
        <v>68</v>
      </c>
      <c r="AK46" t="s">
        <v>68</v>
      </c>
      <c r="AL46">
        <v>-99</v>
      </c>
      <c r="AM46">
        <v>0</v>
      </c>
      <c r="AN46">
        <v>62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t="s">
        <v>69</v>
      </c>
      <c r="AW46" t="s">
        <v>62</v>
      </c>
      <c r="AX46" t="str">
        <f t="shared" si="0"/>
        <v>E</v>
      </c>
      <c r="AY46" t="str">
        <f>VLOOKUP(W46,pivot!$C$4:$D$15,2,FALSE)</f>
        <v>IT</v>
      </c>
    </row>
    <row r="47" spans="1:51" hidden="1" x14ac:dyDescent="0.25">
      <c r="A47">
        <v>46</v>
      </c>
      <c r="B47">
        <v>63</v>
      </c>
      <c r="C47">
        <v>63</v>
      </c>
      <c r="D47">
        <v>94</v>
      </c>
      <c r="E47" t="s">
        <v>48</v>
      </c>
      <c r="F47" t="s">
        <v>140</v>
      </c>
      <c r="G47" t="s">
        <v>50</v>
      </c>
      <c r="H47" t="s">
        <v>52</v>
      </c>
      <c r="I47">
        <v>-99</v>
      </c>
      <c r="J47">
        <v>-99</v>
      </c>
      <c r="K47">
        <v>-99</v>
      </c>
      <c r="L47">
        <v>5.8</v>
      </c>
      <c r="M47">
        <v>-99</v>
      </c>
      <c r="N47">
        <v>-99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>
        <v>-99</v>
      </c>
      <c r="V47">
        <v>1</v>
      </c>
      <c r="W47" t="s">
        <v>110</v>
      </c>
      <c r="X47">
        <v>479.23599999999999</v>
      </c>
      <c r="Y47">
        <v>197.864</v>
      </c>
      <c r="Z47" t="s">
        <v>141</v>
      </c>
      <c r="AA47" t="s">
        <v>142</v>
      </c>
      <c r="AB47">
        <v>100232</v>
      </c>
      <c r="AC47" t="s">
        <v>143</v>
      </c>
      <c r="AD47" t="s">
        <v>113</v>
      </c>
      <c r="AE47" t="s">
        <v>52</v>
      </c>
      <c r="AF47" t="s">
        <v>140</v>
      </c>
      <c r="AG47" t="s">
        <v>127</v>
      </c>
      <c r="AH47" t="s">
        <v>67</v>
      </c>
      <c r="AI47">
        <v>-99</v>
      </c>
      <c r="AJ47" t="s">
        <v>68</v>
      </c>
      <c r="AK47" t="s">
        <v>68</v>
      </c>
      <c r="AL47">
        <v>2667.2</v>
      </c>
      <c r="AM47">
        <v>0</v>
      </c>
      <c r="AN47">
        <v>63</v>
      </c>
      <c r="AO47">
        <v>3</v>
      </c>
      <c r="AP47">
        <v>3</v>
      </c>
      <c r="AQ47">
        <v>3</v>
      </c>
      <c r="AR47">
        <v>4</v>
      </c>
      <c r="AS47">
        <v>5</v>
      </c>
      <c r="AT47">
        <v>5</v>
      </c>
      <c r="AU47">
        <v>6</v>
      </c>
      <c r="AV47" t="s">
        <v>69</v>
      </c>
      <c r="AW47" t="s">
        <v>89</v>
      </c>
      <c r="AX47" t="str">
        <f t="shared" si="0"/>
        <v>B</v>
      </c>
      <c r="AY47" t="str">
        <f>VLOOKUP(W47,pivot!$C$4:$D$15,2,FALSE)</f>
        <v>IT</v>
      </c>
    </row>
    <row r="48" spans="1:51" hidden="1" x14ac:dyDescent="0.25">
      <c r="A48">
        <v>47</v>
      </c>
      <c r="B48">
        <v>64</v>
      </c>
      <c r="C48">
        <v>64</v>
      </c>
      <c r="D48">
        <v>95</v>
      </c>
      <c r="E48" t="s">
        <v>48</v>
      </c>
      <c r="F48" t="s">
        <v>144</v>
      </c>
      <c r="G48" t="s">
        <v>50</v>
      </c>
      <c r="H48" t="s">
        <v>52</v>
      </c>
      <c r="I48">
        <v>1400</v>
      </c>
      <c r="J48">
        <v>-99</v>
      </c>
      <c r="K48">
        <v>-99</v>
      </c>
      <c r="L48">
        <v>53</v>
      </c>
      <c r="M48">
        <v>-99</v>
      </c>
      <c r="N48">
        <v>-99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  <c r="U48">
        <v>-99</v>
      </c>
      <c r="V48">
        <v>1</v>
      </c>
      <c r="W48" t="s">
        <v>110</v>
      </c>
      <c r="X48">
        <v>175.31299999999999</v>
      </c>
      <c r="Y48">
        <v>140.96799999999999</v>
      </c>
      <c r="Z48" t="s">
        <v>145</v>
      </c>
      <c r="AA48" t="s">
        <v>146</v>
      </c>
      <c r="AB48">
        <v>100232</v>
      </c>
      <c r="AC48" t="s">
        <v>143</v>
      </c>
      <c r="AD48" t="s">
        <v>113</v>
      </c>
      <c r="AE48" t="s">
        <v>52</v>
      </c>
      <c r="AF48" t="s">
        <v>144</v>
      </c>
      <c r="AG48" t="s">
        <v>127</v>
      </c>
      <c r="AH48" t="s">
        <v>67</v>
      </c>
      <c r="AI48">
        <v>-99</v>
      </c>
      <c r="AJ48" t="s">
        <v>68</v>
      </c>
      <c r="AK48" t="s">
        <v>68</v>
      </c>
      <c r="AL48">
        <v>2691.7</v>
      </c>
      <c r="AM48">
        <v>0</v>
      </c>
      <c r="AN48">
        <v>64</v>
      </c>
      <c r="AO48">
        <v>2</v>
      </c>
      <c r="AP48">
        <v>2</v>
      </c>
      <c r="AQ48">
        <v>2</v>
      </c>
      <c r="AR48">
        <v>2</v>
      </c>
      <c r="AS48">
        <v>3</v>
      </c>
      <c r="AT48">
        <v>3</v>
      </c>
      <c r="AU48">
        <v>3</v>
      </c>
      <c r="AV48" t="s">
        <v>69</v>
      </c>
      <c r="AW48" t="s">
        <v>89</v>
      </c>
      <c r="AX48" t="str">
        <f t="shared" si="0"/>
        <v>C</v>
      </c>
      <c r="AY48" t="str">
        <f>VLOOKUP(W48,pivot!$C$4:$D$15,2,FALSE)</f>
        <v>IT</v>
      </c>
    </row>
    <row r="49" spans="1:51" hidden="1" x14ac:dyDescent="0.25">
      <c r="A49">
        <v>48</v>
      </c>
      <c r="B49">
        <v>65</v>
      </c>
      <c r="C49">
        <v>65</v>
      </c>
      <c r="D49">
        <v>96</v>
      </c>
      <c r="E49" t="s">
        <v>48</v>
      </c>
      <c r="F49" t="s">
        <v>147</v>
      </c>
      <c r="G49" t="s">
        <v>50</v>
      </c>
      <c r="H49" t="s">
        <v>52</v>
      </c>
      <c r="I49">
        <v>-99</v>
      </c>
      <c r="J49">
        <v>-99</v>
      </c>
      <c r="K49">
        <v>-99</v>
      </c>
      <c r="L49">
        <v>18.2</v>
      </c>
      <c r="M49">
        <v>-99</v>
      </c>
      <c r="N49">
        <v>-99</v>
      </c>
      <c r="O49" t="s">
        <v>52</v>
      </c>
      <c r="P49" t="s">
        <v>52</v>
      </c>
      <c r="Q49" t="s">
        <v>52</v>
      </c>
      <c r="R49" t="s">
        <v>52</v>
      </c>
      <c r="S49" t="s">
        <v>52</v>
      </c>
      <c r="T49" t="s">
        <v>52</v>
      </c>
      <c r="U49">
        <v>-99</v>
      </c>
      <c r="V49">
        <v>1</v>
      </c>
      <c r="W49" t="s">
        <v>110</v>
      </c>
      <c r="X49">
        <v>533.01900000000001</v>
      </c>
      <c r="Y49">
        <v>235.93100000000001</v>
      </c>
      <c r="Z49" t="s">
        <v>148</v>
      </c>
      <c r="AA49" t="s">
        <v>142</v>
      </c>
      <c r="AB49">
        <v>100232</v>
      </c>
      <c r="AC49" t="s">
        <v>143</v>
      </c>
      <c r="AD49" t="s">
        <v>113</v>
      </c>
      <c r="AE49" t="s">
        <v>52</v>
      </c>
      <c r="AF49" t="s">
        <v>147</v>
      </c>
      <c r="AG49" t="s">
        <v>127</v>
      </c>
      <c r="AH49" t="s">
        <v>67</v>
      </c>
      <c r="AI49">
        <v>-99</v>
      </c>
      <c r="AJ49" t="s">
        <v>68</v>
      </c>
      <c r="AK49" t="s">
        <v>68</v>
      </c>
      <c r="AL49">
        <v>2144.3000000000002</v>
      </c>
      <c r="AM49">
        <v>0</v>
      </c>
      <c r="AN49">
        <v>65</v>
      </c>
      <c r="AO49">
        <v>3</v>
      </c>
      <c r="AP49">
        <v>3</v>
      </c>
      <c r="AQ49">
        <v>3</v>
      </c>
      <c r="AR49">
        <v>4</v>
      </c>
      <c r="AS49">
        <v>5</v>
      </c>
      <c r="AT49">
        <v>5</v>
      </c>
      <c r="AU49">
        <v>6</v>
      </c>
      <c r="AV49" t="s">
        <v>69</v>
      </c>
      <c r="AW49" t="s">
        <v>89</v>
      </c>
      <c r="AX49" t="str">
        <f t="shared" si="0"/>
        <v>B</v>
      </c>
      <c r="AY49" t="str">
        <f>VLOOKUP(W49,pivot!$C$4:$D$15,2,FALSE)</f>
        <v>IT</v>
      </c>
    </row>
    <row r="50" spans="1:51" hidden="1" x14ac:dyDescent="0.25">
      <c r="A50">
        <v>49</v>
      </c>
      <c r="B50">
        <v>66</v>
      </c>
      <c r="C50">
        <v>66</v>
      </c>
      <c r="D50">
        <v>97</v>
      </c>
      <c r="E50" t="s">
        <v>48</v>
      </c>
      <c r="F50" t="s">
        <v>149</v>
      </c>
      <c r="G50" t="s">
        <v>50</v>
      </c>
      <c r="H50" t="s">
        <v>52</v>
      </c>
      <c r="I50">
        <v>-99</v>
      </c>
      <c r="J50">
        <v>-99</v>
      </c>
      <c r="K50">
        <v>-99</v>
      </c>
      <c r="L50">
        <v>35.700000000000003</v>
      </c>
      <c r="M50">
        <v>-99</v>
      </c>
      <c r="N50">
        <v>-99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>
        <v>-99</v>
      </c>
      <c r="V50">
        <v>1</v>
      </c>
      <c r="W50" t="s">
        <v>110</v>
      </c>
      <c r="X50">
        <v>479.16399999999999</v>
      </c>
      <c r="Y50">
        <v>368.05099999999999</v>
      </c>
      <c r="Z50" t="s">
        <v>150</v>
      </c>
      <c r="AA50" t="s">
        <v>142</v>
      </c>
      <c r="AB50">
        <v>100232</v>
      </c>
      <c r="AC50" t="s">
        <v>143</v>
      </c>
      <c r="AD50" t="s">
        <v>113</v>
      </c>
      <c r="AE50" t="s">
        <v>52</v>
      </c>
      <c r="AF50" t="s">
        <v>149</v>
      </c>
      <c r="AG50" t="s">
        <v>127</v>
      </c>
      <c r="AH50" t="s">
        <v>67</v>
      </c>
      <c r="AI50">
        <v>-99</v>
      </c>
      <c r="AJ50" t="s">
        <v>68</v>
      </c>
      <c r="AK50" t="s">
        <v>68</v>
      </c>
      <c r="AL50">
        <v>2890.7</v>
      </c>
      <c r="AM50">
        <v>0</v>
      </c>
      <c r="AN50">
        <v>66</v>
      </c>
      <c r="AO50">
        <v>3</v>
      </c>
      <c r="AP50">
        <v>3</v>
      </c>
      <c r="AQ50">
        <v>3</v>
      </c>
      <c r="AR50">
        <v>4</v>
      </c>
      <c r="AS50">
        <v>5</v>
      </c>
      <c r="AT50">
        <v>5</v>
      </c>
      <c r="AU50">
        <v>6</v>
      </c>
      <c r="AV50" t="s">
        <v>69</v>
      </c>
      <c r="AW50" t="s">
        <v>89</v>
      </c>
      <c r="AX50" t="str">
        <f t="shared" si="0"/>
        <v>B</v>
      </c>
      <c r="AY50" t="str">
        <f>VLOOKUP(W50,pivot!$C$4:$D$15,2,FALSE)</f>
        <v>IT</v>
      </c>
    </row>
    <row r="51" spans="1:51" hidden="1" x14ac:dyDescent="0.25">
      <c r="A51">
        <v>50</v>
      </c>
      <c r="B51">
        <v>67</v>
      </c>
      <c r="C51">
        <v>67</v>
      </c>
      <c r="D51">
        <v>98</v>
      </c>
      <c r="E51" t="s">
        <v>48</v>
      </c>
      <c r="F51" t="s">
        <v>109</v>
      </c>
      <c r="G51" t="s">
        <v>50</v>
      </c>
      <c r="H51" t="s">
        <v>52</v>
      </c>
      <c r="I51">
        <v>300</v>
      </c>
      <c r="J51">
        <v>-99</v>
      </c>
      <c r="K51">
        <v>-99</v>
      </c>
      <c r="L51">
        <v>6</v>
      </c>
      <c r="M51">
        <v>-99</v>
      </c>
      <c r="N51">
        <v>-99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  <c r="U51">
        <v>-99</v>
      </c>
      <c r="V51">
        <v>1</v>
      </c>
      <c r="W51" t="s">
        <v>110</v>
      </c>
      <c r="X51">
        <v>193.459</v>
      </c>
      <c r="Y51">
        <v>155.643</v>
      </c>
      <c r="Z51" t="s">
        <v>151</v>
      </c>
      <c r="AA51" t="s">
        <v>152</v>
      </c>
      <c r="AB51">
        <v>100163</v>
      </c>
      <c r="AC51" t="s">
        <v>153</v>
      </c>
      <c r="AD51" t="s">
        <v>113</v>
      </c>
      <c r="AE51" t="s">
        <v>52</v>
      </c>
      <c r="AF51" t="s">
        <v>109</v>
      </c>
      <c r="AG51" t="s">
        <v>114</v>
      </c>
      <c r="AH51" t="s">
        <v>67</v>
      </c>
      <c r="AI51">
        <v>-99</v>
      </c>
      <c r="AJ51" t="s">
        <v>68</v>
      </c>
      <c r="AK51" t="s">
        <v>68</v>
      </c>
      <c r="AL51">
        <v>-99</v>
      </c>
      <c r="AM51">
        <v>0</v>
      </c>
      <c r="AN51">
        <v>67</v>
      </c>
      <c r="AO51">
        <v>2</v>
      </c>
      <c r="AP51">
        <v>2</v>
      </c>
      <c r="AQ51">
        <v>2</v>
      </c>
      <c r="AR51">
        <v>2</v>
      </c>
      <c r="AS51">
        <v>3</v>
      </c>
      <c r="AT51">
        <v>3</v>
      </c>
      <c r="AU51">
        <v>3</v>
      </c>
      <c r="AV51" t="s">
        <v>69</v>
      </c>
      <c r="AW51" t="s">
        <v>89</v>
      </c>
      <c r="AX51" t="str">
        <f t="shared" si="0"/>
        <v>C</v>
      </c>
      <c r="AY51" t="str">
        <f>VLOOKUP(W51,pivot!$C$4:$D$15,2,FALSE)</f>
        <v>IT</v>
      </c>
    </row>
    <row r="52" spans="1:51" hidden="1" x14ac:dyDescent="0.25">
      <c r="A52">
        <v>51</v>
      </c>
      <c r="B52">
        <v>68</v>
      </c>
      <c r="C52">
        <v>68</v>
      </c>
      <c r="D52">
        <v>99</v>
      </c>
      <c r="E52" t="s">
        <v>48</v>
      </c>
      <c r="F52" t="s">
        <v>154</v>
      </c>
      <c r="G52" t="s">
        <v>50</v>
      </c>
      <c r="H52" t="s">
        <v>52</v>
      </c>
      <c r="I52">
        <v>5.94</v>
      </c>
      <c r="J52">
        <v>-99</v>
      </c>
      <c r="K52">
        <v>-99</v>
      </c>
      <c r="L52">
        <v>169.4</v>
      </c>
      <c r="M52">
        <v>-99</v>
      </c>
      <c r="N52">
        <v>-99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>
        <v>-99</v>
      </c>
      <c r="V52">
        <v>1</v>
      </c>
      <c r="W52" t="s">
        <v>110</v>
      </c>
      <c r="X52">
        <v>140.59800000000001</v>
      </c>
      <c r="Y52">
        <v>112.575</v>
      </c>
      <c r="Z52" t="s">
        <v>155</v>
      </c>
      <c r="AA52" t="s">
        <v>156</v>
      </c>
      <c r="AB52">
        <v>100163</v>
      </c>
      <c r="AC52" t="s">
        <v>153</v>
      </c>
      <c r="AD52" t="s">
        <v>113</v>
      </c>
      <c r="AE52" t="s">
        <v>52</v>
      </c>
      <c r="AF52" t="s">
        <v>154</v>
      </c>
      <c r="AG52" t="s">
        <v>55</v>
      </c>
      <c r="AH52" t="s">
        <v>103</v>
      </c>
      <c r="AI52">
        <v>-99</v>
      </c>
      <c r="AJ52" t="s">
        <v>68</v>
      </c>
      <c r="AK52" t="s">
        <v>68</v>
      </c>
      <c r="AL52">
        <v>-99</v>
      </c>
      <c r="AM52">
        <v>0</v>
      </c>
      <c r="AN52">
        <v>68</v>
      </c>
      <c r="AO52">
        <v>2</v>
      </c>
      <c r="AP52">
        <v>2</v>
      </c>
      <c r="AQ52">
        <v>2</v>
      </c>
      <c r="AR52">
        <v>2</v>
      </c>
      <c r="AS52">
        <v>3</v>
      </c>
      <c r="AT52">
        <v>3</v>
      </c>
      <c r="AU52">
        <v>3</v>
      </c>
      <c r="AV52" t="s">
        <v>69</v>
      </c>
      <c r="AW52" t="s">
        <v>89</v>
      </c>
      <c r="AX52" t="str">
        <f t="shared" si="0"/>
        <v>C</v>
      </c>
      <c r="AY52" t="str">
        <f>VLOOKUP(W52,pivot!$C$4:$D$15,2,FALSE)</f>
        <v>IT</v>
      </c>
    </row>
    <row r="53" spans="1:51" hidden="1" x14ac:dyDescent="0.25">
      <c r="A53">
        <v>52</v>
      </c>
      <c r="B53">
        <v>69</v>
      </c>
      <c r="C53">
        <v>69</v>
      </c>
      <c r="D53">
        <v>100</v>
      </c>
      <c r="E53" t="s">
        <v>48</v>
      </c>
      <c r="F53" t="s">
        <v>157</v>
      </c>
      <c r="G53" t="s">
        <v>50</v>
      </c>
      <c r="H53" t="s">
        <v>52</v>
      </c>
      <c r="I53">
        <v>162.5</v>
      </c>
      <c r="J53">
        <v>-99</v>
      </c>
      <c r="K53">
        <v>-99</v>
      </c>
      <c r="L53">
        <v>26.5</v>
      </c>
      <c r="M53">
        <v>-99</v>
      </c>
      <c r="N53">
        <v>-99</v>
      </c>
      <c r="O53" t="s">
        <v>52</v>
      </c>
      <c r="P53" t="s">
        <v>52</v>
      </c>
      <c r="Q53" t="s">
        <v>52</v>
      </c>
      <c r="R53" t="s">
        <v>52</v>
      </c>
      <c r="S53" t="s">
        <v>52</v>
      </c>
      <c r="T53" t="s">
        <v>52</v>
      </c>
      <c r="U53">
        <v>-99</v>
      </c>
      <c r="V53">
        <v>1</v>
      </c>
      <c r="W53" t="s">
        <v>110</v>
      </c>
      <c r="X53">
        <v>66.056600000000003</v>
      </c>
      <c r="Y53">
        <v>39.895200000000003</v>
      </c>
      <c r="Z53" t="s">
        <v>158</v>
      </c>
      <c r="AA53" t="s">
        <v>156</v>
      </c>
      <c r="AB53">
        <v>100163</v>
      </c>
      <c r="AC53" t="s">
        <v>153</v>
      </c>
      <c r="AD53" t="s">
        <v>113</v>
      </c>
      <c r="AE53" t="s">
        <v>52</v>
      </c>
      <c r="AF53" t="s">
        <v>157</v>
      </c>
      <c r="AG53" t="s">
        <v>114</v>
      </c>
      <c r="AH53" t="s">
        <v>159</v>
      </c>
      <c r="AI53">
        <v>-9</v>
      </c>
      <c r="AJ53" t="s">
        <v>68</v>
      </c>
      <c r="AK53" t="s">
        <v>68</v>
      </c>
      <c r="AL53">
        <v>-99</v>
      </c>
      <c r="AM53">
        <v>0</v>
      </c>
      <c r="AN53">
        <v>69</v>
      </c>
      <c r="AO53">
        <v>1</v>
      </c>
      <c r="AP53">
        <v>1</v>
      </c>
      <c r="AQ53">
        <v>1</v>
      </c>
      <c r="AR53">
        <v>1</v>
      </c>
      <c r="AS53">
        <v>2</v>
      </c>
      <c r="AT53">
        <v>2</v>
      </c>
      <c r="AU53">
        <v>2</v>
      </c>
      <c r="AV53" t="s">
        <v>59</v>
      </c>
      <c r="AW53" t="s">
        <v>60</v>
      </c>
      <c r="AX53" t="str">
        <f t="shared" si="0"/>
        <v>C</v>
      </c>
      <c r="AY53" t="str">
        <f>VLOOKUP(W53,pivot!$C$4:$D$15,2,FALSE)</f>
        <v>IT</v>
      </c>
    </row>
    <row r="54" spans="1:51" hidden="1" x14ac:dyDescent="0.25">
      <c r="A54">
        <v>53</v>
      </c>
      <c r="B54">
        <v>70</v>
      </c>
      <c r="C54">
        <v>70</v>
      </c>
      <c r="D54">
        <v>101</v>
      </c>
      <c r="E54" t="s">
        <v>160</v>
      </c>
      <c r="F54" t="s">
        <v>161</v>
      </c>
      <c r="G54" t="s">
        <v>78</v>
      </c>
      <c r="H54" t="s">
        <v>52</v>
      </c>
      <c r="I54">
        <v>1.1000000000000001</v>
      </c>
      <c r="J54">
        <v>-99</v>
      </c>
      <c r="K54">
        <v>-99</v>
      </c>
      <c r="L54">
        <v>93</v>
      </c>
      <c r="M54">
        <v>1.8</v>
      </c>
      <c r="N54">
        <v>-99</v>
      </c>
      <c r="O54" t="s">
        <v>52</v>
      </c>
      <c r="P54" t="s">
        <v>52</v>
      </c>
      <c r="Q54" t="s">
        <v>52</v>
      </c>
      <c r="R54" t="s">
        <v>162</v>
      </c>
      <c r="S54" t="s">
        <v>52</v>
      </c>
      <c r="T54" t="s">
        <v>52</v>
      </c>
      <c r="U54">
        <v>-99</v>
      </c>
      <c r="V54">
        <v>1</v>
      </c>
      <c r="W54" t="s">
        <v>163</v>
      </c>
      <c r="X54">
        <v>78.151799999999994</v>
      </c>
      <c r="Y54">
        <v>69.415599999999998</v>
      </c>
      <c r="Z54" t="s">
        <v>164</v>
      </c>
      <c r="AA54" t="s">
        <v>165</v>
      </c>
      <c r="AB54">
        <v>100106</v>
      </c>
      <c r="AC54" t="s">
        <v>166</v>
      </c>
      <c r="AD54" t="s">
        <v>113</v>
      </c>
      <c r="AE54" t="s">
        <v>52</v>
      </c>
      <c r="AF54" t="s">
        <v>161</v>
      </c>
      <c r="AG54" t="s">
        <v>55</v>
      </c>
      <c r="AH54" t="s">
        <v>82</v>
      </c>
      <c r="AI54">
        <v>3000</v>
      </c>
      <c r="AJ54" t="s">
        <v>52</v>
      </c>
      <c r="AK54" t="s">
        <v>52</v>
      </c>
      <c r="AL54">
        <v>-99</v>
      </c>
      <c r="AM54">
        <v>0</v>
      </c>
      <c r="AN54">
        <v>70</v>
      </c>
      <c r="AO54">
        <v>1</v>
      </c>
      <c r="AP54">
        <v>1</v>
      </c>
      <c r="AQ54">
        <v>1</v>
      </c>
      <c r="AR54">
        <v>1</v>
      </c>
      <c r="AS54">
        <v>2</v>
      </c>
      <c r="AT54">
        <v>2</v>
      </c>
      <c r="AU54">
        <v>2</v>
      </c>
      <c r="AV54" t="s">
        <v>59</v>
      </c>
      <c r="AW54" t="s">
        <v>60</v>
      </c>
      <c r="AX54" t="str">
        <f t="shared" si="0"/>
        <v>C</v>
      </c>
      <c r="AY54" t="str">
        <f>VLOOKUP(W54,pivot!$C$4:$D$15,2,FALSE)</f>
        <v>PA</v>
      </c>
    </row>
    <row r="55" spans="1:51" hidden="1" x14ac:dyDescent="0.25">
      <c r="A55">
        <v>54</v>
      </c>
      <c r="B55">
        <v>71</v>
      </c>
      <c r="C55">
        <v>71</v>
      </c>
      <c r="D55">
        <v>102</v>
      </c>
      <c r="E55" t="s">
        <v>78</v>
      </c>
      <c r="F55" t="s">
        <v>167</v>
      </c>
      <c r="G55" t="s">
        <v>78</v>
      </c>
      <c r="H55" t="s">
        <v>52</v>
      </c>
      <c r="I55">
        <v>-99</v>
      </c>
      <c r="J55">
        <v>-99</v>
      </c>
      <c r="K55">
        <v>-99</v>
      </c>
      <c r="L55">
        <v>230</v>
      </c>
      <c r="M55">
        <v>-99</v>
      </c>
      <c r="N55">
        <v>-99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>
        <v>-99</v>
      </c>
      <c r="V55">
        <v>1</v>
      </c>
      <c r="W55" t="s">
        <v>163</v>
      </c>
      <c r="X55">
        <v>59.4146</v>
      </c>
      <c r="Y55">
        <v>52.473999999999997</v>
      </c>
      <c r="Z55" t="s">
        <v>168</v>
      </c>
      <c r="AA55" t="s">
        <v>169</v>
      </c>
      <c r="AB55">
        <v>100106</v>
      </c>
      <c r="AC55" t="s">
        <v>166</v>
      </c>
      <c r="AD55" t="s">
        <v>113</v>
      </c>
      <c r="AE55" t="s">
        <v>52</v>
      </c>
      <c r="AF55" t="s">
        <v>167</v>
      </c>
      <c r="AG55" t="s">
        <v>55</v>
      </c>
      <c r="AH55" t="s">
        <v>170</v>
      </c>
      <c r="AI55">
        <v>-99</v>
      </c>
      <c r="AJ55" t="s">
        <v>68</v>
      </c>
      <c r="AK55" t="s">
        <v>68</v>
      </c>
      <c r="AL55">
        <v>-99</v>
      </c>
      <c r="AM55">
        <v>0</v>
      </c>
      <c r="AN55">
        <v>71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2</v>
      </c>
      <c r="AU55">
        <v>2</v>
      </c>
      <c r="AV55" t="s">
        <v>69</v>
      </c>
      <c r="AW55" t="s">
        <v>60</v>
      </c>
      <c r="AX55" t="str">
        <f t="shared" si="0"/>
        <v>C</v>
      </c>
      <c r="AY55" t="str">
        <f>VLOOKUP(W55,pivot!$C$4:$D$15,2,FALSE)</f>
        <v>PA</v>
      </c>
    </row>
    <row r="56" spans="1:51" hidden="1" x14ac:dyDescent="0.25">
      <c r="A56">
        <v>55</v>
      </c>
      <c r="B56">
        <v>72</v>
      </c>
      <c r="C56">
        <v>72</v>
      </c>
      <c r="D56">
        <v>103</v>
      </c>
      <c r="E56" t="s">
        <v>78</v>
      </c>
      <c r="F56" t="s">
        <v>171</v>
      </c>
      <c r="G56" t="s">
        <v>78</v>
      </c>
      <c r="H56" t="s">
        <v>52</v>
      </c>
      <c r="I56">
        <v>-99</v>
      </c>
      <c r="J56">
        <v>-99</v>
      </c>
      <c r="K56">
        <v>-99</v>
      </c>
      <c r="L56">
        <v>2</v>
      </c>
      <c r="M56">
        <v>-99</v>
      </c>
      <c r="N56">
        <v>-99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>
        <v>-99</v>
      </c>
      <c r="V56">
        <v>1</v>
      </c>
      <c r="W56" t="s">
        <v>163</v>
      </c>
      <c r="X56">
        <v>46.637700000000002</v>
      </c>
      <c r="Y56">
        <v>39.865699999999997</v>
      </c>
      <c r="Z56" t="s">
        <v>172</v>
      </c>
      <c r="AA56" t="s">
        <v>173</v>
      </c>
      <c r="AB56">
        <v>100106</v>
      </c>
      <c r="AC56" t="s">
        <v>166</v>
      </c>
      <c r="AD56" t="s">
        <v>113</v>
      </c>
      <c r="AE56" t="s">
        <v>52</v>
      </c>
      <c r="AF56" t="s">
        <v>171</v>
      </c>
      <c r="AG56" t="s">
        <v>55</v>
      </c>
      <c r="AH56" t="s">
        <v>170</v>
      </c>
      <c r="AI56">
        <v>-99</v>
      </c>
      <c r="AJ56" t="s">
        <v>68</v>
      </c>
      <c r="AK56" t="s">
        <v>68</v>
      </c>
      <c r="AL56">
        <v>-99</v>
      </c>
      <c r="AM56">
        <v>0</v>
      </c>
      <c r="AN56">
        <v>72</v>
      </c>
      <c r="AO56">
        <v>1</v>
      </c>
      <c r="AP56">
        <v>1</v>
      </c>
      <c r="AQ56">
        <v>1</v>
      </c>
      <c r="AR56">
        <v>1</v>
      </c>
      <c r="AS56">
        <v>2</v>
      </c>
      <c r="AT56">
        <v>2</v>
      </c>
      <c r="AU56">
        <v>2</v>
      </c>
      <c r="AV56" t="s">
        <v>69</v>
      </c>
      <c r="AW56" t="s">
        <v>60</v>
      </c>
      <c r="AX56" t="str">
        <f t="shared" si="0"/>
        <v>C</v>
      </c>
      <c r="AY56" t="str">
        <f>VLOOKUP(W56,pivot!$C$4:$D$15,2,FALSE)</f>
        <v>PA</v>
      </c>
    </row>
    <row r="57" spans="1:51" hidden="1" x14ac:dyDescent="0.25">
      <c r="A57">
        <v>56</v>
      </c>
      <c r="B57">
        <v>73</v>
      </c>
      <c r="C57">
        <v>73</v>
      </c>
      <c r="D57">
        <v>104</v>
      </c>
      <c r="E57" t="s">
        <v>48</v>
      </c>
      <c r="F57" t="s">
        <v>48</v>
      </c>
      <c r="G57" t="s">
        <v>50</v>
      </c>
      <c r="H57" t="s">
        <v>52</v>
      </c>
      <c r="I57">
        <v>135</v>
      </c>
      <c r="J57">
        <v>-99</v>
      </c>
      <c r="K57">
        <v>-99</v>
      </c>
      <c r="L57">
        <v>47.6</v>
      </c>
      <c r="M57">
        <v>-99</v>
      </c>
      <c r="N57">
        <v>-99</v>
      </c>
      <c r="O57" t="s">
        <v>52</v>
      </c>
      <c r="P57" t="s">
        <v>52</v>
      </c>
      <c r="Q57" t="s">
        <v>52</v>
      </c>
      <c r="R57" t="s">
        <v>52</v>
      </c>
      <c r="S57" t="s">
        <v>52</v>
      </c>
      <c r="T57" t="s">
        <v>52</v>
      </c>
      <c r="U57">
        <v>-99</v>
      </c>
      <c r="V57">
        <v>1</v>
      </c>
      <c r="W57" t="s">
        <v>123</v>
      </c>
      <c r="X57">
        <v>620.69100000000003</v>
      </c>
      <c r="Y57">
        <v>411.84699999999998</v>
      </c>
      <c r="Z57" t="s">
        <v>174</v>
      </c>
      <c r="AA57" t="s">
        <v>175</v>
      </c>
      <c r="AB57">
        <v>100228</v>
      </c>
      <c r="AC57" t="s">
        <v>176</v>
      </c>
      <c r="AD57" t="s">
        <v>113</v>
      </c>
      <c r="AE57" t="s">
        <v>52</v>
      </c>
      <c r="AF57" t="s">
        <v>48</v>
      </c>
      <c r="AG57" t="s">
        <v>114</v>
      </c>
      <c r="AH57" t="s">
        <v>177</v>
      </c>
      <c r="AI57">
        <v>-99</v>
      </c>
      <c r="AJ57" t="s">
        <v>68</v>
      </c>
      <c r="AK57" t="s">
        <v>68</v>
      </c>
      <c r="AL57">
        <v>-99</v>
      </c>
      <c r="AM57">
        <v>0</v>
      </c>
      <c r="AN57">
        <v>73</v>
      </c>
      <c r="AO57">
        <v>3</v>
      </c>
      <c r="AP57">
        <v>3</v>
      </c>
      <c r="AQ57">
        <v>3</v>
      </c>
      <c r="AR57">
        <v>4</v>
      </c>
      <c r="AS57">
        <v>5</v>
      </c>
      <c r="AT57">
        <v>6</v>
      </c>
      <c r="AU57">
        <v>7</v>
      </c>
      <c r="AV57" t="s">
        <v>69</v>
      </c>
      <c r="AW57" t="s">
        <v>89</v>
      </c>
      <c r="AX57" t="str">
        <f t="shared" si="0"/>
        <v>B</v>
      </c>
      <c r="AY57" t="str">
        <f>VLOOKUP(W57,pivot!$C$4:$D$15,2,FALSE)</f>
        <v>IT</v>
      </c>
    </row>
    <row r="58" spans="1:51" hidden="1" x14ac:dyDescent="0.25">
      <c r="A58">
        <v>57</v>
      </c>
      <c r="B58">
        <v>74</v>
      </c>
      <c r="C58">
        <v>74</v>
      </c>
      <c r="D58">
        <v>105</v>
      </c>
      <c r="E58" t="s">
        <v>160</v>
      </c>
      <c r="F58" t="s">
        <v>178</v>
      </c>
      <c r="G58" t="s">
        <v>78</v>
      </c>
      <c r="H58" t="s">
        <v>52</v>
      </c>
      <c r="I58">
        <v>11</v>
      </c>
      <c r="J58">
        <v>-99</v>
      </c>
      <c r="K58">
        <v>-99</v>
      </c>
      <c r="L58">
        <v>245.8</v>
      </c>
      <c r="M58">
        <v>-99</v>
      </c>
      <c r="N58">
        <v>-99</v>
      </c>
      <c r="O58" t="s">
        <v>52</v>
      </c>
      <c r="P58" t="s">
        <v>52</v>
      </c>
      <c r="Q58" t="s">
        <v>52</v>
      </c>
      <c r="R58" t="s">
        <v>179</v>
      </c>
      <c r="S58" t="s">
        <v>52</v>
      </c>
      <c r="T58" t="s">
        <v>52</v>
      </c>
      <c r="U58">
        <v>-99</v>
      </c>
      <c r="V58">
        <v>1</v>
      </c>
      <c r="W58" t="s">
        <v>110</v>
      </c>
      <c r="X58">
        <v>11.718500000000001</v>
      </c>
      <c r="Y58">
        <v>7.3628571428571403</v>
      </c>
      <c r="Z58" t="s">
        <v>180</v>
      </c>
      <c r="AA58" t="s">
        <v>181</v>
      </c>
      <c r="AB58">
        <v>166</v>
      </c>
      <c r="AC58" t="s">
        <v>182</v>
      </c>
      <c r="AD58" t="s">
        <v>183</v>
      </c>
      <c r="AE58" t="s">
        <v>52</v>
      </c>
      <c r="AF58" t="s">
        <v>178</v>
      </c>
      <c r="AG58" t="s">
        <v>55</v>
      </c>
      <c r="AH58" t="s">
        <v>82</v>
      </c>
      <c r="AI58">
        <v>800</v>
      </c>
      <c r="AJ58" t="s">
        <v>52</v>
      </c>
      <c r="AK58" t="s">
        <v>52</v>
      </c>
      <c r="AL58">
        <v>-99</v>
      </c>
      <c r="AM58">
        <v>0</v>
      </c>
      <c r="AN58">
        <v>74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t="s">
        <v>59</v>
      </c>
      <c r="AW58" t="s">
        <v>62</v>
      </c>
      <c r="AX58" t="str">
        <f t="shared" si="0"/>
        <v>E</v>
      </c>
      <c r="AY58" t="str">
        <f>VLOOKUP(W58,pivot!$C$4:$D$15,2,FALSE)</f>
        <v>IT</v>
      </c>
    </row>
    <row r="59" spans="1:51" hidden="1" x14ac:dyDescent="0.25">
      <c r="A59">
        <v>58</v>
      </c>
      <c r="B59">
        <v>75</v>
      </c>
      <c r="C59">
        <v>75</v>
      </c>
      <c r="D59">
        <v>106</v>
      </c>
      <c r="E59" t="s">
        <v>160</v>
      </c>
      <c r="F59" t="s">
        <v>184</v>
      </c>
      <c r="G59" t="s">
        <v>78</v>
      </c>
      <c r="H59" t="s">
        <v>52</v>
      </c>
      <c r="I59">
        <v>67</v>
      </c>
      <c r="J59">
        <v>-99</v>
      </c>
      <c r="K59">
        <v>-99</v>
      </c>
      <c r="L59">
        <v>14.6</v>
      </c>
      <c r="M59">
        <v>-99</v>
      </c>
      <c r="N59">
        <v>-99</v>
      </c>
      <c r="O59" t="s">
        <v>52</v>
      </c>
      <c r="P59" t="s">
        <v>52</v>
      </c>
      <c r="Q59" t="s">
        <v>52</v>
      </c>
      <c r="R59" t="s">
        <v>179</v>
      </c>
      <c r="S59" t="s">
        <v>52</v>
      </c>
      <c r="T59" t="s">
        <v>52</v>
      </c>
      <c r="U59">
        <v>-99</v>
      </c>
      <c r="V59">
        <v>3</v>
      </c>
      <c r="W59" t="s">
        <v>110</v>
      </c>
      <c r="X59">
        <v>118.029285714286</v>
      </c>
      <c r="Y59">
        <v>70.0042857142857</v>
      </c>
      <c r="Z59" t="s">
        <v>185</v>
      </c>
      <c r="AA59" t="s">
        <v>186</v>
      </c>
      <c r="AB59">
        <v>166</v>
      </c>
      <c r="AC59" t="s">
        <v>182</v>
      </c>
      <c r="AD59" t="s">
        <v>183</v>
      </c>
      <c r="AE59" t="s">
        <v>52</v>
      </c>
      <c r="AF59" t="s">
        <v>184</v>
      </c>
      <c r="AG59" t="s">
        <v>55</v>
      </c>
      <c r="AH59" t="s">
        <v>82</v>
      </c>
      <c r="AI59">
        <v>4000</v>
      </c>
      <c r="AJ59" t="s">
        <v>52</v>
      </c>
      <c r="AK59" t="s">
        <v>52</v>
      </c>
      <c r="AL59">
        <v>-99</v>
      </c>
      <c r="AM59">
        <v>0</v>
      </c>
      <c r="AN59">
        <v>75</v>
      </c>
      <c r="AO59">
        <v>1</v>
      </c>
      <c r="AP59">
        <v>1</v>
      </c>
      <c r="AQ59">
        <v>1</v>
      </c>
      <c r="AR59">
        <v>1</v>
      </c>
      <c r="AS59">
        <v>2</v>
      </c>
      <c r="AT59">
        <v>2</v>
      </c>
      <c r="AU59">
        <v>2</v>
      </c>
      <c r="AV59" t="s">
        <v>59</v>
      </c>
      <c r="AW59" t="s">
        <v>60</v>
      </c>
      <c r="AX59" t="str">
        <f t="shared" si="0"/>
        <v>C</v>
      </c>
      <c r="AY59" t="str">
        <f>VLOOKUP(W59,pivot!$C$4:$D$15,2,FALSE)</f>
        <v>IT</v>
      </c>
    </row>
    <row r="60" spans="1:51" hidden="1" x14ac:dyDescent="0.25">
      <c r="A60">
        <v>59</v>
      </c>
      <c r="B60">
        <v>77</v>
      </c>
      <c r="C60">
        <v>77</v>
      </c>
      <c r="D60">
        <v>108</v>
      </c>
      <c r="E60" t="s">
        <v>78</v>
      </c>
      <c r="F60" t="s">
        <v>187</v>
      </c>
      <c r="G60" t="s">
        <v>78</v>
      </c>
      <c r="H60" t="s">
        <v>52</v>
      </c>
      <c r="I60">
        <v>68.400000000000006</v>
      </c>
      <c r="J60">
        <v>-99</v>
      </c>
      <c r="K60">
        <v>-99</v>
      </c>
      <c r="L60">
        <v>-99</v>
      </c>
      <c r="M60">
        <v>-99</v>
      </c>
      <c r="N60">
        <v>-99</v>
      </c>
      <c r="O60" t="s">
        <v>52</v>
      </c>
      <c r="P60" t="s">
        <v>52</v>
      </c>
      <c r="Q60" t="s">
        <v>52</v>
      </c>
      <c r="R60" t="s">
        <v>52</v>
      </c>
      <c r="S60" t="s">
        <v>52</v>
      </c>
      <c r="T60" t="s">
        <v>52</v>
      </c>
      <c r="U60">
        <v>-99</v>
      </c>
      <c r="V60">
        <v>1</v>
      </c>
      <c r="W60" t="s">
        <v>110</v>
      </c>
      <c r="X60">
        <v>2375.8142857142898</v>
      </c>
      <c r="Y60">
        <v>2284.75714285714</v>
      </c>
      <c r="Z60" t="s">
        <v>188</v>
      </c>
      <c r="AA60" t="s">
        <v>52</v>
      </c>
      <c r="AB60">
        <v>1396</v>
      </c>
      <c r="AC60" t="s">
        <v>189</v>
      </c>
      <c r="AD60" t="s">
        <v>190</v>
      </c>
      <c r="AE60" t="s">
        <v>52</v>
      </c>
      <c r="AF60" t="s">
        <v>187</v>
      </c>
      <c r="AG60" t="s">
        <v>55</v>
      </c>
      <c r="AH60" t="s">
        <v>170</v>
      </c>
      <c r="AI60">
        <v>-99</v>
      </c>
      <c r="AJ60" t="s">
        <v>68</v>
      </c>
      <c r="AK60" t="s">
        <v>68</v>
      </c>
      <c r="AL60">
        <v>-99</v>
      </c>
      <c r="AM60">
        <v>0</v>
      </c>
      <c r="AN60">
        <v>77</v>
      </c>
      <c r="AO60">
        <v>4</v>
      </c>
      <c r="AP60">
        <v>5</v>
      </c>
      <c r="AQ60">
        <v>6</v>
      </c>
      <c r="AR60">
        <v>7</v>
      </c>
      <c r="AS60">
        <v>8</v>
      </c>
      <c r="AT60">
        <v>9</v>
      </c>
      <c r="AU60">
        <v>10</v>
      </c>
      <c r="AV60" t="s">
        <v>69</v>
      </c>
      <c r="AW60" t="s">
        <v>191</v>
      </c>
      <c r="AX60" t="str">
        <f t="shared" si="0"/>
        <v>A</v>
      </c>
      <c r="AY60" t="str">
        <f>VLOOKUP(W60,pivot!$C$4:$D$15,2,FALSE)</f>
        <v>IT</v>
      </c>
    </row>
    <row r="61" spans="1:51" hidden="1" x14ac:dyDescent="0.25">
      <c r="A61">
        <v>60</v>
      </c>
      <c r="B61">
        <v>80</v>
      </c>
      <c r="C61">
        <v>80</v>
      </c>
      <c r="D61">
        <v>111</v>
      </c>
      <c r="E61" t="s">
        <v>192</v>
      </c>
      <c r="F61" t="s">
        <v>192</v>
      </c>
      <c r="G61" t="s">
        <v>50</v>
      </c>
      <c r="H61" t="s">
        <v>52</v>
      </c>
      <c r="I61">
        <v>2700</v>
      </c>
      <c r="J61">
        <v>-99</v>
      </c>
      <c r="K61">
        <v>-99</v>
      </c>
      <c r="L61">
        <v>5</v>
      </c>
      <c r="M61">
        <v>7.16</v>
      </c>
      <c r="N61">
        <v>-99</v>
      </c>
      <c r="O61" t="s">
        <v>52</v>
      </c>
      <c r="P61" t="s">
        <v>52</v>
      </c>
      <c r="Q61" t="s">
        <v>52</v>
      </c>
      <c r="R61" t="s">
        <v>52</v>
      </c>
      <c r="S61" t="s">
        <v>52</v>
      </c>
      <c r="T61" t="s">
        <v>52</v>
      </c>
      <c r="U61">
        <v>-99</v>
      </c>
      <c r="V61">
        <v>1</v>
      </c>
      <c r="W61" t="s">
        <v>193</v>
      </c>
      <c r="X61">
        <v>196.102</v>
      </c>
      <c r="Y61">
        <v>124.675</v>
      </c>
      <c r="Z61" t="s">
        <v>194</v>
      </c>
      <c r="AA61" t="s">
        <v>52</v>
      </c>
      <c r="AB61">
        <v>20046126</v>
      </c>
      <c r="AC61" t="s">
        <v>195</v>
      </c>
      <c r="AD61" t="s">
        <v>196</v>
      </c>
      <c r="AE61" t="s">
        <v>52</v>
      </c>
      <c r="AF61" t="s">
        <v>192</v>
      </c>
      <c r="AG61" t="s">
        <v>55</v>
      </c>
      <c r="AH61" t="s">
        <v>67</v>
      </c>
      <c r="AI61">
        <v>-99</v>
      </c>
      <c r="AJ61" t="s">
        <v>68</v>
      </c>
      <c r="AK61" t="s">
        <v>68</v>
      </c>
      <c r="AL61">
        <v>-99</v>
      </c>
      <c r="AM61">
        <v>0</v>
      </c>
      <c r="AN61">
        <v>80</v>
      </c>
      <c r="AO61">
        <v>2</v>
      </c>
      <c r="AP61">
        <v>2</v>
      </c>
      <c r="AQ61">
        <v>2</v>
      </c>
      <c r="AR61">
        <v>2</v>
      </c>
      <c r="AS61">
        <v>3</v>
      </c>
      <c r="AT61">
        <v>3</v>
      </c>
      <c r="AU61">
        <v>3</v>
      </c>
      <c r="AV61" t="s">
        <v>69</v>
      </c>
      <c r="AW61" t="s">
        <v>89</v>
      </c>
      <c r="AX61" t="str">
        <f t="shared" si="0"/>
        <v>C</v>
      </c>
      <c r="AY61" t="str">
        <f>VLOOKUP(W61,pivot!$C$4:$D$15,2,FALSE)</f>
        <v>IT</v>
      </c>
    </row>
    <row r="62" spans="1:51" hidden="1" x14ac:dyDescent="0.25">
      <c r="A62">
        <v>61</v>
      </c>
      <c r="B62">
        <v>81</v>
      </c>
      <c r="C62">
        <v>81</v>
      </c>
      <c r="D62">
        <v>112</v>
      </c>
      <c r="E62" t="s">
        <v>160</v>
      </c>
      <c r="F62" t="s">
        <v>197</v>
      </c>
      <c r="G62" t="s">
        <v>78</v>
      </c>
      <c r="H62" t="s">
        <v>52</v>
      </c>
      <c r="I62">
        <v>20</v>
      </c>
      <c r="J62">
        <v>-99</v>
      </c>
      <c r="K62">
        <v>-99</v>
      </c>
      <c r="L62">
        <v>219</v>
      </c>
      <c r="M62">
        <v>7.0000000000000001E-3</v>
      </c>
      <c r="N62">
        <v>-99</v>
      </c>
      <c r="O62" t="s">
        <v>52</v>
      </c>
      <c r="P62" t="s">
        <v>52</v>
      </c>
      <c r="Q62" t="s">
        <v>52</v>
      </c>
      <c r="R62" t="s">
        <v>179</v>
      </c>
      <c r="S62" t="s">
        <v>52</v>
      </c>
      <c r="T62" t="s">
        <v>52</v>
      </c>
      <c r="U62">
        <v>-99</v>
      </c>
      <c r="V62">
        <v>1</v>
      </c>
      <c r="W62" t="s">
        <v>198</v>
      </c>
      <c r="X62">
        <v>29.012699999999999</v>
      </c>
      <c r="Y62">
        <v>20.5916</v>
      </c>
      <c r="Z62" t="s">
        <v>199</v>
      </c>
      <c r="AA62" t="s">
        <v>52</v>
      </c>
      <c r="AB62">
        <v>20050202</v>
      </c>
      <c r="AC62" t="s">
        <v>200</v>
      </c>
      <c r="AD62" t="s">
        <v>196</v>
      </c>
      <c r="AE62" t="s">
        <v>52</v>
      </c>
      <c r="AF62" t="s">
        <v>197</v>
      </c>
      <c r="AG62" t="s">
        <v>55</v>
      </c>
      <c r="AH62" t="s">
        <v>82</v>
      </c>
      <c r="AI62">
        <v>1010</v>
      </c>
      <c r="AJ62" t="s">
        <v>52</v>
      </c>
      <c r="AK62" t="s">
        <v>52</v>
      </c>
      <c r="AL62">
        <v>-99</v>
      </c>
      <c r="AM62">
        <v>0</v>
      </c>
      <c r="AN62">
        <v>81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t="s">
        <v>59</v>
      </c>
      <c r="AW62" t="s">
        <v>60</v>
      </c>
      <c r="AX62" t="str">
        <f t="shared" si="0"/>
        <v>E</v>
      </c>
      <c r="AY62" t="str">
        <f>VLOOKUP(W62,pivot!$C$4:$D$15,2,FALSE)</f>
        <v>PA</v>
      </c>
    </row>
    <row r="63" spans="1:51" hidden="1" x14ac:dyDescent="0.25">
      <c r="A63">
        <v>62</v>
      </c>
      <c r="B63">
        <v>82</v>
      </c>
      <c r="C63">
        <v>82</v>
      </c>
      <c r="D63">
        <v>113</v>
      </c>
      <c r="E63" t="s">
        <v>160</v>
      </c>
      <c r="F63" t="s">
        <v>201</v>
      </c>
      <c r="G63" t="s">
        <v>78</v>
      </c>
      <c r="H63" t="s">
        <v>52</v>
      </c>
      <c r="I63">
        <v>15</v>
      </c>
      <c r="J63">
        <v>-99</v>
      </c>
      <c r="K63">
        <v>-99</v>
      </c>
      <c r="L63">
        <v>139</v>
      </c>
      <c r="M63">
        <v>0.102999999999999</v>
      </c>
      <c r="N63">
        <v>-99</v>
      </c>
      <c r="O63" t="s">
        <v>52</v>
      </c>
      <c r="P63" t="s">
        <v>52</v>
      </c>
      <c r="Q63" t="s">
        <v>52</v>
      </c>
      <c r="R63" t="s">
        <v>202</v>
      </c>
      <c r="S63" t="s">
        <v>52</v>
      </c>
      <c r="T63" t="s">
        <v>52</v>
      </c>
      <c r="U63">
        <v>-99</v>
      </c>
      <c r="V63">
        <v>1</v>
      </c>
      <c r="W63" t="s">
        <v>198</v>
      </c>
      <c r="X63">
        <v>111.586</v>
      </c>
      <c r="Y63">
        <v>88.832700000000003</v>
      </c>
      <c r="Z63" t="s">
        <v>203</v>
      </c>
      <c r="AA63" t="s">
        <v>52</v>
      </c>
      <c r="AB63">
        <v>20050202</v>
      </c>
      <c r="AC63" t="s">
        <v>200</v>
      </c>
      <c r="AD63" t="s">
        <v>196</v>
      </c>
      <c r="AE63" t="s">
        <v>52</v>
      </c>
      <c r="AF63" t="s">
        <v>201</v>
      </c>
      <c r="AG63" t="s">
        <v>55</v>
      </c>
      <c r="AH63" t="s">
        <v>82</v>
      </c>
      <c r="AI63">
        <v>670</v>
      </c>
      <c r="AJ63" t="s">
        <v>52</v>
      </c>
      <c r="AK63" t="s">
        <v>52</v>
      </c>
      <c r="AL63">
        <v>-99</v>
      </c>
      <c r="AM63">
        <v>0</v>
      </c>
      <c r="AN63">
        <v>82</v>
      </c>
      <c r="AO63">
        <v>1</v>
      </c>
      <c r="AP63">
        <v>1</v>
      </c>
      <c r="AQ63">
        <v>1</v>
      </c>
      <c r="AR63">
        <v>1</v>
      </c>
      <c r="AS63">
        <v>2</v>
      </c>
      <c r="AT63">
        <v>2</v>
      </c>
      <c r="AU63">
        <v>2</v>
      </c>
      <c r="AV63" t="s">
        <v>59</v>
      </c>
      <c r="AW63" t="s">
        <v>60</v>
      </c>
      <c r="AX63" t="str">
        <f t="shared" si="0"/>
        <v>C</v>
      </c>
      <c r="AY63" t="str">
        <f>VLOOKUP(W63,pivot!$C$4:$D$15,2,FALSE)</f>
        <v>PA</v>
      </c>
    </row>
    <row r="64" spans="1:51" hidden="1" x14ac:dyDescent="0.25">
      <c r="A64">
        <v>63</v>
      </c>
      <c r="B64">
        <v>83</v>
      </c>
      <c r="C64">
        <v>91</v>
      </c>
      <c r="D64">
        <v>122</v>
      </c>
      <c r="E64" t="s">
        <v>204</v>
      </c>
      <c r="F64" t="s">
        <v>205</v>
      </c>
      <c r="G64" t="s">
        <v>50</v>
      </c>
      <c r="H64" t="s">
        <v>52</v>
      </c>
      <c r="I64">
        <v>2436</v>
      </c>
      <c r="J64">
        <v>-99</v>
      </c>
      <c r="K64">
        <v>-99</v>
      </c>
      <c r="L64">
        <v>-99</v>
      </c>
      <c r="M64">
        <v>-99</v>
      </c>
      <c r="N64">
        <v>-99</v>
      </c>
      <c r="O64" t="s">
        <v>52</v>
      </c>
      <c r="P64" t="s">
        <v>52</v>
      </c>
      <c r="Q64" t="s">
        <v>52</v>
      </c>
      <c r="R64" t="s">
        <v>52</v>
      </c>
      <c r="S64" t="s">
        <v>52</v>
      </c>
      <c r="T64" t="s">
        <v>52</v>
      </c>
      <c r="U64">
        <v>-99</v>
      </c>
      <c r="V64">
        <v>1</v>
      </c>
      <c r="W64" t="s">
        <v>193</v>
      </c>
      <c r="X64">
        <v>18.6905</v>
      </c>
      <c r="Y64">
        <v>16.747499999999999</v>
      </c>
      <c r="Z64" t="s">
        <v>206</v>
      </c>
      <c r="AA64" t="s">
        <v>52</v>
      </c>
      <c r="AB64">
        <v>20047664</v>
      </c>
      <c r="AC64" t="s">
        <v>207</v>
      </c>
      <c r="AD64" t="s">
        <v>196</v>
      </c>
      <c r="AE64" t="s">
        <v>52</v>
      </c>
      <c r="AF64" t="s">
        <v>205</v>
      </c>
      <c r="AG64" t="s">
        <v>55</v>
      </c>
      <c r="AH64" t="s">
        <v>103</v>
      </c>
      <c r="AI64">
        <v>-99</v>
      </c>
      <c r="AJ64" t="s">
        <v>68</v>
      </c>
      <c r="AK64" t="s">
        <v>68</v>
      </c>
      <c r="AL64">
        <v>-99</v>
      </c>
      <c r="AM64">
        <v>0</v>
      </c>
      <c r="AN64">
        <v>83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 t="s">
        <v>69</v>
      </c>
      <c r="AW64" t="s">
        <v>60</v>
      </c>
      <c r="AX64" t="str">
        <f t="shared" si="0"/>
        <v>E</v>
      </c>
      <c r="AY64" t="str">
        <f>VLOOKUP(W64,pivot!$C$4:$D$15,2,FALSE)</f>
        <v>IT</v>
      </c>
    </row>
    <row r="65" spans="1:51" hidden="1" x14ac:dyDescent="0.25">
      <c r="A65">
        <v>64</v>
      </c>
      <c r="B65">
        <v>84</v>
      </c>
      <c r="C65">
        <v>92</v>
      </c>
      <c r="D65">
        <v>123</v>
      </c>
      <c r="E65" t="s">
        <v>160</v>
      </c>
      <c r="F65" t="s">
        <v>208</v>
      </c>
      <c r="G65" t="s">
        <v>78</v>
      </c>
      <c r="H65" t="s">
        <v>52</v>
      </c>
      <c r="I65">
        <v>75</v>
      </c>
      <c r="J65">
        <v>-99</v>
      </c>
      <c r="K65">
        <v>-99</v>
      </c>
      <c r="L65">
        <v>50</v>
      </c>
      <c r="M65">
        <v>7.0000000000000007E-2</v>
      </c>
      <c r="N65">
        <v>-99</v>
      </c>
      <c r="O65" t="s">
        <v>52</v>
      </c>
      <c r="P65" t="s">
        <v>52</v>
      </c>
      <c r="Q65" t="s">
        <v>52</v>
      </c>
      <c r="R65" t="s">
        <v>179</v>
      </c>
      <c r="S65" t="s">
        <v>52</v>
      </c>
      <c r="T65" t="s">
        <v>52</v>
      </c>
      <c r="U65">
        <v>-99</v>
      </c>
      <c r="V65">
        <v>1</v>
      </c>
      <c r="W65" t="s">
        <v>209</v>
      </c>
      <c r="X65">
        <v>84.860399999999998</v>
      </c>
      <c r="Y65">
        <v>54.309399999999997</v>
      </c>
      <c r="Z65" t="s">
        <v>210</v>
      </c>
      <c r="AA65" t="s">
        <v>211</v>
      </c>
      <c r="AB65">
        <v>20051040</v>
      </c>
      <c r="AC65" t="s">
        <v>212</v>
      </c>
      <c r="AD65" t="s">
        <v>196</v>
      </c>
      <c r="AE65" t="s">
        <v>52</v>
      </c>
      <c r="AF65" t="s">
        <v>208</v>
      </c>
      <c r="AG65" t="s">
        <v>55</v>
      </c>
      <c r="AH65" t="s">
        <v>82</v>
      </c>
      <c r="AI65">
        <v>5000</v>
      </c>
      <c r="AJ65" t="s">
        <v>52</v>
      </c>
      <c r="AK65" t="s">
        <v>52</v>
      </c>
      <c r="AL65">
        <v>-99</v>
      </c>
      <c r="AM65">
        <v>0</v>
      </c>
      <c r="AN65">
        <v>84</v>
      </c>
      <c r="AO65">
        <v>1</v>
      </c>
      <c r="AP65">
        <v>1</v>
      </c>
      <c r="AQ65">
        <v>1</v>
      </c>
      <c r="AR65">
        <v>1</v>
      </c>
      <c r="AS65">
        <v>2</v>
      </c>
      <c r="AT65">
        <v>2</v>
      </c>
      <c r="AU65">
        <v>2</v>
      </c>
      <c r="AV65" t="s">
        <v>59</v>
      </c>
      <c r="AW65" t="s">
        <v>60</v>
      </c>
      <c r="AX65" t="str">
        <f t="shared" si="0"/>
        <v>C</v>
      </c>
      <c r="AY65" t="str">
        <f>VLOOKUP(W65,pivot!$C$4:$D$15,2,FALSE)</f>
        <v>PA</v>
      </c>
    </row>
    <row r="66" spans="1:51" hidden="1" x14ac:dyDescent="0.25">
      <c r="A66">
        <v>65</v>
      </c>
      <c r="B66">
        <v>85</v>
      </c>
      <c r="C66">
        <v>93</v>
      </c>
      <c r="D66">
        <v>124</v>
      </c>
      <c r="E66" t="s">
        <v>204</v>
      </c>
      <c r="F66" t="s">
        <v>204</v>
      </c>
      <c r="G66" t="s">
        <v>50</v>
      </c>
      <c r="H66" t="s">
        <v>52</v>
      </c>
      <c r="I66">
        <v>20</v>
      </c>
      <c r="J66">
        <v>-99</v>
      </c>
      <c r="K66">
        <v>-99</v>
      </c>
      <c r="L66">
        <v>-99</v>
      </c>
      <c r="M66">
        <v>-99</v>
      </c>
      <c r="N66">
        <v>-99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>
        <v>-99</v>
      </c>
      <c r="V66">
        <v>1</v>
      </c>
      <c r="W66" t="s">
        <v>193</v>
      </c>
      <c r="X66">
        <v>3.4839699999999998</v>
      </c>
      <c r="Y66">
        <v>2.6486900000000002</v>
      </c>
      <c r="Z66" t="s">
        <v>204</v>
      </c>
      <c r="AA66" t="s">
        <v>52</v>
      </c>
      <c r="AB66">
        <v>20038116</v>
      </c>
      <c r="AC66" t="s">
        <v>213</v>
      </c>
      <c r="AD66" t="s">
        <v>196</v>
      </c>
      <c r="AE66" t="s">
        <v>52</v>
      </c>
      <c r="AF66" t="s">
        <v>204</v>
      </c>
      <c r="AG66" t="s">
        <v>55</v>
      </c>
      <c r="AH66" t="s">
        <v>170</v>
      </c>
      <c r="AI66">
        <v>-99</v>
      </c>
      <c r="AJ66" t="s">
        <v>68</v>
      </c>
      <c r="AK66" t="s">
        <v>68</v>
      </c>
      <c r="AL66">
        <v>-99</v>
      </c>
      <c r="AM66">
        <v>0</v>
      </c>
      <c r="AN66">
        <v>85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t="s">
        <v>69</v>
      </c>
      <c r="AW66" t="s">
        <v>62</v>
      </c>
      <c r="AX66" t="str">
        <f t="shared" si="0"/>
        <v>E</v>
      </c>
      <c r="AY66" t="str">
        <f>VLOOKUP(W66,pivot!$C$4:$D$15,2,FALSE)</f>
        <v>IT</v>
      </c>
    </row>
    <row r="67" spans="1:51" hidden="1" x14ac:dyDescent="0.25">
      <c r="A67">
        <v>66</v>
      </c>
      <c r="B67">
        <v>86</v>
      </c>
      <c r="C67">
        <v>94</v>
      </c>
      <c r="D67">
        <v>125</v>
      </c>
      <c r="E67" t="s">
        <v>204</v>
      </c>
      <c r="F67" t="s">
        <v>214</v>
      </c>
      <c r="G67" t="s">
        <v>50</v>
      </c>
      <c r="H67" t="s">
        <v>52</v>
      </c>
      <c r="I67">
        <v>131</v>
      </c>
      <c r="J67">
        <v>-99</v>
      </c>
      <c r="K67">
        <v>-99</v>
      </c>
      <c r="L67">
        <v>50</v>
      </c>
      <c r="M67">
        <v>5</v>
      </c>
      <c r="N67">
        <v>-99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52</v>
      </c>
      <c r="U67">
        <v>-99</v>
      </c>
      <c r="V67">
        <v>1</v>
      </c>
      <c r="W67" t="s">
        <v>193</v>
      </c>
      <c r="X67">
        <v>4.5177300000000002</v>
      </c>
      <c r="Y67">
        <v>3.5746099999999998</v>
      </c>
      <c r="Z67" t="s">
        <v>215</v>
      </c>
      <c r="AA67" t="s">
        <v>131</v>
      </c>
      <c r="AB67">
        <v>20046618</v>
      </c>
      <c r="AC67" t="s">
        <v>216</v>
      </c>
      <c r="AD67" t="s">
        <v>196</v>
      </c>
      <c r="AE67" t="s">
        <v>52</v>
      </c>
      <c r="AF67" t="s">
        <v>214</v>
      </c>
      <c r="AG67" t="s">
        <v>55</v>
      </c>
      <c r="AH67" t="s">
        <v>67</v>
      </c>
      <c r="AI67">
        <v>-99</v>
      </c>
      <c r="AJ67" t="s">
        <v>68</v>
      </c>
      <c r="AK67" t="s">
        <v>68</v>
      </c>
      <c r="AL67">
        <v>21</v>
      </c>
      <c r="AM67">
        <v>0</v>
      </c>
      <c r="AN67">
        <v>86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t="s">
        <v>69</v>
      </c>
      <c r="AW67" t="s">
        <v>62</v>
      </c>
      <c r="AX67" t="str">
        <f t="shared" ref="AX67:AX117" si="1">IF(AS67=1, "E", IF(OR(AS67=2,AS67=3,AS67=4),"C",IF(OR(AS67=5,AS67=6),"B",IF(OR(AS67=7,AS67=8),"A","!!!ERROR!!!"))))</f>
        <v>E</v>
      </c>
      <c r="AY67" t="str">
        <f>VLOOKUP(W67,pivot!$C$4:$D$15,2,FALSE)</f>
        <v>IT</v>
      </c>
    </row>
    <row r="68" spans="1:51" hidden="1" x14ac:dyDescent="0.25">
      <c r="A68">
        <v>67</v>
      </c>
      <c r="B68">
        <v>87</v>
      </c>
      <c r="C68">
        <v>95</v>
      </c>
      <c r="D68">
        <v>126</v>
      </c>
      <c r="E68" t="s">
        <v>128</v>
      </c>
      <c r="F68" t="s">
        <v>217</v>
      </c>
      <c r="G68" t="s">
        <v>50</v>
      </c>
      <c r="H68" t="s">
        <v>52</v>
      </c>
      <c r="I68">
        <v>161</v>
      </c>
      <c r="J68">
        <v>-99</v>
      </c>
      <c r="K68">
        <v>-99</v>
      </c>
      <c r="L68">
        <v>147</v>
      </c>
      <c r="M68">
        <v>2.65</v>
      </c>
      <c r="N68">
        <v>-99</v>
      </c>
      <c r="O68" t="s">
        <v>52</v>
      </c>
      <c r="P68" t="s">
        <v>52</v>
      </c>
      <c r="Q68" t="s">
        <v>52</v>
      </c>
      <c r="R68" t="s">
        <v>52</v>
      </c>
      <c r="S68" t="s">
        <v>52</v>
      </c>
      <c r="T68" t="s">
        <v>52</v>
      </c>
      <c r="U68">
        <v>-99</v>
      </c>
      <c r="V68">
        <v>1</v>
      </c>
      <c r="W68" t="s">
        <v>193</v>
      </c>
      <c r="X68">
        <v>5.4821499999999999</v>
      </c>
      <c r="Y68">
        <v>4.0329499999999996</v>
      </c>
      <c r="Z68" t="s">
        <v>218</v>
      </c>
      <c r="AA68" s="20" t="s">
        <v>513</v>
      </c>
      <c r="AB68">
        <v>20046618</v>
      </c>
      <c r="AC68" t="s">
        <v>216</v>
      </c>
      <c r="AD68" t="s">
        <v>196</v>
      </c>
      <c r="AE68" t="s">
        <v>52</v>
      </c>
      <c r="AF68" t="s">
        <v>217</v>
      </c>
      <c r="AG68" t="s">
        <v>55</v>
      </c>
      <c r="AH68" t="s">
        <v>67</v>
      </c>
      <c r="AI68">
        <v>-99</v>
      </c>
      <c r="AJ68" s="20" t="s">
        <v>52</v>
      </c>
      <c r="AK68" s="20" t="s">
        <v>51</v>
      </c>
      <c r="AL68">
        <v>19</v>
      </c>
      <c r="AM68">
        <v>0</v>
      </c>
      <c r="AN68">
        <v>87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t="s">
        <v>69</v>
      </c>
      <c r="AW68" t="s">
        <v>62</v>
      </c>
      <c r="AX68" t="str">
        <f t="shared" si="1"/>
        <v>E</v>
      </c>
      <c r="AY68" t="str">
        <f>VLOOKUP(W68,pivot!$C$4:$D$15,2,FALSE)</f>
        <v>IT</v>
      </c>
    </row>
    <row r="69" spans="1:51" hidden="1" x14ac:dyDescent="0.25">
      <c r="A69">
        <v>68</v>
      </c>
      <c r="B69">
        <v>88</v>
      </c>
      <c r="C69">
        <v>96</v>
      </c>
      <c r="D69">
        <v>127</v>
      </c>
      <c r="E69" t="s">
        <v>219</v>
      </c>
      <c r="F69" t="s">
        <v>220</v>
      </c>
      <c r="G69" t="s">
        <v>78</v>
      </c>
      <c r="H69" t="s">
        <v>52</v>
      </c>
      <c r="I69">
        <v>1.96</v>
      </c>
      <c r="J69">
        <v>-99</v>
      </c>
      <c r="K69">
        <v>-99</v>
      </c>
      <c r="L69">
        <v>747.1</v>
      </c>
      <c r="M69">
        <v>-99</v>
      </c>
      <c r="N69">
        <v>-99</v>
      </c>
      <c r="O69" t="s">
        <v>52</v>
      </c>
      <c r="P69" t="s">
        <v>52</v>
      </c>
      <c r="Q69" t="s">
        <v>52</v>
      </c>
      <c r="R69" t="s">
        <v>52</v>
      </c>
      <c r="S69" t="s">
        <v>52</v>
      </c>
      <c r="T69" t="s">
        <v>52</v>
      </c>
      <c r="U69">
        <v>-99</v>
      </c>
      <c r="V69">
        <v>1</v>
      </c>
      <c r="W69" t="s">
        <v>209</v>
      </c>
      <c r="X69">
        <v>143.345</v>
      </c>
      <c r="Y69">
        <v>101.931</v>
      </c>
      <c r="Z69" t="s">
        <v>221</v>
      </c>
      <c r="AA69" t="s">
        <v>222</v>
      </c>
      <c r="AB69">
        <v>20048271</v>
      </c>
      <c r="AC69" t="s">
        <v>223</v>
      </c>
      <c r="AD69" t="s">
        <v>196</v>
      </c>
      <c r="AE69" t="s">
        <v>52</v>
      </c>
      <c r="AF69" t="s">
        <v>220</v>
      </c>
      <c r="AG69" t="s">
        <v>55</v>
      </c>
      <c r="AH69" t="s">
        <v>224</v>
      </c>
      <c r="AI69">
        <v>-9</v>
      </c>
      <c r="AJ69" t="s">
        <v>68</v>
      </c>
      <c r="AK69" t="s">
        <v>68</v>
      </c>
      <c r="AL69">
        <v>-99</v>
      </c>
      <c r="AM69">
        <v>0</v>
      </c>
      <c r="AN69">
        <v>88</v>
      </c>
      <c r="AO69">
        <v>2</v>
      </c>
      <c r="AP69">
        <v>2</v>
      </c>
      <c r="AQ69">
        <v>2</v>
      </c>
      <c r="AR69">
        <v>2</v>
      </c>
      <c r="AS69">
        <v>3</v>
      </c>
      <c r="AT69">
        <v>3</v>
      </c>
      <c r="AU69">
        <v>3</v>
      </c>
      <c r="AV69" t="s">
        <v>225</v>
      </c>
      <c r="AW69" t="s">
        <v>89</v>
      </c>
      <c r="AX69" t="str">
        <f t="shared" si="1"/>
        <v>C</v>
      </c>
      <c r="AY69" t="str">
        <f>VLOOKUP(W69,pivot!$C$4:$D$15,2,FALSE)</f>
        <v>PA</v>
      </c>
    </row>
    <row r="70" spans="1:51" hidden="1" x14ac:dyDescent="0.25">
      <c r="A70">
        <v>69</v>
      </c>
      <c r="B70">
        <v>89</v>
      </c>
      <c r="C70">
        <v>97</v>
      </c>
      <c r="D70">
        <v>128</v>
      </c>
      <c r="E70" t="s">
        <v>219</v>
      </c>
      <c r="F70" t="s">
        <v>226</v>
      </c>
      <c r="G70" t="s">
        <v>78</v>
      </c>
      <c r="H70" t="s">
        <v>52</v>
      </c>
      <c r="I70">
        <v>5.56</v>
      </c>
      <c r="J70">
        <v>-99</v>
      </c>
      <c r="K70">
        <v>-99</v>
      </c>
      <c r="L70">
        <v>106.5</v>
      </c>
      <c r="M70">
        <v>-99</v>
      </c>
      <c r="N70">
        <v>-99</v>
      </c>
      <c r="O70" t="s">
        <v>52</v>
      </c>
      <c r="P70" t="s">
        <v>52</v>
      </c>
      <c r="Q70" t="s">
        <v>52</v>
      </c>
      <c r="R70" t="s">
        <v>52</v>
      </c>
      <c r="S70" t="s">
        <v>52</v>
      </c>
      <c r="T70" t="s">
        <v>52</v>
      </c>
      <c r="U70">
        <v>-99</v>
      </c>
      <c r="V70" t="s">
        <v>52</v>
      </c>
      <c r="W70" t="s">
        <v>209</v>
      </c>
      <c r="X70">
        <v>56.450499999999998</v>
      </c>
      <c r="Y70">
        <v>41.091900000000003</v>
      </c>
      <c r="Z70" t="s">
        <v>227</v>
      </c>
      <c r="AA70" t="s">
        <v>222</v>
      </c>
      <c r="AB70">
        <v>20048271</v>
      </c>
      <c r="AC70" t="s">
        <v>223</v>
      </c>
      <c r="AD70" t="s">
        <v>196</v>
      </c>
      <c r="AE70" t="s">
        <v>52</v>
      </c>
      <c r="AF70" t="s">
        <v>226</v>
      </c>
      <c r="AG70" t="s">
        <v>55</v>
      </c>
      <c r="AH70" t="s">
        <v>224</v>
      </c>
      <c r="AI70">
        <v>-9</v>
      </c>
      <c r="AJ70" t="s">
        <v>68</v>
      </c>
      <c r="AK70" t="s">
        <v>68</v>
      </c>
      <c r="AL70">
        <v>5000</v>
      </c>
      <c r="AM70">
        <v>0</v>
      </c>
      <c r="AN70">
        <v>89</v>
      </c>
      <c r="AO70">
        <v>1</v>
      </c>
      <c r="AP70">
        <v>1</v>
      </c>
      <c r="AQ70">
        <v>1</v>
      </c>
      <c r="AR70">
        <v>1</v>
      </c>
      <c r="AS70">
        <v>2</v>
      </c>
      <c r="AT70">
        <v>2</v>
      </c>
      <c r="AU70">
        <v>2</v>
      </c>
      <c r="AV70" t="s">
        <v>225</v>
      </c>
      <c r="AW70" t="s">
        <v>60</v>
      </c>
      <c r="AX70" t="str">
        <f t="shared" si="1"/>
        <v>C</v>
      </c>
      <c r="AY70" t="str">
        <f>VLOOKUP(W70,pivot!$C$4:$D$15,2,FALSE)</f>
        <v>PA</v>
      </c>
    </row>
    <row r="71" spans="1:51" hidden="1" x14ac:dyDescent="0.25">
      <c r="A71">
        <v>70</v>
      </c>
      <c r="B71">
        <v>90</v>
      </c>
      <c r="C71">
        <v>98</v>
      </c>
      <c r="D71">
        <v>129</v>
      </c>
      <c r="E71" t="s">
        <v>219</v>
      </c>
      <c r="F71" t="s">
        <v>226</v>
      </c>
      <c r="G71" t="s">
        <v>78</v>
      </c>
      <c r="H71" t="s">
        <v>52</v>
      </c>
      <c r="I71">
        <v>5.56</v>
      </c>
      <c r="J71">
        <v>-99</v>
      </c>
      <c r="K71">
        <v>-99</v>
      </c>
      <c r="L71">
        <v>106.5</v>
      </c>
      <c r="M71">
        <v>-99</v>
      </c>
      <c r="N71">
        <v>-99</v>
      </c>
      <c r="O71" t="s">
        <v>52</v>
      </c>
      <c r="P71" t="s">
        <v>52</v>
      </c>
      <c r="Q71" t="s">
        <v>52</v>
      </c>
      <c r="R71" t="s">
        <v>52</v>
      </c>
      <c r="S71" t="s">
        <v>52</v>
      </c>
      <c r="T71" t="s">
        <v>52</v>
      </c>
      <c r="U71">
        <v>-99</v>
      </c>
      <c r="V71">
        <v>1</v>
      </c>
      <c r="W71" t="s">
        <v>209</v>
      </c>
      <c r="X71">
        <v>105.455</v>
      </c>
      <c r="Y71">
        <v>81.149199999999993</v>
      </c>
      <c r="Z71" t="s">
        <v>228</v>
      </c>
      <c r="AA71" t="s">
        <v>222</v>
      </c>
      <c r="AB71">
        <v>20048271</v>
      </c>
      <c r="AC71" t="s">
        <v>223</v>
      </c>
      <c r="AD71" t="s">
        <v>196</v>
      </c>
      <c r="AE71" t="s">
        <v>52</v>
      </c>
      <c r="AF71" t="s">
        <v>226</v>
      </c>
      <c r="AG71" t="s">
        <v>55</v>
      </c>
      <c r="AH71" t="s">
        <v>224</v>
      </c>
      <c r="AI71">
        <v>-9</v>
      </c>
      <c r="AJ71" t="s">
        <v>68</v>
      </c>
      <c r="AK71" t="s">
        <v>68</v>
      </c>
      <c r="AL71">
        <v>5000</v>
      </c>
      <c r="AM71">
        <v>0</v>
      </c>
      <c r="AN71">
        <v>90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2</v>
      </c>
      <c r="AU71">
        <v>2</v>
      </c>
      <c r="AV71" t="s">
        <v>225</v>
      </c>
      <c r="AW71" t="s">
        <v>60</v>
      </c>
      <c r="AX71" t="str">
        <f t="shared" si="1"/>
        <v>C</v>
      </c>
      <c r="AY71" t="str">
        <f>VLOOKUP(W71,pivot!$C$4:$D$15,2,FALSE)</f>
        <v>PA</v>
      </c>
    </row>
    <row r="72" spans="1:51" hidden="1" x14ac:dyDescent="0.25">
      <c r="A72">
        <v>71</v>
      </c>
      <c r="B72">
        <v>91</v>
      </c>
      <c r="C72">
        <v>99</v>
      </c>
      <c r="D72">
        <v>130</v>
      </c>
      <c r="E72" t="s">
        <v>219</v>
      </c>
      <c r="F72" t="s">
        <v>229</v>
      </c>
      <c r="G72" t="s">
        <v>78</v>
      </c>
      <c r="H72" t="s">
        <v>52</v>
      </c>
      <c r="I72">
        <v>12.01</v>
      </c>
      <c r="J72">
        <v>-99</v>
      </c>
      <c r="K72">
        <v>-99</v>
      </c>
      <c r="L72">
        <v>115.5</v>
      </c>
      <c r="M72">
        <v>-99</v>
      </c>
      <c r="N72">
        <v>-99</v>
      </c>
      <c r="O72" t="s">
        <v>52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>
        <v>-99</v>
      </c>
      <c r="V72" t="s">
        <v>52</v>
      </c>
      <c r="W72" t="s">
        <v>209</v>
      </c>
      <c r="X72">
        <v>83.665700000000001</v>
      </c>
      <c r="Y72">
        <v>59.8093</v>
      </c>
      <c r="Z72" t="s">
        <v>230</v>
      </c>
      <c r="AA72" t="s">
        <v>222</v>
      </c>
      <c r="AB72">
        <v>20048271</v>
      </c>
      <c r="AC72" t="s">
        <v>223</v>
      </c>
      <c r="AD72" t="s">
        <v>196</v>
      </c>
      <c r="AE72" t="s">
        <v>52</v>
      </c>
      <c r="AF72" t="s">
        <v>229</v>
      </c>
      <c r="AG72" t="s">
        <v>55</v>
      </c>
      <c r="AH72" t="s">
        <v>224</v>
      </c>
      <c r="AI72">
        <v>-9</v>
      </c>
      <c r="AJ72" t="s">
        <v>68</v>
      </c>
      <c r="AK72" t="s">
        <v>68</v>
      </c>
      <c r="AL72">
        <v>20000</v>
      </c>
      <c r="AM72">
        <v>0</v>
      </c>
      <c r="AN72">
        <v>91</v>
      </c>
      <c r="AO72">
        <v>1</v>
      </c>
      <c r="AP72">
        <v>1</v>
      </c>
      <c r="AQ72">
        <v>1</v>
      </c>
      <c r="AR72">
        <v>1</v>
      </c>
      <c r="AS72">
        <v>2</v>
      </c>
      <c r="AT72">
        <v>2</v>
      </c>
      <c r="AU72">
        <v>2</v>
      </c>
      <c r="AV72" t="s">
        <v>225</v>
      </c>
      <c r="AW72" t="s">
        <v>60</v>
      </c>
      <c r="AX72" t="str">
        <f t="shared" si="1"/>
        <v>C</v>
      </c>
      <c r="AY72" t="str">
        <f>VLOOKUP(W72,pivot!$C$4:$D$15,2,FALSE)</f>
        <v>PA</v>
      </c>
    </row>
    <row r="73" spans="1:51" hidden="1" x14ac:dyDescent="0.25">
      <c r="A73">
        <v>72</v>
      </c>
      <c r="B73">
        <v>92</v>
      </c>
      <c r="C73">
        <v>100</v>
      </c>
      <c r="D73">
        <v>131</v>
      </c>
      <c r="E73" t="s">
        <v>219</v>
      </c>
      <c r="F73" t="s">
        <v>229</v>
      </c>
      <c r="G73" t="s">
        <v>78</v>
      </c>
      <c r="H73" t="s">
        <v>52</v>
      </c>
      <c r="I73">
        <v>12.01</v>
      </c>
      <c r="J73">
        <v>-99</v>
      </c>
      <c r="K73">
        <v>-99</v>
      </c>
      <c r="L73">
        <v>115.5</v>
      </c>
      <c r="M73">
        <v>-99</v>
      </c>
      <c r="N73">
        <v>-99</v>
      </c>
      <c r="O73" t="s">
        <v>52</v>
      </c>
      <c r="P73" t="s">
        <v>52</v>
      </c>
      <c r="Q73" t="s">
        <v>52</v>
      </c>
      <c r="R73" t="s">
        <v>52</v>
      </c>
      <c r="S73" t="s">
        <v>52</v>
      </c>
      <c r="T73" t="s">
        <v>52</v>
      </c>
      <c r="U73">
        <v>-99</v>
      </c>
      <c r="V73">
        <v>1</v>
      </c>
      <c r="W73" t="s">
        <v>209</v>
      </c>
      <c r="X73">
        <v>66.941100000000006</v>
      </c>
      <c r="Y73">
        <v>41.888100000000001</v>
      </c>
      <c r="Z73" t="s">
        <v>231</v>
      </c>
      <c r="AA73" t="s">
        <v>222</v>
      </c>
      <c r="AB73">
        <v>20048271</v>
      </c>
      <c r="AC73" t="s">
        <v>223</v>
      </c>
      <c r="AD73" t="s">
        <v>196</v>
      </c>
      <c r="AE73" t="s">
        <v>52</v>
      </c>
      <c r="AF73" t="s">
        <v>229</v>
      </c>
      <c r="AG73" t="s">
        <v>55</v>
      </c>
      <c r="AH73" t="s">
        <v>224</v>
      </c>
      <c r="AI73">
        <v>-9</v>
      </c>
      <c r="AJ73" t="s">
        <v>68</v>
      </c>
      <c r="AK73" t="s">
        <v>68</v>
      </c>
      <c r="AL73">
        <v>20000</v>
      </c>
      <c r="AM73">
        <v>0</v>
      </c>
      <c r="AN73">
        <v>92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2</v>
      </c>
      <c r="AU73">
        <v>2</v>
      </c>
      <c r="AV73" t="s">
        <v>225</v>
      </c>
      <c r="AW73" t="s">
        <v>60</v>
      </c>
      <c r="AX73" t="str">
        <f t="shared" si="1"/>
        <v>C</v>
      </c>
      <c r="AY73" t="str">
        <f>VLOOKUP(W73,pivot!$C$4:$D$15,2,FALSE)</f>
        <v>PA</v>
      </c>
    </row>
    <row r="74" spans="1:51" hidden="1" x14ac:dyDescent="0.25">
      <c r="A74">
        <v>73</v>
      </c>
      <c r="B74">
        <v>93</v>
      </c>
      <c r="C74">
        <v>101</v>
      </c>
      <c r="D74">
        <v>132</v>
      </c>
      <c r="E74" t="s">
        <v>204</v>
      </c>
      <c r="F74" t="s">
        <v>52</v>
      </c>
      <c r="G74" t="s">
        <v>50</v>
      </c>
      <c r="H74" t="s">
        <v>52</v>
      </c>
      <c r="I74">
        <v>10</v>
      </c>
      <c r="J74">
        <v>-99</v>
      </c>
      <c r="K74">
        <v>-99</v>
      </c>
      <c r="L74">
        <v>101</v>
      </c>
      <c r="M74">
        <v>7.2160000000000002</v>
      </c>
      <c r="N74">
        <v>-99</v>
      </c>
      <c r="O74" t="s">
        <v>51</v>
      </c>
      <c r="P74" t="s">
        <v>52</v>
      </c>
      <c r="Q74" t="s">
        <v>52</v>
      </c>
      <c r="R74" t="s">
        <v>52</v>
      </c>
      <c r="S74" t="s">
        <v>51</v>
      </c>
      <c r="T74" t="s">
        <v>52</v>
      </c>
      <c r="U74">
        <v>-99</v>
      </c>
      <c r="V74">
        <v>3</v>
      </c>
      <c r="W74" t="s">
        <v>65</v>
      </c>
      <c r="X74">
        <v>11.320777777777799</v>
      </c>
      <c r="Y74">
        <v>2.597E-2</v>
      </c>
      <c r="Z74" t="s">
        <v>232</v>
      </c>
      <c r="AA74" t="s">
        <v>233</v>
      </c>
      <c r="AB74">
        <v>242</v>
      </c>
      <c r="AC74" t="s">
        <v>234</v>
      </c>
      <c r="AD74" t="s">
        <v>235</v>
      </c>
      <c r="AE74" t="s">
        <v>236</v>
      </c>
      <c r="AF74" t="s">
        <v>233</v>
      </c>
      <c r="AG74" t="s">
        <v>55</v>
      </c>
      <c r="AH74" t="s">
        <v>237</v>
      </c>
      <c r="AI74">
        <v>-99</v>
      </c>
      <c r="AJ74" t="s">
        <v>238</v>
      </c>
      <c r="AK74" t="s">
        <v>58</v>
      </c>
      <c r="AL74">
        <v>7.8</v>
      </c>
      <c r="AM74">
        <v>0</v>
      </c>
      <c r="AN74">
        <v>93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 t="s">
        <v>239</v>
      </c>
      <c r="AW74" t="s">
        <v>94</v>
      </c>
      <c r="AX74" t="str">
        <f t="shared" si="1"/>
        <v>E</v>
      </c>
      <c r="AY74" t="str">
        <f>VLOOKUP(W74,pivot!$C$4:$D$15,2,FALSE)</f>
        <v>IT</v>
      </c>
    </row>
    <row r="75" spans="1:51" hidden="1" x14ac:dyDescent="0.25">
      <c r="A75">
        <v>74</v>
      </c>
      <c r="B75">
        <v>94</v>
      </c>
      <c r="C75">
        <v>102</v>
      </c>
      <c r="D75">
        <v>134</v>
      </c>
      <c r="E75" t="s">
        <v>71</v>
      </c>
      <c r="F75" t="s">
        <v>52</v>
      </c>
      <c r="G75" t="s">
        <v>50</v>
      </c>
      <c r="H75" t="s">
        <v>52</v>
      </c>
      <c r="I75">
        <v>-99</v>
      </c>
      <c r="J75">
        <v>-99</v>
      </c>
      <c r="K75">
        <v>-99</v>
      </c>
      <c r="L75">
        <v>18</v>
      </c>
      <c r="M75">
        <v>-99</v>
      </c>
      <c r="N75">
        <v>-99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>
        <v>-99</v>
      </c>
      <c r="V75">
        <v>3</v>
      </c>
      <c r="W75" t="s">
        <v>209</v>
      </c>
      <c r="X75">
        <v>8.9195714285714303</v>
      </c>
      <c r="Y75">
        <v>8.9060000000000006</v>
      </c>
      <c r="Z75" t="s">
        <v>240</v>
      </c>
      <c r="AA75" t="s">
        <v>241</v>
      </c>
      <c r="AB75">
        <v>393</v>
      </c>
      <c r="AC75" t="s">
        <v>533</v>
      </c>
      <c r="AD75" t="s">
        <v>235</v>
      </c>
      <c r="AE75" t="s">
        <v>52</v>
      </c>
      <c r="AF75" t="s">
        <v>241</v>
      </c>
      <c r="AG75" t="s">
        <v>55</v>
      </c>
      <c r="AH75" t="s">
        <v>67</v>
      </c>
      <c r="AI75">
        <v>-99</v>
      </c>
      <c r="AJ75" t="s">
        <v>68</v>
      </c>
      <c r="AK75" t="s">
        <v>68</v>
      </c>
      <c r="AL75">
        <v>130</v>
      </c>
      <c r="AM75">
        <v>0</v>
      </c>
      <c r="AN75">
        <v>94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 t="s">
        <v>69</v>
      </c>
      <c r="AW75" t="s">
        <v>62</v>
      </c>
      <c r="AX75" t="str">
        <f t="shared" si="1"/>
        <v>E</v>
      </c>
      <c r="AY75" t="str">
        <f>VLOOKUP(W75,pivot!$C$4:$D$15,2,FALSE)</f>
        <v>PA</v>
      </c>
    </row>
    <row r="76" spans="1:51" hidden="1" x14ac:dyDescent="0.25">
      <c r="A76">
        <v>75</v>
      </c>
      <c r="B76">
        <v>99</v>
      </c>
      <c r="C76">
        <v>107</v>
      </c>
      <c r="D76">
        <v>146</v>
      </c>
      <c r="E76" t="s">
        <v>48</v>
      </c>
      <c r="F76" t="s">
        <v>52</v>
      </c>
      <c r="G76" t="s">
        <v>50</v>
      </c>
      <c r="H76" t="s">
        <v>52</v>
      </c>
      <c r="I76">
        <v>-99</v>
      </c>
      <c r="J76">
        <v>-99</v>
      </c>
      <c r="K76">
        <v>-99</v>
      </c>
      <c r="L76">
        <v>6</v>
      </c>
      <c r="M76">
        <v>-99</v>
      </c>
      <c r="N76">
        <v>-99</v>
      </c>
      <c r="O76" t="s">
        <v>52</v>
      </c>
      <c r="P76" t="s">
        <v>52</v>
      </c>
      <c r="Q76" t="s">
        <v>52</v>
      </c>
      <c r="R76" t="s">
        <v>52</v>
      </c>
      <c r="S76" t="s">
        <v>52</v>
      </c>
      <c r="T76" t="s">
        <v>52</v>
      </c>
      <c r="U76">
        <v>-99</v>
      </c>
      <c r="V76">
        <v>1</v>
      </c>
      <c r="W76" t="s">
        <v>65</v>
      </c>
      <c r="X76">
        <v>361.13159420289901</v>
      </c>
      <c r="Y76">
        <v>326.740869565217</v>
      </c>
      <c r="Z76" t="s">
        <v>243</v>
      </c>
      <c r="AA76" t="s">
        <v>244</v>
      </c>
      <c r="AB76">
        <v>1378</v>
      </c>
      <c r="AC76" t="s">
        <v>245</v>
      </c>
      <c r="AD76" t="s">
        <v>246</v>
      </c>
      <c r="AE76" t="s">
        <v>52</v>
      </c>
      <c r="AF76" t="s">
        <v>244</v>
      </c>
      <c r="AG76" t="s">
        <v>55</v>
      </c>
      <c r="AH76" t="s">
        <v>67</v>
      </c>
      <c r="AI76">
        <v>-99</v>
      </c>
      <c r="AJ76" t="s">
        <v>68</v>
      </c>
      <c r="AK76" t="s">
        <v>68</v>
      </c>
      <c r="AL76">
        <v>300</v>
      </c>
      <c r="AM76">
        <v>0</v>
      </c>
      <c r="AN76">
        <v>99</v>
      </c>
      <c r="AO76">
        <v>2</v>
      </c>
      <c r="AP76">
        <v>2</v>
      </c>
      <c r="AQ76">
        <v>2</v>
      </c>
      <c r="AR76">
        <v>3</v>
      </c>
      <c r="AS76">
        <v>4</v>
      </c>
      <c r="AT76">
        <v>4</v>
      </c>
      <c r="AU76">
        <v>5</v>
      </c>
      <c r="AV76" t="s">
        <v>69</v>
      </c>
      <c r="AW76" t="s">
        <v>89</v>
      </c>
      <c r="AX76" t="str">
        <f t="shared" si="1"/>
        <v>C</v>
      </c>
      <c r="AY76" t="str">
        <f>VLOOKUP(W76,pivot!$C$4:$D$15,2,FALSE)</f>
        <v>IT</v>
      </c>
    </row>
    <row r="77" spans="1:51" hidden="1" x14ac:dyDescent="0.25">
      <c r="A77">
        <v>76</v>
      </c>
      <c r="B77">
        <v>100</v>
      </c>
      <c r="C77">
        <v>108</v>
      </c>
      <c r="D77">
        <v>147</v>
      </c>
      <c r="E77" t="s">
        <v>48</v>
      </c>
      <c r="F77" t="s">
        <v>52</v>
      </c>
      <c r="G77" t="s">
        <v>50</v>
      </c>
      <c r="H77" t="s">
        <v>52</v>
      </c>
      <c r="I77">
        <v>-99</v>
      </c>
      <c r="J77">
        <v>-99</v>
      </c>
      <c r="K77">
        <v>-99</v>
      </c>
      <c r="L77">
        <v>169</v>
      </c>
      <c r="M77">
        <v>-99</v>
      </c>
      <c r="N77">
        <v>-99</v>
      </c>
      <c r="O77" t="s">
        <v>52</v>
      </c>
      <c r="P77" t="s">
        <v>52</v>
      </c>
      <c r="Q77" t="s">
        <v>52</v>
      </c>
      <c r="R77" t="s">
        <v>52</v>
      </c>
      <c r="S77" t="s">
        <v>52</v>
      </c>
      <c r="T77" t="s">
        <v>52</v>
      </c>
      <c r="U77">
        <v>-99</v>
      </c>
      <c r="V77">
        <v>1</v>
      </c>
      <c r="W77" t="s">
        <v>65</v>
      </c>
      <c r="X77">
        <v>139.90338164251199</v>
      </c>
      <c r="Y77">
        <v>105.973333333333</v>
      </c>
      <c r="Z77" t="s">
        <v>247</v>
      </c>
      <c r="AA77" t="s">
        <v>248</v>
      </c>
      <c r="AB77">
        <v>1378</v>
      </c>
      <c r="AC77" t="s">
        <v>245</v>
      </c>
      <c r="AD77" t="s">
        <v>246</v>
      </c>
      <c r="AE77" t="s">
        <v>52</v>
      </c>
      <c r="AF77" t="s">
        <v>248</v>
      </c>
      <c r="AG77" t="s">
        <v>55</v>
      </c>
      <c r="AH77" t="s">
        <v>103</v>
      </c>
      <c r="AI77">
        <v>-99</v>
      </c>
      <c r="AJ77" t="s">
        <v>68</v>
      </c>
      <c r="AK77" t="s">
        <v>68</v>
      </c>
      <c r="AL77">
        <v>-99</v>
      </c>
      <c r="AM77">
        <v>0</v>
      </c>
      <c r="AN77">
        <v>100</v>
      </c>
      <c r="AO77">
        <v>2</v>
      </c>
      <c r="AP77">
        <v>2</v>
      </c>
      <c r="AQ77">
        <v>2</v>
      </c>
      <c r="AR77">
        <v>2</v>
      </c>
      <c r="AS77">
        <v>3</v>
      </c>
      <c r="AT77">
        <v>3</v>
      </c>
      <c r="AU77">
        <v>3</v>
      </c>
      <c r="AV77" t="s">
        <v>69</v>
      </c>
      <c r="AW77" t="s">
        <v>89</v>
      </c>
      <c r="AX77" t="str">
        <f t="shared" si="1"/>
        <v>C</v>
      </c>
      <c r="AY77" t="str">
        <f>VLOOKUP(W77,pivot!$C$4:$D$15,2,FALSE)</f>
        <v>IT</v>
      </c>
    </row>
    <row r="78" spans="1:51" hidden="1" x14ac:dyDescent="0.25">
      <c r="A78">
        <v>77</v>
      </c>
      <c r="B78">
        <v>101</v>
      </c>
      <c r="C78">
        <v>109</v>
      </c>
      <c r="D78">
        <v>148</v>
      </c>
      <c r="E78" t="s">
        <v>48</v>
      </c>
      <c r="F78" t="s">
        <v>52</v>
      </c>
      <c r="G78" t="s">
        <v>50</v>
      </c>
      <c r="H78" t="s">
        <v>52</v>
      </c>
      <c r="I78">
        <v>-99</v>
      </c>
      <c r="J78">
        <v>-99</v>
      </c>
      <c r="K78">
        <v>-99</v>
      </c>
      <c r="L78">
        <v>27</v>
      </c>
      <c r="M78">
        <v>-99</v>
      </c>
      <c r="N78">
        <v>-99</v>
      </c>
      <c r="O78" t="s">
        <v>52</v>
      </c>
      <c r="P78" t="s">
        <v>52</v>
      </c>
      <c r="Q78" t="s">
        <v>52</v>
      </c>
      <c r="R78" t="s">
        <v>52</v>
      </c>
      <c r="S78" t="s">
        <v>52</v>
      </c>
      <c r="T78" t="s">
        <v>52</v>
      </c>
      <c r="U78">
        <v>-99</v>
      </c>
      <c r="V78">
        <v>1</v>
      </c>
      <c r="W78" t="s">
        <v>65</v>
      </c>
      <c r="X78">
        <v>65.056386473429995</v>
      </c>
      <c r="Y78">
        <v>39.044946859903398</v>
      </c>
      <c r="Z78" t="s">
        <v>249</v>
      </c>
      <c r="AA78" t="s">
        <v>250</v>
      </c>
      <c r="AB78">
        <v>1378</v>
      </c>
      <c r="AC78" t="s">
        <v>245</v>
      </c>
      <c r="AD78" t="s">
        <v>246</v>
      </c>
      <c r="AE78" t="s">
        <v>52</v>
      </c>
      <c r="AF78" t="s">
        <v>250</v>
      </c>
      <c r="AG78" t="s">
        <v>55</v>
      </c>
      <c r="AH78" t="s">
        <v>159</v>
      </c>
      <c r="AI78">
        <v>-9</v>
      </c>
      <c r="AJ78" t="s">
        <v>68</v>
      </c>
      <c r="AK78" t="s">
        <v>68</v>
      </c>
      <c r="AL78">
        <v>-99</v>
      </c>
      <c r="AM78">
        <v>0</v>
      </c>
      <c r="AN78">
        <v>101</v>
      </c>
      <c r="AO78">
        <v>1</v>
      </c>
      <c r="AP78">
        <v>1</v>
      </c>
      <c r="AQ78">
        <v>1</v>
      </c>
      <c r="AR78">
        <v>1</v>
      </c>
      <c r="AS78">
        <v>2</v>
      </c>
      <c r="AT78">
        <v>2</v>
      </c>
      <c r="AU78">
        <v>2</v>
      </c>
      <c r="AV78" t="s">
        <v>59</v>
      </c>
      <c r="AW78" t="s">
        <v>60</v>
      </c>
      <c r="AX78" t="str">
        <f t="shared" si="1"/>
        <v>C</v>
      </c>
      <c r="AY78" t="str">
        <f>VLOOKUP(W78,pivot!$C$4:$D$15,2,FALSE)</f>
        <v>IT</v>
      </c>
    </row>
    <row r="79" spans="1:51" hidden="1" x14ac:dyDescent="0.25">
      <c r="A79">
        <v>78</v>
      </c>
      <c r="B79">
        <v>102</v>
      </c>
      <c r="C79">
        <v>110</v>
      </c>
      <c r="D79">
        <v>149</v>
      </c>
      <c r="E79" t="s">
        <v>71</v>
      </c>
      <c r="F79" t="s">
        <v>52</v>
      </c>
      <c r="G79" t="s">
        <v>50</v>
      </c>
      <c r="H79" t="s">
        <v>52</v>
      </c>
      <c r="I79">
        <v>-99</v>
      </c>
      <c r="J79">
        <v>-99</v>
      </c>
      <c r="K79">
        <v>-99</v>
      </c>
      <c r="L79">
        <v>12.1</v>
      </c>
      <c r="M79">
        <v>5.6</v>
      </c>
      <c r="N79">
        <v>-99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>
        <v>-99</v>
      </c>
      <c r="V79">
        <v>1</v>
      </c>
      <c r="W79" t="s">
        <v>65</v>
      </c>
      <c r="X79">
        <v>14.984115942029</v>
      </c>
      <c r="Y79">
        <v>10.9968695652174</v>
      </c>
      <c r="Z79" t="s">
        <v>251</v>
      </c>
      <c r="AA79" t="s">
        <v>241</v>
      </c>
      <c r="AB79" t="s">
        <v>252</v>
      </c>
      <c r="AC79" t="s">
        <v>245</v>
      </c>
      <c r="AD79" t="s">
        <v>246</v>
      </c>
      <c r="AE79" t="s">
        <v>52</v>
      </c>
      <c r="AF79" t="s">
        <v>241</v>
      </c>
      <c r="AG79" t="s">
        <v>55</v>
      </c>
      <c r="AH79" t="s">
        <v>170</v>
      </c>
      <c r="AI79">
        <v>-99</v>
      </c>
      <c r="AJ79" t="s">
        <v>68</v>
      </c>
      <c r="AK79" t="s">
        <v>68</v>
      </c>
      <c r="AL79">
        <v>-99</v>
      </c>
      <c r="AM79">
        <v>0</v>
      </c>
      <c r="AN79">
        <v>102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 t="s">
        <v>69</v>
      </c>
      <c r="AW79" t="s">
        <v>60</v>
      </c>
      <c r="AX79" t="str">
        <f t="shared" si="1"/>
        <v>E</v>
      </c>
      <c r="AY79" t="str">
        <f>VLOOKUP(W79,pivot!$C$4:$D$15,2,FALSE)</f>
        <v>IT</v>
      </c>
    </row>
    <row r="80" spans="1:51" hidden="1" x14ac:dyDescent="0.25">
      <c r="A80">
        <v>79</v>
      </c>
      <c r="B80">
        <v>103</v>
      </c>
      <c r="C80">
        <v>111</v>
      </c>
      <c r="D80">
        <v>150</v>
      </c>
      <c r="E80" t="s">
        <v>71</v>
      </c>
      <c r="F80" t="s">
        <v>52</v>
      </c>
      <c r="G80" t="s">
        <v>50</v>
      </c>
      <c r="H80" t="s">
        <v>52</v>
      </c>
      <c r="I80">
        <v>-99</v>
      </c>
      <c r="J80">
        <v>-99</v>
      </c>
      <c r="K80">
        <v>-99</v>
      </c>
      <c r="L80">
        <v>9.6</v>
      </c>
      <c r="M80">
        <v>5.6</v>
      </c>
      <c r="N80">
        <v>-99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>
        <v>-99</v>
      </c>
      <c r="V80">
        <v>1</v>
      </c>
      <c r="W80" t="s">
        <v>65</v>
      </c>
      <c r="X80">
        <v>10.7743381642512</v>
      </c>
      <c r="Y80">
        <v>6.82066086956522</v>
      </c>
      <c r="Z80" t="s">
        <v>253</v>
      </c>
      <c r="AA80" t="s">
        <v>254</v>
      </c>
      <c r="AB80" t="s">
        <v>252</v>
      </c>
      <c r="AC80" t="s">
        <v>245</v>
      </c>
      <c r="AD80" t="s">
        <v>246</v>
      </c>
      <c r="AE80" t="s">
        <v>52</v>
      </c>
      <c r="AF80" t="s">
        <v>254</v>
      </c>
      <c r="AG80" t="s">
        <v>55</v>
      </c>
      <c r="AH80" t="s">
        <v>170</v>
      </c>
      <c r="AI80">
        <v>-99</v>
      </c>
      <c r="AJ80" t="s">
        <v>68</v>
      </c>
      <c r="AK80" t="s">
        <v>68</v>
      </c>
      <c r="AL80">
        <v>-99</v>
      </c>
      <c r="AM80">
        <v>0</v>
      </c>
      <c r="AN80">
        <v>103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 t="s">
        <v>69</v>
      </c>
      <c r="AW80" t="s">
        <v>62</v>
      </c>
      <c r="AX80" t="str">
        <f t="shared" si="1"/>
        <v>E</v>
      </c>
      <c r="AY80" t="str">
        <f>VLOOKUP(W80,pivot!$C$4:$D$15,2,FALSE)</f>
        <v>IT</v>
      </c>
    </row>
    <row r="81" spans="1:52" hidden="1" x14ac:dyDescent="0.25">
      <c r="A81">
        <v>80</v>
      </c>
      <c r="B81">
        <v>108</v>
      </c>
      <c r="C81">
        <v>116</v>
      </c>
      <c r="D81">
        <v>155</v>
      </c>
      <c r="E81" t="s">
        <v>48</v>
      </c>
      <c r="F81" t="s">
        <v>255</v>
      </c>
      <c r="G81" t="s">
        <v>50</v>
      </c>
      <c r="H81" t="s">
        <v>52</v>
      </c>
      <c r="I81">
        <v>68.5</v>
      </c>
      <c r="J81">
        <v>-99</v>
      </c>
      <c r="K81">
        <v>-99</v>
      </c>
      <c r="L81">
        <v>275</v>
      </c>
      <c r="M81">
        <v>-99</v>
      </c>
      <c r="N81">
        <v>-99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  <c r="U81">
        <v>-99</v>
      </c>
      <c r="V81">
        <v>3</v>
      </c>
      <c r="W81" t="s">
        <v>110</v>
      </c>
      <c r="X81">
        <v>302.31888888888898</v>
      </c>
      <c r="Y81">
        <v>274.49777777777803</v>
      </c>
      <c r="Z81" t="s">
        <v>256</v>
      </c>
      <c r="AA81" t="s">
        <v>52</v>
      </c>
      <c r="AB81">
        <v>74</v>
      </c>
      <c r="AC81" t="s">
        <v>257</v>
      </c>
      <c r="AD81" t="s">
        <v>258</v>
      </c>
      <c r="AE81" t="s">
        <v>259</v>
      </c>
      <c r="AF81" t="s">
        <v>260</v>
      </c>
      <c r="AG81" t="s">
        <v>55</v>
      </c>
      <c r="AH81" t="s">
        <v>103</v>
      </c>
      <c r="AI81">
        <v>-99</v>
      </c>
      <c r="AJ81" t="s">
        <v>57</v>
      </c>
      <c r="AK81" t="s">
        <v>58</v>
      </c>
      <c r="AL81">
        <v>6</v>
      </c>
      <c r="AM81">
        <v>0</v>
      </c>
      <c r="AN81">
        <v>108</v>
      </c>
      <c r="AO81">
        <v>2</v>
      </c>
      <c r="AP81">
        <v>2</v>
      </c>
      <c r="AQ81">
        <v>2</v>
      </c>
      <c r="AR81">
        <v>3</v>
      </c>
      <c r="AS81">
        <v>4</v>
      </c>
      <c r="AT81">
        <v>4</v>
      </c>
      <c r="AU81">
        <v>5</v>
      </c>
      <c r="AV81" t="s">
        <v>69</v>
      </c>
      <c r="AW81" t="s">
        <v>89</v>
      </c>
      <c r="AX81" t="str">
        <f t="shared" si="1"/>
        <v>C</v>
      </c>
      <c r="AY81" t="str">
        <f>VLOOKUP(W81,pivot!$C$4:$D$15,2,FALSE)</f>
        <v>IT</v>
      </c>
    </row>
    <row r="82" spans="1:52" hidden="1" x14ac:dyDescent="0.25">
      <c r="A82">
        <v>81</v>
      </c>
      <c r="B82">
        <v>109</v>
      </c>
      <c r="C82">
        <v>117</v>
      </c>
      <c r="D82">
        <v>156</v>
      </c>
      <c r="E82" t="s">
        <v>48</v>
      </c>
      <c r="F82" t="s">
        <v>261</v>
      </c>
      <c r="G82" t="s">
        <v>50</v>
      </c>
      <c r="H82" t="s">
        <v>52</v>
      </c>
      <c r="I82">
        <v>28.7</v>
      </c>
      <c r="J82">
        <v>-99</v>
      </c>
      <c r="K82">
        <v>-99</v>
      </c>
      <c r="L82">
        <v>110</v>
      </c>
      <c r="M82">
        <v>-99</v>
      </c>
      <c r="N82">
        <v>-99</v>
      </c>
      <c r="O82" t="s">
        <v>52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>
        <v>-99</v>
      </c>
      <c r="V82">
        <v>3</v>
      </c>
      <c r="W82" t="s">
        <v>110</v>
      </c>
      <c r="X82">
        <v>202.933333333333</v>
      </c>
      <c r="Y82">
        <v>186.418888888889</v>
      </c>
      <c r="Z82" t="s">
        <v>262</v>
      </c>
      <c r="AA82" t="s">
        <v>52</v>
      </c>
      <c r="AB82">
        <v>74</v>
      </c>
      <c r="AC82" t="s">
        <v>257</v>
      </c>
      <c r="AD82" t="s">
        <v>258</v>
      </c>
      <c r="AE82" t="s">
        <v>259</v>
      </c>
      <c r="AF82" t="s">
        <v>263</v>
      </c>
      <c r="AG82" t="s">
        <v>55</v>
      </c>
      <c r="AH82" t="s">
        <v>264</v>
      </c>
      <c r="AI82">
        <v>28.8</v>
      </c>
      <c r="AJ82" t="s">
        <v>265</v>
      </c>
      <c r="AK82" t="s">
        <v>58</v>
      </c>
      <c r="AL82">
        <v>7.6</v>
      </c>
      <c r="AM82">
        <v>0</v>
      </c>
      <c r="AN82">
        <v>109</v>
      </c>
      <c r="AO82">
        <v>2</v>
      </c>
      <c r="AP82">
        <v>2</v>
      </c>
      <c r="AQ82">
        <v>2</v>
      </c>
      <c r="AR82">
        <v>2</v>
      </c>
      <c r="AS82">
        <v>3</v>
      </c>
      <c r="AT82">
        <v>3</v>
      </c>
      <c r="AU82">
        <v>3</v>
      </c>
      <c r="AV82" t="s">
        <v>59</v>
      </c>
      <c r="AW82" t="s">
        <v>89</v>
      </c>
      <c r="AX82" t="str">
        <f t="shared" si="1"/>
        <v>C</v>
      </c>
      <c r="AY82" t="str">
        <f>VLOOKUP(W82,pivot!$C$4:$D$15,2,FALSE)</f>
        <v>IT</v>
      </c>
    </row>
    <row r="83" spans="1:52" hidden="1" x14ac:dyDescent="0.25">
      <c r="A83">
        <v>82</v>
      </c>
      <c r="B83">
        <v>110</v>
      </c>
      <c r="C83">
        <v>118</v>
      </c>
      <c r="D83">
        <v>157</v>
      </c>
      <c r="E83" t="s">
        <v>48</v>
      </c>
      <c r="F83" t="s">
        <v>266</v>
      </c>
      <c r="G83" t="s">
        <v>50</v>
      </c>
      <c r="H83" t="s">
        <v>52</v>
      </c>
      <c r="I83">
        <v>45.8</v>
      </c>
      <c r="J83">
        <v>-99</v>
      </c>
      <c r="K83">
        <v>-99</v>
      </c>
      <c r="L83">
        <v>102</v>
      </c>
      <c r="M83">
        <v>-99</v>
      </c>
      <c r="N83">
        <v>-99</v>
      </c>
      <c r="O83" t="s">
        <v>52</v>
      </c>
      <c r="P83" t="s">
        <v>52</v>
      </c>
      <c r="Q83" t="s">
        <v>52</v>
      </c>
      <c r="R83" t="s">
        <v>52</v>
      </c>
      <c r="S83" t="s">
        <v>52</v>
      </c>
      <c r="T83" t="s">
        <v>52</v>
      </c>
      <c r="U83">
        <v>-99</v>
      </c>
      <c r="V83">
        <v>3</v>
      </c>
      <c r="W83" t="s">
        <v>110</v>
      </c>
      <c r="X83">
        <v>186.20333333333301</v>
      </c>
      <c r="Y83">
        <v>166.36444444444399</v>
      </c>
      <c r="Z83" t="s">
        <v>267</v>
      </c>
      <c r="AA83" t="s">
        <v>52</v>
      </c>
      <c r="AB83">
        <v>74</v>
      </c>
      <c r="AC83" t="s">
        <v>257</v>
      </c>
      <c r="AD83" t="s">
        <v>258</v>
      </c>
      <c r="AE83" t="s">
        <v>259</v>
      </c>
      <c r="AF83" t="s">
        <v>268</v>
      </c>
      <c r="AG83" t="s">
        <v>55</v>
      </c>
      <c r="AH83" t="s">
        <v>264</v>
      </c>
      <c r="AI83">
        <v>75</v>
      </c>
      <c r="AJ83" t="s">
        <v>265</v>
      </c>
      <c r="AK83" t="s">
        <v>58</v>
      </c>
      <c r="AL83">
        <v>15</v>
      </c>
      <c r="AM83">
        <v>0</v>
      </c>
      <c r="AN83">
        <v>110</v>
      </c>
      <c r="AO83">
        <v>2</v>
      </c>
      <c r="AP83">
        <v>2</v>
      </c>
      <c r="AQ83">
        <v>2</v>
      </c>
      <c r="AR83">
        <v>2</v>
      </c>
      <c r="AS83">
        <v>3</v>
      </c>
      <c r="AT83">
        <v>3</v>
      </c>
      <c r="AU83">
        <v>3</v>
      </c>
      <c r="AV83" t="s">
        <v>59</v>
      </c>
      <c r="AW83" t="s">
        <v>89</v>
      </c>
      <c r="AX83" t="str">
        <f t="shared" si="1"/>
        <v>C</v>
      </c>
      <c r="AY83" t="str">
        <f>VLOOKUP(W83,pivot!$C$4:$D$15,2,FALSE)</f>
        <v>IT</v>
      </c>
    </row>
    <row r="84" spans="1:52" hidden="1" x14ac:dyDescent="0.25">
      <c r="A84">
        <v>83</v>
      </c>
      <c r="B84">
        <v>111</v>
      </c>
      <c r="C84">
        <v>119</v>
      </c>
      <c r="D84">
        <v>158</v>
      </c>
      <c r="E84" t="s">
        <v>48</v>
      </c>
      <c r="F84" t="s">
        <v>269</v>
      </c>
      <c r="G84" t="s">
        <v>50</v>
      </c>
      <c r="H84" t="s">
        <v>52</v>
      </c>
      <c r="I84">
        <v>125</v>
      </c>
      <c r="J84">
        <v>-99</v>
      </c>
      <c r="K84">
        <v>-99</v>
      </c>
      <c r="L84">
        <v>93</v>
      </c>
      <c r="M84">
        <v>-99</v>
      </c>
      <c r="N84">
        <v>-99</v>
      </c>
      <c r="O84" t="s">
        <v>52</v>
      </c>
      <c r="P84" t="s">
        <v>52</v>
      </c>
      <c r="Q84" t="s">
        <v>52</v>
      </c>
      <c r="R84" t="s">
        <v>52</v>
      </c>
      <c r="S84" t="s">
        <v>52</v>
      </c>
      <c r="T84" t="s">
        <v>52</v>
      </c>
      <c r="U84">
        <v>-99</v>
      </c>
      <c r="V84">
        <v>3</v>
      </c>
      <c r="W84" t="s">
        <v>110</v>
      </c>
      <c r="X84">
        <v>54.718111111111099</v>
      </c>
      <c r="Y84">
        <v>44.339444444444403</v>
      </c>
      <c r="Z84" t="s">
        <v>270</v>
      </c>
      <c r="AA84" t="s">
        <v>52</v>
      </c>
      <c r="AB84">
        <v>74</v>
      </c>
      <c r="AC84" t="s">
        <v>257</v>
      </c>
      <c r="AD84" t="s">
        <v>258</v>
      </c>
      <c r="AE84" t="s">
        <v>259</v>
      </c>
      <c r="AF84" t="s">
        <v>271</v>
      </c>
      <c r="AG84" t="s">
        <v>55</v>
      </c>
      <c r="AH84" t="s">
        <v>264</v>
      </c>
      <c r="AI84">
        <v>75</v>
      </c>
      <c r="AJ84" t="s">
        <v>265</v>
      </c>
      <c r="AK84" t="s">
        <v>58</v>
      </c>
      <c r="AL84">
        <v>15</v>
      </c>
      <c r="AM84">
        <v>0</v>
      </c>
      <c r="AN84">
        <v>111</v>
      </c>
      <c r="AO84">
        <v>1</v>
      </c>
      <c r="AP84">
        <v>1</v>
      </c>
      <c r="AQ84">
        <v>1</v>
      </c>
      <c r="AR84">
        <v>1</v>
      </c>
      <c r="AS84">
        <v>2</v>
      </c>
      <c r="AT84">
        <v>2</v>
      </c>
      <c r="AU84">
        <v>2</v>
      </c>
      <c r="AV84" t="s">
        <v>59</v>
      </c>
      <c r="AW84" t="s">
        <v>60</v>
      </c>
      <c r="AX84" t="str">
        <f t="shared" si="1"/>
        <v>C</v>
      </c>
      <c r="AY84" t="str">
        <f>VLOOKUP(W84,pivot!$C$4:$D$15,2,FALSE)</f>
        <v>IT</v>
      </c>
    </row>
    <row r="85" spans="1:52" hidden="1" x14ac:dyDescent="0.25">
      <c r="A85">
        <v>84</v>
      </c>
      <c r="B85">
        <v>112</v>
      </c>
      <c r="C85">
        <v>120</v>
      </c>
      <c r="D85">
        <v>159</v>
      </c>
      <c r="E85" t="s">
        <v>48</v>
      </c>
      <c r="F85" t="s">
        <v>272</v>
      </c>
      <c r="G85" t="s">
        <v>50</v>
      </c>
      <c r="H85" t="s">
        <v>52</v>
      </c>
      <c r="I85">
        <v>73.8</v>
      </c>
      <c r="J85">
        <v>-99</v>
      </c>
      <c r="K85">
        <v>-99</v>
      </c>
      <c r="L85">
        <v>50</v>
      </c>
      <c r="M85">
        <v>-99</v>
      </c>
      <c r="N85">
        <v>-99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>
        <v>-99</v>
      </c>
      <c r="V85">
        <v>3</v>
      </c>
      <c r="W85" t="s">
        <v>110</v>
      </c>
      <c r="X85">
        <v>318.47000000000003</v>
      </c>
      <c r="Y85">
        <v>248.3</v>
      </c>
      <c r="Z85" t="s">
        <v>273</v>
      </c>
      <c r="AA85" t="s">
        <v>52</v>
      </c>
      <c r="AB85">
        <v>74</v>
      </c>
      <c r="AC85" t="s">
        <v>257</v>
      </c>
      <c r="AD85" t="s">
        <v>258</v>
      </c>
      <c r="AE85" t="s">
        <v>259</v>
      </c>
      <c r="AF85" t="s">
        <v>274</v>
      </c>
      <c r="AG85" t="s">
        <v>55</v>
      </c>
      <c r="AH85" t="s">
        <v>103</v>
      </c>
      <c r="AI85">
        <v>-99</v>
      </c>
      <c r="AJ85" t="s">
        <v>275</v>
      </c>
      <c r="AK85" t="s">
        <v>58</v>
      </c>
      <c r="AL85">
        <v>21</v>
      </c>
      <c r="AM85">
        <v>0</v>
      </c>
      <c r="AN85">
        <v>112</v>
      </c>
      <c r="AO85">
        <v>2</v>
      </c>
      <c r="AP85">
        <v>2</v>
      </c>
      <c r="AQ85">
        <v>2</v>
      </c>
      <c r="AR85">
        <v>3</v>
      </c>
      <c r="AS85">
        <v>4</v>
      </c>
      <c r="AT85">
        <v>4</v>
      </c>
      <c r="AU85">
        <v>5</v>
      </c>
      <c r="AV85" t="s">
        <v>69</v>
      </c>
      <c r="AW85" t="s">
        <v>89</v>
      </c>
      <c r="AX85" t="str">
        <f t="shared" si="1"/>
        <v>C</v>
      </c>
      <c r="AY85" t="str">
        <f>VLOOKUP(W85,pivot!$C$4:$D$15,2,FALSE)</f>
        <v>IT</v>
      </c>
    </row>
    <row r="86" spans="1:52" hidden="1" x14ac:dyDescent="0.25">
      <c r="A86">
        <v>85</v>
      </c>
      <c r="B86">
        <v>113</v>
      </c>
      <c r="C86">
        <v>121</v>
      </c>
      <c r="D86">
        <v>160</v>
      </c>
      <c r="E86" t="s">
        <v>48</v>
      </c>
      <c r="F86" t="s">
        <v>276</v>
      </c>
      <c r="G86" t="s">
        <v>50</v>
      </c>
      <c r="H86" t="s">
        <v>52</v>
      </c>
      <c r="I86">
        <v>289</v>
      </c>
      <c r="J86">
        <v>-99</v>
      </c>
      <c r="K86">
        <v>-99</v>
      </c>
      <c r="L86">
        <v>6</v>
      </c>
      <c r="M86">
        <v>-99</v>
      </c>
      <c r="N86">
        <v>-99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>
        <v>-99</v>
      </c>
      <c r="V86">
        <v>3</v>
      </c>
      <c r="W86" t="s">
        <v>110</v>
      </c>
      <c r="X86">
        <v>1117.32222222222</v>
      </c>
      <c r="Y86">
        <v>638.56111111111102</v>
      </c>
      <c r="Z86" t="s">
        <v>277</v>
      </c>
      <c r="AA86" t="s">
        <v>52</v>
      </c>
      <c r="AB86">
        <v>74</v>
      </c>
      <c r="AC86" t="s">
        <v>257</v>
      </c>
      <c r="AD86" t="s">
        <v>258</v>
      </c>
      <c r="AE86" s="1" t="s">
        <v>259</v>
      </c>
      <c r="AF86" t="s">
        <v>278</v>
      </c>
      <c r="AG86" t="s">
        <v>55</v>
      </c>
      <c r="AH86" t="s">
        <v>103</v>
      </c>
      <c r="AI86">
        <v>-99</v>
      </c>
      <c r="AJ86" t="s">
        <v>265</v>
      </c>
      <c r="AK86" t="s">
        <v>58</v>
      </c>
      <c r="AL86">
        <v>1000</v>
      </c>
      <c r="AM86">
        <v>0</v>
      </c>
      <c r="AN86">
        <v>113</v>
      </c>
      <c r="AO86">
        <v>3</v>
      </c>
      <c r="AP86">
        <v>4</v>
      </c>
      <c r="AQ86">
        <v>4</v>
      </c>
      <c r="AR86">
        <v>5</v>
      </c>
      <c r="AS86">
        <v>6</v>
      </c>
      <c r="AT86">
        <v>7</v>
      </c>
      <c r="AU86">
        <v>8</v>
      </c>
      <c r="AV86" t="s">
        <v>69</v>
      </c>
      <c r="AW86" t="s">
        <v>89</v>
      </c>
      <c r="AX86" t="str">
        <f t="shared" si="1"/>
        <v>B</v>
      </c>
      <c r="AY86" t="str">
        <f>VLOOKUP(W86,pivot!$C$4:$D$15,2,FALSE)</f>
        <v>IT</v>
      </c>
    </row>
    <row r="87" spans="1:52" hidden="1" x14ac:dyDescent="0.25">
      <c r="A87">
        <v>86</v>
      </c>
      <c r="B87">
        <v>114</v>
      </c>
      <c r="C87">
        <v>122</v>
      </c>
      <c r="D87">
        <v>161</v>
      </c>
      <c r="E87" t="s">
        <v>48</v>
      </c>
      <c r="F87" t="s">
        <v>279</v>
      </c>
      <c r="G87" t="s">
        <v>50</v>
      </c>
      <c r="H87" t="s">
        <v>52</v>
      </c>
      <c r="I87">
        <v>-99</v>
      </c>
      <c r="J87">
        <v>-99</v>
      </c>
      <c r="K87">
        <v>-99</v>
      </c>
      <c r="L87">
        <v>12</v>
      </c>
      <c r="M87">
        <v>-99</v>
      </c>
      <c r="N87">
        <v>-99</v>
      </c>
      <c r="O87" t="s">
        <v>52</v>
      </c>
      <c r="P87" t="s">
        <v>52</v>
      </c>
      <c r="Q87" t="s">
        <v>52</v>
      </c>
      <c r="R87" t="s">
        <v>52</v>
      </c>
      <c r="S87" t="s">
        <v>52</v>
      </c>
      <c r="T87" t="s">
        <v>52</v>
      </c>
      <c r="U87">
        <v>-99</v>
      </c>
      <c r="V87">
        <v>3</v>
      </c>
      <c r="W87" t="s">
        <v>110</v>
      </c>
      <c r="X87">
        <v>493.108888888889</v>
      </c>
      <c r="Y87">
        <v>350.62777777777802</v>
      </c>
      <c r="Z87" t="s">
        <v>280</v>
      </c>
      <c r="AA87" t="s">
        <v>52</v>
      </c>
      <c r="AB87">
        <v>74</v>
      </c>
      <c r="AC87" t="s">
        <v>257</v>
      </c>
      <c r="AD87" t="s">
        <v>258</v>
      </c>
      <c r="AE87" t="s">
        <v>259</v>
      </c>
      <c r="AF87" t="s">
        <v>281</v>
      </c>
      <c r="AG87" t="s">
        <v>55</v>
      </c>
      <c r="AH87" t="s">
        <v>282</v>
      </c>
      <c r="AI87">
        <v>1680</v>
      </c>
      <c r="AJ87" t="s">
        <v>265</v>
      </c>
      <c r="AK87" t="s">
        <v>58</v>
      </c>
      <c r="AL87">
        <v>130</v>
      </c>
      <c r="AM87">
        <v>0</v>
      </c>
      <c r="AN87">
        <v>114</v>
      </c>
      <c r="AO87">
        <v>3</v>
      </c>
      <c r="AP87">
        <v>3</v>
      </c>
      <c r="AQ87">
        <v>3</v>
      </c>
      <c r="AR87">
        <v>4</v>
      </c>
      <c r="AS87">
        <v>5</v>
      </c>
      <c r="AT87">
        <v>5</v>
      </c>
      <c r="AU87">
        <v>6</v>
      </c>
      <c r="AV87" t="s">
        <v>59</v>
      </c>
      <c r="AW87" t="s">
        <v>89</v>
      </c>
      <c r="AX87" t="str">
        <f t="shared" si="1"/>
        <v>B</v>
      </c>
      <c r="AY87" t="str">
        <f>VLOOKUP(W87,pivot!$C$4:$D$15,2,FALSE)</f>
        <v>IT</v>
      </c>
    </row>
    <row r="88" spans="1:52" hidden="1" x14ac:dyDescent="0.25">
      <c r="A88">
        <v>87</v>
      </c>
      <c r="B88">
        <v>115</v>
      </c>
      <c r="C88">
        <v>123</v>
      </c>
      <c r="D88">
        <v>162</v>
      </c>
      <c r="E88" t="s">
        <v>160</v>
      </c>
      <c r="F88" t="s">
        <v>76</v>
      </c>
      <c r="G88" t="s">
        <v>78</v>
      </c>
      <c r="H88" t="s">
        <v>52</v>
      </c>
      <c r="I88">
        <v>140</v>
      </c>
      <c r="J88">
        <v>-99</v>
      </c>
      <c r="K88">
        <v>-99</v>
      </c>
      <c r="L88">
        <v>12.83</v>
      </c>
      <c r="M88">
        <v>-99</v>
      </c>
      <c r="N88">
        <v>-99</v>
      </c>
      <c r="O88" t="s">
        <v>52</v>
      </c>
      <c r="P88" t="s">
        <v>52</v>
      </c>
      <c r="Q88" t="s">
        <v>52</v>
      </c>
      <c r="R88" t="s">
        <v>52</v>
      </c>
      <c r="S88" t="s">
        <v>52</v>
      </c>
      <c r="T88" t="s">
        <v>52</v>
      </c>
      <c r="U88">
        <v>-99</v>
      </c>
      <c r="V88">
        <v>1</v>
      </c>
      <c r="W88" t="s">
        <v>110</v>
      </c>
      <c r="X88">
        <v>637.24400000000003</v>
      </c>
      <c r="Y88">
        <v>147.96266666666699</v>
      </c>
      <c r="Z88" t="s">
        <v>76</v>
      </c>
      <c r="AA88" t="s">
        <v>52</v>
      </c>
      <c r="AB88">
        <v>1244</v>
      </c>
      <c r="AC88" t="s">
        <v>283</v>
      </c>
      <c r="AD88" t="s">
        <v>258</v>
      </c>
      <c r="AE88" t="s">
        <v>284</v>
      </c>
      <c r="AF88" t="s">
        <v>285</v>
      </c>
      <c r="AG88" t="s">
        <v>55</v>
      </c>
      <c r="AH88" t="s">
        <v>82</v>
      </c>
      <c r="AI88">
        <v>7000</v>
      </c>
      <c r="AJ88" t="s">
        <v>52</v>
      </c>
      <c r="AK88" t="s">
        <v>52</v>
      </c>
      <c r="AL88">
        <v>-99</v>
      </c>
      <c r="AM88">
        <v>0</v>
      </c>
      <c r="AN88">
        <v>115</v>
      </c>
      <c r="AO88">
        <v>3</v>
      </c>
      <c r="AP88">
        <v>3</v>
      </c>
      <c r="AQ88">
        <v>3</v>
      </c>
      <c r="AR88">
        <v>4</v>
      </c>
      <c r="AS88">
        <v>5</v>
      </c>
      <c r="AT88">
        <v>6</v>
      </c>
      <c r="AU88">
        <v>7</v>
      </c>
      <c r="AV88" t="s">
        <v>59</v>
      </c>
      <c r="AW88" t="s">
        <v>89</v>
      </c>
      <c r="AX88" t="str">
        <f t="shared" si="1"/>
        <v>B</v>
      </c>
      <c r="AY88" t="str">
        <f>VLOOKUP(W88,pivot!$C$4:$D$15,2,FALSE)</f>
        <v>IT</v>
      </c>
    </row>
    <row r="89" spans="1:52" hidden="1" x14ac:dyDescent="0.25">
      <c r="A89">
        <v>88</v>
      </c>
      <c r="B89">
        <v>116</v>
      </c>
      <c r="C89">
        <v>124</v>
      </c>
      <c r="D89">
        <v>163</v>
      </c>
      <c r="E89" t="s">
        <v>48</v>
      </c>
      <c r="F89" t="s">
        <v>286</v>
      </c>
      <c r="G89" t="s">
        <v>50</v>
      </c>
      <c r="H89" t="s">
        <v>52</v>
      </c>
      <c r="I89">
        <v>-99</v>
      </c>
      <c r="J89">
        <v>0.8</v>
      </c>
      <c r="K89">
        <v>1.4</v>
      </c>
      <c r="L89">
        <v>57</v>
      </c>
      <c r="M89">
        <v>-99</v>
      </c>
      <c r="N89">
        <v>-99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  <c r="T89" t="s">
        <v>52</v>
      </c>
      <c r="U89">
        <v>-99</v>
      </c>
      <c r="V89">
        <v>1</v>
      </c>
      <c r="W89" t="s">
        <v>287</v>
      </c>
      <c r="X89">
        <v>150.713333333333</v>
      </c>
      <c r="Y89">
        <v>125.01111111111101</v>
      </c>
      <c r="Z89" t="s">
        <v>286</v>
      </c>
      <c r="AA89" t="s">
        <v>52</v>
      </c>
      <c r="AB89">
        <v>141</v>
      </c>
      <c r="AC89" t="s">
        <v>288</v>
      </c>
      <c r="AD89" t="s">
        <v>258</v>
      </c>
      <c r="AE89" s="1" t="s">
        <v>289</v>
      </c>
      <c r="AF89" t="s">
        <v>290</v>
      </c>
      <c r="AG89" t="s">
        <v>55</v>
      </c>
      <c r="AH89" t="s">
        <v>103</v>
      </c>
      <c r="AI89">
        <v>-99</v>
      </c>
      <c r="AJ89" t="s">
        <v>275</v>
      </c>
      <c r="AK89" t="s">
        <v>58</v>
      </c>
      <c r="AL89">
        <v>25</v>
      </c>
      <c r="AM89">
        <v>0</v>
      </c>
      <c r="AN89">
        <v>116</v>
      </c>
      <c r="AO89">
        <v>2</v>
      </c>
      <c r="AP89">
        <v>2</v>
      </c>
      <c r="AQ89">
        <v>2</v>
      </c>
      <c r="AR89">
        <v>2</v>
      </c>
      <c r="AS89">
        <v>3</v>
      </c>
      <c r="AT89">
        <v>3</v>
      </c>
      <c r="AU89">
        <v>3</v>
      </c>
      <c r="AV89" t="s">
        <v>69</v>
      </c>
      <c r="AW89" t="s">
        <v>89</v>
      </c>
      <c r="AX89" t="str">
        <f t="shared" si="1"/>
        <v>C</v>
      </c>
      <c r="AY89" t="str">
        <f>VLOOKUP(W89,pivot!$C$4:$D$15,2,FALSE)</f>
        <v>Inh</v>
      </c>
      <c r="AZ89" t="s">
        <v>381</v>
      </c>
    </row>
    <row r="90" spans="1:52" hidden="1" x14ac:dyDescent="0.25">
      <c r="A90">
        <v>89</v>
      </c>
      <c r="B90">
        <v>117</v>
      </c>
      <c r="C90">
        <v>125</v>
      </c>
      <c r="D90">
        <v>164</v>
      </c>
      <c r="E90" t="s">
        <v>48</v>
      </c>
      <c r="F90" t="s">
        <v>291</v>
      </c>
      <c r="G90" t="s">
        <v>50</v>
      </c>
      <c r="H90" t="s">
        <v>52</v>
      </c>
      <c r="I90">
        <v>1350</v>
      </c>
      <c r="J90">
        <v>-99</v>
      </c>
      <c r="K90">
        <v>-99</v>
      </c>
      <c r="L90">
        <v>57</v>
      </c>
      <c r="M90">
        <v>-99</v>
      </c>
      <c r="N90">
        <v>-99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>
        <v>-99</v>
      </c>
      <c r="V90">
        <v>1</v>
      </c>
      <c r="W90" t="s">
        <v>110</v>
      </c>
      <c r="X90">
        <v>49.049777777777798</v>
      </c>
      <c r="Y90">
        <v>47.087222222222202</v>
      </c>
      <c r="Z90" t="s">
        <v>291</v>
      </c>
      <c r="AA90" t="s">
        <v>52</v>
      </c>
      <c r="AB90">
        <v>141</v>
      </c>
      <c r="AC90" t="s">
        <v>288</v>
      </c>
      <c r="AD90" t="s">
        <v>258</v>
      </c>
      <c r="AE90" s="1" t="s">
        <v>289</v>
      </c>
      <c r="AF90" t="s">
        <v>292</v>
      </c>
      <c r="AG90" t="s">
        <v>55</v>
      </c>
      <c r="AH90" t="s">
        <v>103</v>
      </c>
      <c r="AI90">
        <v>-99</v>
      </c>
      <c r="AJ90" t="s">
        <v>275</v>
      </c>
      <c r="AK90" t="s">
        <v>58</v>
      </c>
      <c r="AL90">
        <v>25</v>
      </c>
      <c r="AM90">
        <v>0</v>
      </c>
      <c r="AN90">
        <v>117</v>
      </c>
      <c r="AO90">
        <v>1</v>
      </c>
      <c r="AP90">
        <v>1</v>
      </c>
      <c r="AQ90">
        <v>1</v>
      </c>
      <c r="AR90">
        <v>1</v>
      </c>
      <c r="AS90">
        <v>2</v>
      </c>
      <c r="AT90">
        <v>2</v>
      </c>
      <c r="AU90">
        <v>2</v>
      </c>
      <c r="AV90" t="s">
        <v>69</v>
      </c>
      <c r="AW90" t="s">
        <v>60</v>
      </c>
      <c r="AX90" t="str">
        <f t="shared" si="1"/>
        <v>C</v>
      </c>
      <c r="AY90" t="str">
        <f>VLOOKUP(W90,pivot!$C$4:$D$15,2,FALSE)</f>
        <v>IT</v>
      </c>
    </row>
    <row r="91" spans="1:52" hidden="1" x14ac:dyDescent="0.25">
      <c r="A91">
        <v>90</v>
      </c>
      <c r="B91">
        <v>118</v>
      </c>
      <c r="C91">
        <v>126</v>
      </c>
      <c r="D91">
        <v>165</v>
      </c>
      <c r="E91" t="s">
        <v>160</v>
      </c>
      <c r="F91" t="s">
        <v>293</v>
      </c>
      <c r="G91" t="s">
        <v>78</v>
      </c>
      <c r="H91" t="s">
        <v>52</v>
      </c>
      <c r="I91">
        <v>20.56</v>
      </c>
      <c r="J91">
        <v>-99</v>
      </c>
      <c r="K91">
        <v>-99</v>
      </c>
      <c r="L91">
        <v>150</v>
      </c>
      <c r="M91">
        <v>-99</v>
      </c>
      <c r="N91">
        <v>-99</v>
      </c>
      <c r="O91" t="s">
        <v>52</v>
      </c>
      <c r="P91" t="s">
        <v>52</v>
      </c>
      <c r="Q91" t="s">
        <v>52</v>
      </c>
      <c r="R91" t="s">
        <v>52</v>
      </c>
      <c r="S91" t="s">
        <v>52</v>
      </c>
      <c r="T91" t="s">
        <v>52</v>
      </c>
      <c r="U91">
        <v>-99</v>
      </c>
      <c r="V91">
        <v>1</v>
      </c>
      <c r="W91" t="s">
        <v>110</v>
      </c>
      <c r="X91">
        <v>20.370428571428601</v>
      </c>
      <c r="Y91">
        <v>4.5675714285714299E-2</v>
      </c>
      <c r="Z91" t="s">
        <v>293</v>
      </c>
      <c r="AA91" t="s">
        <v>52</v>
      </c>
      <c r="AB91">
        <v>428</v>
      </c>
      <c r="AC91" t="s">
        <v>294</v>
      </c>
      <c r="AD91" t="s">
        <v>258</v>
      </c>
      <c r="AE91" t="s">
        <v>295</v>
      </c>
      <c r="AF91" t="s">
        <v>296</v>
      </c>
      <c r="AG91" t="s">
        <v>55</v>
      </c>
      <c r="AH91" t="s">
        <v>82</v>
      </c>
      <c r="AI91">
        <v>518.9</v>
      </c>
      <c r="AJ91" t="s">
        <v>52</v>
      </c>
      <c r="AK91" t="s">
        <v>52</v>
      </c>
      <c r="AL91">
        <v>-99</v>
      </c>
      <c r="AM91">
        <v>0</v>
      </c>
      <c r="AN91">
        <v>118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t="s">
        <v>59</v>
      </c>
      <c r="AW91" t="s">
        <v>94</v>
      </c>
      <c r="AX91" t="str">
        <f t="shared" si="1"/>
        <v>E</v>
      </c>
      <c r="AY91" t="str">
        <f>VLOOKUP(W91,pivot!$C$4:$D$15,2,FALSE)</f>
        <v>IT</v>
      </c>
    </row>
    <row r="92" spans="1:52" hidden="1" x14ac:dyDescent="0.25">
      <c r="A92">
        <v>91</v>
      </c>
      <c r="B92">
        <v>119</v>
      </c>
      <c r="C92">
        <v>127</v>
      </c>
      <c r="D92">
        <v>166</v>
      </c>
      <c r="E92" t="s">
        <v>160</v>
      </c>
      <c r="F92" t="s">
        <v>297</v>
      </c>
      <c r="G92" t="s">
        <v>78</v>
      </c>
      <c r="H92" t="s">
        <v>52</v>
      </c>
      <c r="I92">
        <v>20.5</v>
      </c>
      <c r="J92">
        <v>-99</v>
      </c>
      <c r="K92">
        <v>-99</v>
      </c>
      <c r="L92">
        <v>141</v>
      </c>
      <c r="M92">
        <v>-99</v>
      </c>
      <c r="N92">
        <v>-99</v>
      </c>
      <c r="O92" t="s">
        <v>52</v>
      </c>
      <c r="P92" t="s">
        <v>52</v>
      </c>
      <c r="Q92" t="s">
        <v>52</v>
      </c>
      <c r="R92" t="s">
        <v>52</v>
      </c>
      <c r="S92" t="s">
        <v>52</v>
      </c>
      <c r="T92" t="s">
        <v>52</v>
      </c>
      <c r="U92">
        <v>-99</v>
      </c>
      <c r="V92">
        <v>1</v>
      </c>
      <c r="W92" t="s">
        <v>110</v>
      </c>
      <c r="X92">
        <v>21.917428571428601</v>
      </c>
      <c r="Y92">
        <v>4.6214714285714303E-2</v>
      </c>
      <c r="Z92" t="s">
        <v>297</v>
      </c>
      <c r="AA92" t="s">
        <v>52</v>
      </c>
      <c r="AB92">
        <v>428</v>
      </c>
      <c r="AC92" t="s">
        <v>294</v>
      </c>
      <c r="AD92" t="s">
        <v>258</v>
      </c>
      <c r="AE92" t="s">
        <v>295</v>
      </c>
      <c r="AF92" t="s">
        <v>298</v>
      </c>
      <c r="AG92" t="s">
        <v>55</v>
      </c>
      <c r="AH92" t="s">
        <v>82</v>
      </c>
      <c r="AI92">
        <v>723.2</v>
      </c>
      <c r="AJ92" t="s">
        <v>52</v>
      </c>
      <c r="AK92" t="s">
        <v>52</v>
      </c>
      <c r="AL92">
        <v>-99</v>
      </c>
      <c r="AM92">
        <v>0</v>
      </c>
      <c r="AN92">
        <v>119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t="s">
        <v>59</v>
      </c>
      <c r="AW92" t="s">
        <v>94</v>
      </c>
      <c r="AX92" t="str">
        <f t="shared" si="1"/>
        <v>E</v>
      </c>
      <c r="AY92" t="str">
        <f>VLOOKUP(W92,pivot!$C$4:$D$15,2,FALSE)</f>
        <v>IT</v>
      </c>
    </row>
    <row r="93" spans="1:52" hidden="1" x14ac:dyDescent="0.25">
      <c r="A93">
        <v>92</v>
      </c>
      <c r="B93">
        <v>120</v>
      </c>
      <c r="C93">
        <v>128</v>
      </c>
      <c r="D93">
        <v>167</v>
      </c>
      <c r="E93" t="s">
        <v>160</v>
      </c>
      <c r="F93" t="s">
        <v>299</v>
      </c>
      <c r="G93" t="s">
        <v>78</v>
      </c>
      <c r="H93" t="s">
        <v>52</v>
      </c>
      <c r="I93">
        <v>28.07</v>
      </c>
      <c r="J93">
        <v>-99</v>
      </c>
      <c r="K93">
        <v>-99</v>
      </c>
      <c r="L93">
        <v>119</v>
      </c>
      <c r="M93">
        <v>-99</v>
      </c>
      <c r="N93">
        <v>-99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>
        <v>-99</v>
      </c>
      <c r="V93">
        <v>1</v>
      </c>
      <c r="W93" t="s">
        <v>110</v>
      </c>
      <c r="X93">
        <v>68.156857142857106</v>
      </c>
      <c r="Y93">
        <v>61.482357142857097</v>
      </c>
      <c r="Z93" t="s">
        <v>299</v>
      </c>
      <c r="AA93" t="s">
        <v>52</v>
      </c>
      <c r="AB93">
        <v>428</v>
      </c>
      <c r="AC93" t="s">
        <v>294</v>
      </c>
      <c r="AD93" t="s">
        <v>258</v>
      </c>
      <c r="AE93" t="s">
        <v>295</v>
      </c>
      <c r="AF93" t="s">
        <v>300</v>
      </c>
      <c r="AG93" t="s">
        <v>55</v>
      </c>
      <c r="AH93" t="s">
        <v>82</v>
      </c>
      <c r="AI93">
        <v>1553</v>
      </c>
      <c r="AJ93" t="s">
        <v>52</v>
      </c>
      <c r="AK93" t="s">
        <v>52</v>
      </c>
      <c r="AL93">
        <v>-99</v>
      </c>
      <c r="AM93">
        <v>0</v>
      </c>
      <c r="AN93">
        <v>120</v>
      </c>
      <c r="AO93">
        <v>1</v>
      </c>
      <c r="AP93">
        <v>1</v>
      </c>
      <c r="AQ93">
        <v>1</v>
      </c>
      <c r="AR93">
        <v>1</v>
      </c>
      <c r="AS93">
        <v>2</v>
      </c>
      <c r="AT93">
        <v>2</v>
      </c>
      <c r="AU93">
        <v>2</v>
      </c>
      <c r="AV93" t="s">
        <v>59</v>
      </c>
      <c r="AW93" t="s">
        <v>60</v>
      </c>
      <c r="AX93" t="str">
        <f t="shared" si="1"/>
        <v>C</v>
      </c>
      <c r="AY93" t="str">
        <f>VLOOKUP(W93,pivot!$C$4:$D$15,2,FALSE)</f>
        <v>IT</v>
      </c>
    </row>
    <row r="94" spans="1:52" hidden="1" x14ac:dyDescent="0.25">
      <c r="A94">
        <v>93</v>
      </c>
      <c r="B94">
        <v>121</v>
      </c>
      <c r="C94">
        <v>129</v>
      </c>
      <c r="D94">
        <v>168</v>
      </c>
      <c r="E94" t="s">
        <v>160</v>
      </c>
      <c r="F94" t="s">
        <v>301</v>
      </c>
      <c r="G94" t="s">
        <v>78</v>
      </c>
      <c r="H94" t="s">
        <v>52</v>
      </c>
      <c r="I94">
        <v>17.22</v>
      </c>
      <c r="J94">
        <v>-99</v>
      </c>
      <c r="K94">
        <v>-99</v>
      </c>
      <c r="L94">
        <v>223</v>
      </c>
      <c r="M94">
        <v>-99</v>
      </c>
      <c r="N94">
        <v>-99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>
        <v>-99</v>
      </c>
      <c r="V94">
        <v>1</v>
      </c>
      <c r="W94" t="s">
        <v>110</v>
      </c>
      <c r="X94">
        <v>16.9660714285714</v>
      </c>
      <c r="Y94">
        <v>1.8068142857142901E-2</v>
      </c>
      <c r="Z94" t="s">
        <v>301</v>
      </c>
      <c r="AA94" t="s">
        <v>52</v>
      </c>
      <c r="AB94">
        <v>428</v>
      </c>
      <c r="AC94" t="s">
        <v>294</v>
      </c>
      <c r="AD94" t="s">
        <v>258</v>
      </c>
      <c r="AE94" t="s">
        <v>295</v>
      </c>
      <c r="AF94" t="s">
        <v>302</v>
      </c>
      <c r="AG94" t="s">
        <v>55</v>
      </c>
      <c r="AH94" t="s">
        <v>82</v>
      </c>
      <c r="AI94">
        <v>717.2</v>
      </c>
      <c r="AJ94" t="s">
        <v>52</v>
      </c>
      <c r="AK94" t="s">
        <v>52</v>
      </c>
      <c r="AL94">
        <v>-99</v>
      </c>
      <c r="AM94">
        <v>0</v>
      </c>
      <c r="AN94">
        <v>121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t="s">
        <v>59</v>
      </c>
      <c r="AW94" t="s">
        <v>94</v>
      </c>
      <c r="AX94" t="str">
        <f t="shared" si="1"/>
        <v>E</v>
      </c>
      <c r="AY94" t="str">
        <f>VLOOKUP(W94,pivot!$C$4:$D$15,2,FALSE)</f>
        <v>IT</v>
      </c>
    </row>
    <row r="95" spans="1:52" hidden="1" x14ac:dyDescent="0.25">
      <c r="A95">
        <v>94</v>
      </c>
      <c r="B95">
        <v>122</v>
      </c>
      <c r="C95">
        <v>130</v>
      </c>
      <c r="D95">
        <v>169</v>
      </c>
      <c r="E95" t="s">
        <v>160</v>
      </c>
      <c r="F95" t="s">
        <v>303</v>
      </c>
      <c r="G95" t="s">
        <v>78</v>
      </c>
      <c r="H95" t="s">
        <v>52</v>
      </c>
      <c r="I95">
        <v>12.96</v>
      </c>
      <c r="J95">
        <v>-99</v>
      </c>
      <c r="K95">
        <v>-99</v>
      </c>
      <c r="L95">
        <v>216</v>
      </c>
      <c r="M95">
        <v>-99</v>
      </c>
      <c r="N95">
        <v>-99</v>
      </c>
      <c r="O95" t="s">
        <v>52</v>
      </c>
      <c r="P95" t="s">
        <v>52</v>
      </c>
      <c r="Q95" t="s">
        <v>52</v>
      </c>
      <c r="R95" t="s">
        <v>52</v>
      </c>
      <c r="S95" t="s">
        <v>52</v>
      </c>
      <c r="T95" t="s">
        <v>52</v>
      </c>
      <c r="U95">
        <v>-99</v>
      </c>
      <c r="V95">
        <v>1</v>
      </c>
      <c r="W95" t="s">
        <v>110</v>
      </c>
      <c r="X95">
        <v>6.1781642857142796</v>
      </c>
      <c r="Y95">
        <v>5.9691214285714302</v>
      </c>
      <c r="Z95" t="s">
        <v>303</v>
      </c>
      <c r="AA95" t="s">
        <v>52</v>
      </c>
      <c r="AB95">
        <v>428</v>
      </c>
      <c r="AC95" t="s">
        <v>294</v>
      </c>
      <c r="AD95" t="s">
        <v>258</v>
      </c>
      <c r="AE95" t="s">
        <v>295</v>
      </c>
      <c r="AF95" t="s">
        <v>304</v>
      </c>
      <c r="AG95" t="s">
        <v>55</v>
      </c>
      <c r="AH95" t="s">
        <v>82</v>
      </c>
      <c r="AI95">
        <v>532.5</v>
      </c>
      <c r="AJ95" t="s">
        <v>52</v>
      </c>
      <c r="AK95" t="s">
        <v>52</v>
      </c>
      <c r="AL95">
        <v>-99</v>
      </c>
      <c r="AM95">
        <v>0</v>
      </c>
      <c r="AN95">
        <v>122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t="s">
        <v>59</v>
      </c>
      <c r="AW95" t="s">
        <v>62</v>
      </c>
      <c r="AX95" t="str">
        <f t="shared" si="1"/>
        <v>E</v>
      </c>
      <c r="AY95" t="str">
        <f>VLOOKUP(W95,pivot!$C$4:$D$15,2,FALSE)</f>
        <v>IT</v>
      </c>
    </row>
    <row r="96" spans="1:52" hidden="1" x14ac:dyDescent="0.25">
      <c r="A96">
        <v>95</v>
      </c>
      <c r="B96">
        <v>123</v>
      </c>
      <c r="C96">
        <v>131</v>
      </c>
      <c r="D96">
        <v>170</v>
      </c>
      <c r="E96" t="s">
        <v>160</v>
      </c>
      <c r="F96" t="s">
        <v>305</v>
      </c>
      <c r="G96" t="s">
        <v>78</v>
      </c>
      <c r="H96" t="s">
        <v>52</v>
      </c>
      <c r="I96">
        <v>15.08</v>
      </c>
      <c r="J96">
        <v>-99</v>
      </c>
      <c r="K96">
        <v>-99</v>
      </c>
      <c r="L96">
        <v>185</v>
      </c>
      <c r="M96">
        <v>-99</v>
      </c>
      <c r="N96">
        <v>-99</v>
      </c>
      <c r="O96" t="s">
        <v>52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>
        <v>-99</v>
      </c>
      <c r="V96">
        <v>1</v>
      </c>
      <c r="W96" t="s">
        <v>110</v>
      </c>
      <c r="X96">
        <v>36.829285714285703</v>
      </c>
      <c r="Y96">
        <v>28.065999999999999</v>
      </c>
      <c r="Z96" t="s">
        <v>305</v>
      </c>
      <c r="AA96" t="s">
        <v>52</v>
      </c>
      <c r="AB96">
        <v>428</v>
      </c>
      <c r="AC96" t="s">
        <v>294</v>
      </c>
      <c r="AD96" t="s">
        <v>258</v>
      </c>
      <c r="AE96" t="s">
        <v>295</v>
      </c>
      <c r="AF96" t="s">
        <v>306</v>
      </c>
      <c r="AG96" t="s">
        <v>55</v>
      </c>
      <c r="AH96" t="s">
        <v>82</v>
      </c>
      <c r="AI96">
        <v>1604</v>
      </c>
      <c r="AJ96" t="s">
        <v>52</v>
      </c>
      <c r="AK96" t="s">
        <v>52</v>
      </c>
      <c r="AL96">
        <v>-99</v>
      </c>
      <c r="AM96">
        <v>0</v>
      </c>
      <c r="AN96">
        <v>123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 t="s">
        <v>59</v>
      </c>
      <c r="AW96" t="s">
        <v>60</v>
      </c>
      <c r="AX96" t="str">
        <f t="shared" si="1"/>
        <v>E</v>
      </c>
      <c r="AY96" t="str">
        <f>VLOOKUP(W96,pivot!$C$4:$D$15,2,FALSE)</f>
        <v>IT</v>
      </c>
    </row>
    <row r="97" spans="1:52" hidden="1" x14ac:dyDescent="0.25">
      <c r="A97">
        <v>96</v>
      </c>
      <c r="B97">
        <v>124</v>
      </c>
      <c r="C97">
        <v>132</v>
      </c>
      <c r="D97">
        <v>170</v>
      </c>
      <c r="E97" t="s">
        <v>160</v>
      </c>
      <c r="F97" t="s">
        <v>307</v>
      </c>
      <c r="G97" t="s">
        <v>78</v>
      </c>
      <c r="H97" t="s">
        <v>52</v>
      </c>
      <c r="I97">
        <v>13.85</v>
      </c>
      <c r="J97">
        <v>-99</v>
      </c>
      <c r="K97">
        <v>-99</v>
      </c>
      <c r="L97">
        <v>199</v>
      </c>
      <c r="M97">
        <v>-99</v>
      </c>
      <c r="N97">
        <v>-99</v>
      </c>
      <c r="O97" t="s">
        <v>52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>
        <v>-99</v>
      </c>
      <c r="V97">
        <v>1</v>
      </c>
      <c r="W97" t="s">
        <v>110</v>
      </c>
      <c r="X97">
        <v>20.6892142857143</v>
      </c>
      <c r="Y97">
        <v>20.3997142857143</v>
      </c>
      <c r="Z97" t="s">
        <v>307</v>
      </c>
      <c r="AA97" t="s">
        <v>52</v>
      </c>
      <c r="AB97">
        <v>428</v>
      </c>
      <c r="AC97" t="s">
        <v>294</v>
      </c>
      <c r="AD97" t="s">
        <v>258</v>
      </c>
      <c r="AE97" t="s">
        <v>295</v>
      </c>
      <c r="AF97" t="s">
        <v>308</v>
      </c>
      <c r="AG97" t="s">
        <v>55</v>
      </c>
      <c r="AH97" t="s">
        <v>82</v>
      </c>
      <c r="AI97">
        <v>731.1</v>
      </c>
      <c r="AJ97" t="s">
        <v>52</v>
      </c>
      <c r="AK97" t="s">
        <v>52</v>
      </c>
      <c r="AL97">
        <v>-99</v>
      </c>
      <c r="AM97">
        <v>0</v>
      </c>
      <c r="AN97">
        <v>124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t="s">
        <v>59</v>
      </c>
      <c r="AW97" t="s">
        <v>60</v>
      </c>
      <c r="AX97" t="str">
        <f t="shared" si="1"/>
        <v>E</v>
      </c>
      <c r="AY97" t="str">
        <f>VLOOKUP(W97,pivot!$C$4:$D$15,2,FALSE)</f>
        <v>IT</v>
      </c>
    </row>
    <row r="98" spans="1:52" hidden="1" x14ac:dyDescent="0.25">
      <c r="A98">
        <v>97</v>
      </c>
      <c r="B98">
        <v>125</v>
      </c>
      <c r="C98" t="s">
        <v>52</v>
      </c>
      <c r="D98">
        <v>140</v>
      </c>
      <c r="E98" t="s">
        <v>204</v>
      </c>
      <c r="F98" t="s">
        <v>233</v>
      </c>
      <c r="G98" t="s">
        <v>50</v>
      </c>
      <c r="H98" t="s">
        <v>52</v>
      </c>
      <c r="I98">
        <v>344</v>
      </c>
      <c r="J98">
        <v>1.4</v>
      </c>
      <c r="K98">
        <v>2.4</v>
      </c>
      <c r="L98">
        <v>56</v>
      </c>
      <c r="M98">
        <v>-99</v>
      </c>
      <c r="N98">
        <v>-47.4</v>
      </c>
      <c r="O98" t="s">
        <v>52</v>
      </c>
      <c r="P98" t="s">
        <v>52</v>
      </c>
      <c r="Q98" t="s">
        <v>52</v>
      </c>
      <c r="R98" t="s">
        <v>52</v>
      </c>
      <c r="S98" t="s">
        <v>52</v>
      </c>
      <c r="T98" t="s">
        <v>52</v>
      </c>
      <c r="U98">
        <v>-99</v>
      </c>
      <c r="V98">
        <v>1</v>
      </c>
      <c r="W98" t="s">
        <v>309</v>
      </c>
      <c r="X98">
        <v>6.7451885937008802</v>
      </c>
      <c r="Y98">
        <v>6.0139798205243196</v>
      </c>
      <c r="Z98" t="s">
        <v>310</v>
      </c>
      <c r="AA98" t="s">
        <v>52</v>
      </c>
      <c r="AB98">
        <v>253</v>
      </c>
      <c r="AC98" t="s">
        <v>311</v>
      </c>
      <c r="AD98" t="s">
        <v>52</v>
      </c>
      <c r="AE98" t="s">
        <v>52</v>
      </c>
      <c r="AF98" t="s">
        <v>233</v>
      </c>
      <c r="AG98" t="s">
        <v>55</v>
      </c>
      <c r="AH98" t="s">
        <v>67</v>
      </c>
      <c r="AI98">
        <v>-99</v>
      </c>
      <c r="AJ98" t="s">
        <v>68</v>
      </c>
      <c r="AK98" t="s">
        <v>68</v>
      </c>
      <c r="AL98">
        <v>-99</v>
      </c>
      <c r="AM98">
        <v>0</v>
      </c>
      <c r="AN98">
        <v>125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t="s">
        <v>69</v>
      </c>
      <c r="AW98" t="s">
        <v>62</v>
      </c>
      <c r="AX98" t="str">
        <f t="shared" si="1"/>
        <v>E</v>
      </c>
      <c r="AY98" t="str">
        <f>VLOOKUP(W98,pivot!$C$4:$D$15,2,FALSE)</f>
        <v>Inh</v>
      </c>
      <c r="AZ98" t="s">
        <v>374</v>
      </c>
    </row>
    <row r="99" spans="1:52" hidden="1" x14ac:dyDescent="0.25">
      <c r="A99">
        <v>98</v>
      </c>
      <c r="B99">
        <v>126</v>
      </c>
      <c r="C99" t="s">
        <v>52</v>
      </c>
      <c r="D99">
        <v>142</v>
      </c>
      <c r="E99" t="s">
        <v>204</v>
      </c>
      <c r="F99" t="s">
        <v>312</v>
      </c>
      <c r="G99" t="s">
        <v>50</v>
      </c>
      <c r="H99" t="s">
        <v>52</v>
      </c>
      <c r="I99">
        <v>9.5</v>
      </c>
      <c r="J99">
        <v>1.45</v>
      </c>
      <c r="K99">
        <v>2.1</v>
      </c>
      <c r="L99">
        <v>53</v>
      </c>
      <c r="M99">
        <v>0.6</v>
      </c>
      <c r="N99">
        <v>-99</v>
      </c>
      <c r="O99" t="s">
        <v>52</v>
      </c>
      <c r="P99" t="s">
        <v>52</v>
      </c>
      <c r="Q99" t="s">
        <v>52</v>
      </c>
      <c r="R99" t="s">
        <v>52</v>
      </c>
      <c r="S99" t="s">
        <v>52</v>
      </c>
      <c r="T99" t="s">
        <v>52</v>
      </c>
      <c r="U99">
        <v>-99</v>
      </c>
      <c r="V99">
        <v>3</v>
      </c>
      <c r="W99" t="s">
        <v>313</v>
      </c>
      <c r="X99">
        <v>2.5607277744052102</v>
      </c>
      <c r="Y99">
        <v>2.54492311665545</v>
      </c>
      <c r="Z99" t="s">
        <v>314</v>
      </c>
      <c r="AA99" t="s">
        <v>312</v>
      </c>
      <c r="AB99">
        <v>227</v>
      </c>
      <c r="AC99" t="s">
        <v>315</v>
      </c>
      <c r="AD99" t="s">
        <v>52</v>
      </c>
      <c r="AE99" t="s">
        <v>52</v>
      </c>
      <c r="AF99" t="s">
        <v>312</v>
      </c>
      <c r="AG99" t="s">
        <v>55</v>
      </c>
      <c r="AH99" t="s">
        <v>170</v>
      </c>
      <c r="AI99">
        <v>-99</v>
      </c>
      <c r="AJ99" t="s">
        <v>68</v>
      </c>
      <c r="AK99" t="s">
        <v>68</v>
      </c>
      <c r="AL99">
        <v>-99</v>
      </c>
      <c r="AM99">
        <v>0</v>
      </c>
      <c r="AN99">
        <v>126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t="s">
        <v>69</v>
      </c>
      <c r="AW99" t="s">
        <v>62</v>
      </c>
      <c r="AX99" t="str">
        <f t="shared" si="1"/>
        <v>E</v>
      </c>
      <c r="AY99" t="str">
        <f>VLOOKUP(W99,pivot!$C$4:$D$15,2,FALSE)</f>
        <v>Inh</v>
      </c>
      <c r="AZ99" t="s">
        <v>375</v>
      </c>
    </row>
    <row r="100" spans="1:52" hidden="1" x14ac:dyDescent="0.25">
      <c r="A100">
        <v>99</v>
      </c>
      <c r="B100">
        <v>127</v>
      </c>
      <c r="C100" t="s">
        <v>52</v>
      </c>
      <c r="D100">
        <v>141</v>
      </c>
      <c r="E100" t="s">
        <v>204</v>
      </c>
      <c r="F100" t="s">
        <v>316</v>
      </c>
      <c r="G100" t="s">
        <v>50</v>
      </c>
      <c r="H100" t="s">
        <v>52</v>
      </c>
      <c r="I100">
        <v>40</v>
      </c>
      <c r="J100">
        <v>1.2</v>
      </c>
      <c r="K100">
        <v>2.2999999999999998</v>
      </c>
      <c r="L100">
        <v>27</v>
      </c>
      <c r="M100">
        <v>2</v>
      </c>
      <c r="N100">
        <v>-99</v>
      </c>
      <c r="O100" t="s">
        <v>52</v>
      </c>
      <c r="P100" t="s">
        <v>52</v>
      </c>
      <c r="Q100" t="s">
        <v>52</v>
      </c>
      <c r="R100" t="s">
        <v>52</v>
      </c>
      <c r="S100" t="s">
        <v>52</v>
      </c>
      <c r="T100" t="s">
        <v>52</v>
      </c>
      <c r="U100">
        <v>-99</v>
      </c>
      <c r="V100">
        <v>3</v>
      </c>
      <c r="W100" t="s">
        <v>313</v>
      </c>
      <c r="X100">
        <v>4.6111852700932499</v>
      </c>
      <c r="Y100">
        <v>4.5792179349433502</v>
      </c>
      <c r="Z100" t="s">
        <v>317</v>
      </c>
      <c r="AA100" t="s">
        <v>316</v>
      </c>
      <c r="AB100">
        <v>227</v>
      </c>
      <c r="AC100" t="s">
        <v>315</v>
      </c>
      <c r="AD100" t="s">
        <v>52</v>
      </c>
      <c r="AE100" t="s">
        <v>52</v>
      </c>
      <c r="AF100" t="s">
        <v>316</v>
      </c>
      <c r="AG100" t="s">
        <v>55</v>
      </c>
      <c r="AH100" t="s">
        <v>170</v>
      </c>
      <c r="AI100">
        <v>-99</v>
      </c>
      <c r="AJ100" t="s">
        <v>68</v>
      </c>
      <c r="AK100" t="s">
        <v>68</v>
      </c>
      <c r="AL100">
        <v>-99</v>
      </c>
      <c r="AM100">
        <v>0</v>
      </c>
      <c r="AN100">
        <v>127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t="s">
        <v>69</v>
      </c>
      <c r="AW100" t="s">
        <v>62</v>
      </c>
      <c r="AX100" t="str">
        <f t="shared" si="1"/>
        <v>E</v>
      </c>
      <c r="AY100" t="str">
        <f>VLOOKUP(W100,pivot!$C$4:$D$15,2,FALSE)</f>
        <v>Inh</v>
      </c>
      <c r="AZ100" t="s">
        <v>375</v>
      </c>
    </row>
    <row r="101" spans="1:52" hidden="1" x14ac:dyDescent="0.25">
      <c r="A101">
        <v>100</v>
      </c>
      <c r="B101">
        <v>128</v>
      </c>
      <c r="C101" t="s">
        <v>52</v>
      </c>
      <c r="D101">
        <v>110</v>
      </c>
      <c r="E101" t="s">
        <v>318</v>
      </c>
      <c r="F101" t="s">
        <v>319</v>
      </c>
      <c r="G101" t="s">
        <v>78</v>
      </c>
      <c r="H101" t="s">
        <v>52</v>
      </c>
      <c r="I101">
        <v>158</v>
      </c>
      <c r="J101">
        <v>2.8</v>
      </c>
      <c r="K101">
        <v>2.4</v>
      </c>
      <c r="L101">
        <v>13.8</v>
      </c>
      <c r="M101">
        <v>0.08</v>
      </c>
      <c r="N101">
        <v>-99</v>
      </c>
      <c r="O101" t="s">
        <v>52</v>
      </c>
      <c r="P101" t="s">
        <v>52</v>
      </c>
      <c r="Q101" t="s">
        <v>52</v>
      </c>
      <c r="R101" t="s">
        <v>52</v>
      </c>
      <c r="S101" t="s">
        <v>52</v>
      </c>
      <c r="T101" t="s">
        <v>52</v>
      </c>
      <c r="U101">
        <v>-99</v>
      </c>
      <c r="V101">
        <v>1</v>
      </c>
      <c r="W101" t="s">
        <v>309</v>
      </c>
      <c r="X101">
        <v>90.871339559361502</v>
      </c>
      <c r="Y101">
        <v>87.017432887187198</v>
      </c>
      <c r="Z101" t="s">
        <v>320</v>
      </c>
      <c r="AA101" t="s">
        <v>52</v>
      </c>
      <c r="AB101">
        <v>4303</v>
      </c>
      <c r="AC101" t="s">
        <v>321</v>
      </c>
      <c r="AD101" t="s">
        <v>52</v>
      </c>
      <c r="AE101" t="s">
        <v>52</v>
      </c>
      <c r="AF101" t="s">
        <v>319</v>
      </c>
      <c r="AG101" t="s">
        <v>55</v>
      </c>
      <c r="AH101" t="s">
        <v>322</v>
      </c>
      <c r="AI101">
        <v>-9</v>
      </c>
      <c r="AJ101" t="s">
        <v>52</v>
      </c>
      <c r="AK101" t="s">
        <v>52</v>
      </c>
      <c r="AL101">
        <v>-99</v>
      </c>
      <c r="AM101">
        <v>0</v>
      </c>
      <c r="AN101">
        <v>128</v>
      </c>
      <c r="AO101">
        <v>1</v>
      </c>
      <c r="AP101">
        <v>1</v>
      </c>
      <c r="AQ101">
        <v>1</v>
      </c>
      <c r="AR101">
        <v>1</v>
      </c>
      <c r="AS101">
        <v>2</v>
      </c>
      <c r="AT101">
        <v>2</v>
      </c>
      <c r="AU101">
        <v>2</v>
      </c>
      <c r="AV101" t="s">
        <v>59</v>
      </c>
      <c r="AW101" t="s">
        <v>60</v>
      </c>
      <c r="AX101" t="str">
        <f t="shared" si="1"/>
        <v>C</v>
      </c>
      <c r="AY101" t="str">
        <f>VLOOKUP(W101,pivot!$C$4:$D$15,2,FALSE)</f>
        <v>Inh</v>
      </c>
      <c r="AZ101" t="s">
        <v>376</v>
      </c>
    </row>
    <row r="102" spans="1:52" hidden="1" x14ac:dyDescent="0.25">
      <c r="A102">
        <v>101</v>
      </c>
      <c r="B102">
        <v>129</v>
      </c>
      <c r="C102" t="s">
        <v>52</v>
      </c>
      <c r="D102">
        <v>109</v>
      </c>
      <c r="E102" t="s">
        <v>318</v>
      </c>
      <c r="F102" t="s">
        <v>323</v>
      </c>
      <c r="G102" t="s">
        <v>78</v>
      </c>
      <c r="H102" t="s">
        <v>52</v>
      </c>
      <c r="I102">
        <v>158</v>
      </c>
      <c r="J102">
        <v>2.8</v>
      </c>
      <c r="K102">
        <v>2.4</v>
      </c>
      <c r="L102">
        <v>13.8</v>
      </c>
      <c r="M102">
        <v>0.08</v>
      </c>
      <c r="N102">
        <v>-99</v>
      </c>
      <c r="O102" t="s">
        <v>52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>
        <v>-99</v>
      </c>
      <c r="V102">
        <v>1</v>
      </c>
      <c r="W102" t="s">
        <v>309</v>
      </c>
      <c r="X102">
        <v>170.356899037517</v>
      </c>
      <c r="Y102">
        <v>148.48898127091201</v>
      </c>
      <c r="Z102" t="s">
        <v>324</v>
      </c>
      <c r="AA102" t="s">
        <v>52</v>
      </c>
      <c r="AB102">
        <v>4303</v>
      </c>
      <c r="AC102" t="s">
        <v>321</v>
      </c>
      <c r="AD102" t="s">
        <v>52</v>
      </c>
      <c r="AE102" t="s">
        <v>52</v>
      </c>
      <c r="AF102" t="s">
        <v>323</v>
      </c>
      <c r="AG102" t="s">
        <v>55</v>
      </c>
      <c r="AH102" t="s">
        <v>322</v>
      </c>
      <c r="AI102">
        <v>-9</v>
      </c>
      <c r="AJ102" t="s">
        <v>52</v>
      </c>
      <c r="AK102" t="s">
        <v>52</v>
      </c>
      <c r="AL102">
        <v>-99</v>
      </c>
      <c r="AM102">
        <v>0</v>
      </c>
      <c r="AN102">
        <v>129</v>
      </c>
      <c r="AO102">
        <v>2</v>
      </c>
      <c r="AP102">
        <v>2</v>
      </c>
      <c r="AQ102">
        <v>2</v>
      </c>
      <c r="AR102">
        <v>2</v>
      </c>
      <c r="AS102">
        <v>3</v>
      </c>
      <c r="AT102">
        <v>3</v>
      </c>
      <c r="AU102">
        <v>3</v>
      </c>
      <c r="AV102" t="s">
        <v>59</v>
      </c>
      <c r="AW102" t="s">
        <v>89</v>
      </c>
      <c r="AX102" t="str">
        <f t="shared" si="1"/>
        <v>C</v>
      </c>
      <c r="AY102" t="str">
        <f>VLOOKUP(W102,pivot!$C$4:$D$15,2,FALSE)</f>
        <v>Inh</v>
      </c>
      <c r="AZ102" t="s">
        <v>376</v>
      </c>
    </row>
    <row r="103" spans="1:52" hidden="1" x14ac:dyDescent="0.25">
      <c r="A103">
        <v>102</v>
      </c>
      <c r="B103">
        <v>130</v>
      </c>
      <c r="C103" t="s">
        <v>52</v>
      </c>
      <c r="D103">
        <v>34</v>
      </c>
      <c r="E103" t="s">
        <v>48</v>
      </c>
      <c r="F103" t="s">
        <v>325</v>
      </c>
      <c r="G103" t="s">
        <v>50</v>
      </c>
      <c r="H103" t="s">
        <v>51</v>
      </c>
      <c r="I103">
        <v>300</v>
      </c>
      <c r="J103">
        <v>1.44</v>
      </c>
      <c r="K103">
        <v>1.71</v>
      </c>
      <c r="L103">
        <v>6</v>
      </c>
      <c r="M103">
        <v>4.25</v>
      </c>
      <c r="N103">
        <v>-99</v>
      </c>
      <c r="O103" t="s">
        <v>52</v>
      </c>
      <c r="P103" t="s">
        <v>52</v>
      </c>
      <c r="Q103" t="s">
        <v>52</v>
      </c>
      <c r="R103" t="s">
        <v>52</v>
      </c>
      <c r="S103" t="s">
        <v>51</v>
      </c>
      <c r="T103" t="s">
        <v>52</v>
      </c>
      <c r="U103">
        <v>-99</v>
      </c>
      <c r="V103">
        <v>0</v>
      </c>
      <c r="W103" t="s">
        <v>326</v>
      </c>
      <c r="X103">
        <v>1896.0550562022099</v>
      </c>
      <c r="Y103">
        <v>1675.6267384556299</v>
      </c>
      <c r="Z103" t="s">
        <v>52</v>
      </c>
      <c r="AA103" t="s">
        <v>52</v>
      </c>
      <c r="AB103">
        <v>100024</v>
      </c>
      <c r="AC103" t="s">
        <v>327</v>
      </c>
      <c r="AD103" t="s">
        <v>52</v>
      </c>
      <c r="AE103" t="s">
        <v>52</v>
      </c>
      <c r="AF103" t="s">
        <v>325</v>
      </c>
      <c r="AG103" t="s">
        <v>127</v>
      </c>
      <c r="AH103" t="s">
        <v>67</v>
      </c>
      <c r="AI103">
        <v>-99</v>
      </c>
      <c r="AJ103" t="s">
        <v>265</v>
      </c>
      <c r="AK103" t="s">
        <v>58</v>
      </c>
      <c r="AL103">
        <v>-99</v>
      </c>
      <c r="AM103">
        <v>0</v>
      </c>
      <c r="AN103">
        <v>130</v>
      </c>
      <c r="AO103">
        <v>4</v>
      </c>
      <c r="AP103">
        <v>5</v>
      </c>
      <c r="AQ103">
        <v>5</v>
      </c>
      <c r="AR103">
        <v>6</v>
      </c>
      <c r="AS103">
        <v>7</v>
      </c>
      <c r="AT103">
        <v>8</v>
      </c>
      <c r="AU103">
        <v>9</v>
      </c>
      <c r="AV103" t="s">
        <v>69</v>
      </c>
      <c r="AW103" t="s">
        <v>191</v>
      </c>
      <c r="AX103" t="str">
        <f t="shared" si="1"/>
        <v>A</v>
      </c>
      <c r="AY103" t="str">
        <f>VLOOKUP(W103,pivot!$C$4:$D$15,2,FALSE)</f>
        <v>Inh</v>
      </c>
      <c r="AZ103" t="s">
        <v>376</v>
      </c>
    </row>
    <row r="104" spans="1:52" hidden="1" x14ac:dyDescent="0.25">
      <c r="A104">
        <v>103</v>
      </c>
      <c r="B104">
        <v>131</v>
      </c>
      <c r="C104" t="s">
        <v>52</v>
      </c>
      <c r="D104">
        <v>35</v>
      </c>
      <c r="E104" t="s">
        <v>48</v>
      </c>
      <c r="F104" t="s">
        <v>328</v>
      </c>
      <c r="G104" t="s">
        <v>50</v>
      </c>
      <c r="H104" t="s">
        <v>51</v>
      </c>
      <c r="I104">
        <v>21</v>
      </c>
      <c r="J104">
        <v>1.44</v>
      </c>
      <c r="K104">
        <v>2.6</v>
      </c>
      <c r="L104">
        <v>50</v>
      </c>
      <c r="M104">
        <v>3.9</v>
      </c>
      <c r="N104">
        <v>-99</v>
      </c>
      <c r="O104" t="s">
        <v>52</v>
      </c>
      <c r="P104" t="s">
        <v>52</v>
      </c>
      <c r="Q104" t="s">
        <v>52</v>
      </c>
      <c r="R104" t="s">
        <v>52</v>
      </c>
      <c r="S104" t="s">
        <v>51</v>
      </c>
      <c r="T104" t="s">
        <v>52</v>
      </c>
      <c r="U104">
        <v>-99</v>
      </c>
      <c r="V104">
        <v>0</v>
      </c>
      <c r="W104" t="s">
        <v>326</v>
      </c>
      <c r="X104">
        <v>275.56703722463402</v>
      </c>
      <c r="Y104">
        <v>254.64671468867701</v>
      </c>
      <c r="Z104" t="s">
        <v>52</v>
      </c>
      <c r="AA104" t="s">
        <v>52</v>
      </c>
      <c r="AB104">
        <v>100025</v>
      </c>
      <c r="AC104" t="s">
        <v>329</v>
      </c>
      <c r="AD104" t="s">
        <v>52</v>
      </c>
      <c r="AE104" t="s">
        <v>52</v>
      </c>
      <c r="AF104" t="s">
        <v>328</v>
      </c>
      <c r="AG104" t="s">
        <v>55</v>
      </c>
      <c r="AH104" t="s">
        <v>67</v>
      </c>
      <c r="AI104">
        <v>-99</v>
      </c>
      <c r="AJ104" t="s">
        <v>57</v>
      </c>
      <c r="AK104" t="s">
        <v>58</v>
      </c>
      <c r="AL104">
        <v>-99</v>
      </c>
      <c r="AM104">
        <v>0</v>
      </c>
      <c r="AN104">
        <v>131</v>
      </c>
      <c r="AO104">
        <v>2</v>
      </c>
      <c r="AP104">
        <v>2</v>
      </c>
      <c r="AQ104">
        <v>2</v>
      </c>
      <c r="AR104">
        <v>3</v>
      </c>
      <c r="AS104">
        <v>4</v>
      </c>
      <c r="AT104">
        <v>4</v>
      </c>
      <c r="AU104">
        <v>4</v>
      </c>
      <c r="AV104" t="s">
        <v>69</v>
      </c>
      <c r="AW104" t="s">
        <v>89</v>
      </c>
      <c r="AX104" t="str">
        <f t="shared" si="1"/>
        <v>C</v>
      </c>
      <c r="AY104" t="str">
        <f>VLOOKUP(W104,pivot!$C$4:$D$15,2,FALSE)</f>
        <v>Inh</v>
      </c>
      <c r="AZ104" t="s">
        <v>376</v>
      </c>
    </row>
    <row r="105" spans="1:52" hidden="1" x14ac:dyDescent="0.25">
      <c r="A105">
        <v>104</v>
      </c>
      <c r="B105">
        <v>132</v>
      </c>
      <c r="C105" t="s">
        <v>52</v>
      </c>
      <c r="D105">
        <v>12</v>
      </c>
      <c r="E105" t="s">
        <v>128</v>
      </c>
      <c r="F105" t="s">
        <v>131</v>
      </c>
      <c r="G105" t="s">
        <v>50</v>
      </c>
      <c r="H105" t="s">
        <v>51</v>
      </c>
      <c r="I105">
        <v>-99</v>
      </c>
      <c r="J105">
        <v>1.62</v>
      </c>
      <c r="K105">
        <v>1.84</v>
      </c>
      <c r="L105">
        <v>4.57</v>
      </c>
      <c r="M105">
        <v>2.5</v>
      </c>
      <c r="N105">
        <v>-99</v>
      </c>
      <c r="O105" t="s">
        <v>52</v>
      </c>
      <c r="P105" t="s">
        <v>52</v>
      </c>
      <c r="Q105" t="s">
        <v>52</v>
      </c>
      <c r="R105" t="s">
        <v>52</v>
      </c>
      <c r="S105" t="s">
        <v>51</v>
      </c>
      <c r="T105" t="s">
        <v>52</v>
      </c>
      <c r="U105">
        <v>-99</v>
      </c>
      <c r="V105">
        <v>0</v>
      </c>
      <c r="W105" t="s">
        <v>326</v>
      </c>
      <c r="X105">
        <v>19.392545636007899</v>
      </c>
      <c r="Y105">
        <v>3.43620384098165</v>
      </c>
      <c r="Z105" t="s">
        <v>52</v>
      </c>
      <c r="AA105" t="s">
        <v>52</v>
      </c>
      <c r="AB105">
        <v>100005</v>
      </c>
      <c r="AC105" t="s">
        <v>330</v>
      </c>
      <c r="AD105" t="s">
        <v>52</v>
      </c>
      <c r="AE105" t="s">
        <v>52</v>
      </c>
      <c r="AF105" t="s">
        <v>131</v>
      </c>
      <c r="AG105" t="s">
        <v>127</v>
      </c>
      <c r="AH105" t="s">
        <v>67</v>
      </c>
      <c r="AI105">
        <v>-99</v>
      </c>
      <c r="AJ105" t="s">
        <v>132</v>
      </c>
      <c r="AK105" t="s">
        <v>58</v>
      </c>
      <c r="AL105">
        <v>-99</v>
      </c>
      <c r="AM105">
        <v>0</v>
      </c>
      <c r="AN105">
        <v>132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t="s">
        <v>69</v>
      </c>
      <c r="AW105" t="s">
        <v>62</v>
      </c>
      <c r="AX105" t="str">
        <f t="shared" si="1"/>
        <v>E</v>
      </c>
      <c r="AY105" t="str">
        <f>VLOOKUP(W105,pivot!$C$4:$D$15,2,FALSE)</f>
        <v>Inh</v>
      </c>
      <c r="AZ105" t="s">
        <v>377</v>
      </c>
    </row>
    <row r="106" spans="1:52" hidden="1" x14ac:dyDescent="0.25">
      <c r="A106">
        <v>105</v>
      </c>
      <c r="B106">
        <v>133</v>
      </c>
      <c r="C106" t="s">
        <v>52</v>
      </c>
      <c r="D106">
        <v>13</v>
      </c>
      <c r="E106" t="s">
        <v>128</v>
      </c>
      <c r="F106" t="s">
        <v>131</v>
      </c>
      <c r="G106" t="s">
        <v>50</v>
      </c>
      <c r="H106" t="s">
        <v>51</v>
      </c>
      <c r="I106">
        <v>-99</v>
      </c>
      <c r="J106">
        <v>1.8</v>
      </c>
      <c r="K106">
        <v>1.94</v>
      </c>
      <c r="L106">
        <v>4.57</v>
      </c>
      <c r="M106">
        <v>2.5</v>
      </c>
      <c r="N106">
        <v>-99</v>
      </c>
      <c r="O106" t="s">
        <v>52</v>
      </c>
      <c r="P106" t="s">
        <v>52</v>
      </c>
      <c r="Q106" t="s">
        <v>52</v>
      </c>
      <c r="R106" t="s">
        <v>52</v>
      </c>
      <c r="S106" t="s">
        <v>51</v>
      </c>
      <c r="T106" t="s">
        <v>52</v>
      </c>
      <c r="U106">
        <v>-99</v>
      </c>
      <c r="V106">
        <v>0</v>
      </c>
      <c r="W106" t="s">
        <v>326</v>
      </c>
      <c r="X106">
        <v>418.16485146019301</v>
      </c>
      <c r="Y106">
        <v>285.56269345908498</v>
      </c>
      <c r="Z106" t="s">
        <v>52</v>
      </c>
      <c r="AA106" t="s">
        <v>52</v>
      </c>
      <c r="AB106">
        <v>100006</v>
      </c>
      <c r="AC106" t="s">
        <v>331</v>
      </c>
      <c r="AD106" t="s">
        <v>52</v>
      </c>
      <c r="AE106" t="s">
        <v>52</v>
      </c>
      <c r="AF106" t="s">
        <v>131</v>
      </c>
      <c r="AG106" t="s">
        <v>127</v>
      </c>
      <c r="AH106" t="s">
        <v>67</v>
      </c>
      <c r="AI106">
        <v>-99</v>
      </c>
      <c r="AJ106" t="s">
        <v>132</v>
      </c>
      <c r="AK106" t="s">
        <v>58</v>
      </c>
      <c r="AL106">
        <v>-99</v>
      </c>
      <c r="AM106">
        <v>0</v>
      </c>
      <c r="AN106">
        <v>133</v>
      </c>
      <c r="AO106">
        <v>3</v>
      </c>
      <c r="AP106">
        <v>3</v>
      </c>
      <c r="AQ106">
        <v>3</v>
      </c>
      <c r="AR106">
        <v>4</v>
      </c>
      <c r="AS106">
        <v>5</v>
      </c>
      <c r="AT106">
        <v>5</v>
      </c>
      <c r="AU106">
        <v>6</v>
      </c>
      <c r="AV106" t="s">
        <v>69</v>
      </c>
      <c r="AW106" t="s">
        <v>89</v>
      </c>
      <c r="AX106" t="str">
        <f t="shared" si="1"/>
        <v>B</v>
      </c>
      <c r="AY106" t="str">
        <f>VLOOKUP(W106,pivot!$C$4:$D$15,2,FALSE)</f>
        <v>Inh</v>
      </c>
      <c r="AZ106" t="s">
        <v>378</v>
      </c>
    </row>
    <row r="107" spans="1:52" hidden="1" x14ac:dyDescent="0.25">
      <c r="A107">
        <v>106</v>
      </c>
      <c r="B107">
        <v>135</v>
      </c>
      <c r="C107" t="s">
        <v>52</v>
      </c>
      <c r="D107">
        <v>171</v>
      </c>
      <c r="E107" t="s">
        <v>78</v>
      </c>
      <c r="F107" t="s">
        <v>332</v>
      </c>
      <c r="G107" t="s">
        <v>78</v>
      </c>
      <c r="H107" t="s">
        <v>58</v>
      </c>
      <c r="I107">
        <v>-99</v>
      </c>
      <c r="J107">
        <v>1.5</v>
      </c>
      <c r="K107">
        <v>2.5499999999999998</v>
      </c>
      <c r="L107">
        <v>300</v>
      </c>
      <c r="M107">
        <v>1.8280000000000001</v>
      </c>
      <c r="N107">
        <v>-99</v>
      </c>
      <c r="O107" t="s">
        <v>52</v>
      </c>
      <c r="P107" t="s">
        <v>52</v>
      </c>
      <c r="Q107" t="s">
        <v>52</v>
      </c>
      <c r="R107" t="s">
        <v>52</v>
      </c>
      <c r="S107" t="s">
        <v>52</v>
      </c>
      <c r="T107" t="s">
        <v>52</v>
      </c>
      <c r="U107">
        <v>-99</v>
      </c>
      <c r="V107">
        <v>0</v>
      </c>
      <c r="W107" t="s">
        <v>333</v>
      </c>
      <c r="X107">
        <v>560.08748559544301</v>
      </c>
      <c r="Y107">
        <v>468.67052404368599</v>
      </c>
      <c r="Z107" t="s">
        <v>334</v>
      </c>
      <c r="AA107" t="s">
        <v>335</v>
      </c>
      <c r="AB107">
        <v>202401</v>
      </c>
      <c r="AC107" t="s">
        <v>336</v>
      </c>
      <c r="AD107" t="s">
        <v>52</v>
      </c>
      <c r="AE107" t="s">
        <v>52</v>
      </c>
      <c r="AF107" t="s">
        <v>332</v>
      </c>
      <c r="AG107" t="s">
        <v>55</v>
      </c>
      <c r="AH107" t="s">
        <v>103</v>
      </c>
      <c r="AI107">
        <v>-99</v>
      </c>
      <c r="AJ107" t="s">
        <v>68</v>
      </c>
      <c r="AK107" t="s">
        <v>68</v>
      </c>
      <c r="AL107">
        <v>14</v>
      </c>
      <c r="AM107">
        <v>0</v>
      </c>
      <c r="AN107">
        <v>135</v>
      </c>
      <c r="AO107">
        <v>3</v>
      </c>
      <c r="AP107">
        <v>3</v>
      </c>
      <c r="AQ107">
        <v>3</v>
      </c>
      <c r="AR107">
        <v>4</v>
      </c>
      <c r="AS107">
        <v>5</v>
      </c>
      <c r="AT107">
        <v>5</v>
      </c>
      <c r="AU107">
        <v>6</v>
      </c>
      <c r="AV107" t="s">
        <v>69</v>
      </c>
      <c r="AW107" t="s">
        <v>89</v>
      </c>
      <c r="AX107" t="str">
        <f t="shared" si="1"/>
        <v>B</v>
      </c>
      <c r="AY107" t="str">
        <f>VLOOKUP(W107,pivot!$C$4:$D$15,2,FALSE)</f>
        <v>Inh</v>
      </c>
      <c r="AZ107" t="s">
        <v>376</v>
      </c>
    </row>
    <row r="108" spans="1:52" hidden="1" x14ac:dyDescent="0.25">
      <c r="A108">
        <v>107</v>
      </c>
      <c r="B108">
        <v>136</v>
      </c>
      <c r="C108" t="s">
        <v>52</v>
      </c>
      <c r="D108">
        <v>172</v>
      </c>
      <c r="E108" t="s">
        <v>78</v>
      </c>
      <c r="F108" t="s">
        <v>332</v>
      </c>
      <c r="G108" t="s">
        <v>78</v>
      </c>
      <c r="H108" t="s">
        <v>58</v>
      </c>
      <c r="I108">
        <v>-99</v>
      </c>
      <c r="J108">
        <v>1.9</v>
      </c>
      <c r="K108">
        <v>2.5499999999999998</v>
      </c>
      <c r="L108">
        <v>300</v>
      </c>
      <c r="M108">
        <v>1.8280000000000001</v>
      </c>
      <c r="N108">
        <v>-99</v>
      </c>
      <c r="O108" t="s">
        <v>52</v>
      </c>
      <c r="P108" t="s">
        <v>52</v>
      </c>
      <c r="Q108" t="s">
        <v>52</v>
      </c>
      <c r="R108" t="s">
        <v>52</v>
      </c>
      <c r="S108" t="s">
        <v>52</v>
      </c>
      <c r="T108" t="s">
        <v>52</v>
      </c>
      <c r="U108">
        <v>-99</v>
      </c>
      <c r="V108">
        <v>0</v>
      </c>
      <c r="W108" t="s">
        <v>333</v>
      </c>
      <c r="X108">
        <v>186.57835864622101</v>
      </c>
      <c r="Y108">
        <v>147.05490185339201</v>
      </c>
      <c r="Z108" t="s">
        <v>337</v>
      </c>
      <c r="AA108" t="s">
        <v>335</v>
      </c>
      <c r="AB108">
        <v>202401</v>
      </c>
      <c r="AC108" t="s">
        <v>336</v>
      </c>
      <c r="AD108" t="s">
        <v>52</v>
      </c>
      <c r="AE108" t="s">
        <v>52</v>
      </c>
      <c r="AF108" t="s">
        <v>332</v>
      </c>
      <c r="AG108" t="s">
        <v>55</v>
      </c>
      <c r="AH108" t="s">
        <v>103</v>
      </c>
      <c r="AI108">
        <v>-99</v>
      </c>
      <c r="AJ108" t="s">
        <v>68</v>
      </c>
      <c r="AK108" t="s">
        <v>68</v>
      </c>
      <c r="AL108">
        <v>14</v>
      </c>
      <c r="AM108">
        <v>0</v>
      </c>
      <c r="AN108">
        <v>136</v>
      </c>
      <c r="AO108">
        <v>2</v>
      </c>
      <c r="AP108">
        <v>2</v>
      </c>
      <c r="AQ108">
        <v>2</v>
      </c>
      <c r="AR108">
        <v>2</v>
      </c>
      <c r="AS108">
        <v>3</v>
      </c>
      <c r="AT108">
        <v>3</v>
      </c>
      <c r="AU108">
        <v>3</v>
      </c>
      <c r="AV108" t="s">
        <v>69</v>
      </c>
      <c r="AW108" t="s">
        <v>89</v>
      </c>
      <c r="AX108" t="str">
        <f t="shared" si="1"/>
        <v>C</v>
      </c>
      <c r="AY108" t="str">
        <f>VLOOKUP(W108,pivot!$C$4:$D$15,2,FALSE)</f>
        <v>Inh</v>
      </c>
      <c r="AZ108" t="s">
        <v>376</v>
      </c>
    </row>
    <row r="109" spans="1:52" hidden="1" x14ac:dyDescent="0.25">
      <c r="A109">
        <v>108</v>
      </c>
      <c r="B109">
        <v>137</v>
      </c>
      <c r="C109" t="s">
        <v>52</v>
      </c>
      <c r="D109">
        <v>75</v>
      </c>
      <c r="E109" t="s">
        <v>338</v>
      </c>
      <c r="F109" t="s">
        <v>338</v>
      </c>
      <c r="G109" t="s">
        <v>339</v>
      </c>
      <c r="H109" t="s">
        <v>52</v>
      </c>
      <c r="I109">
        <v>1820</v>
      </c>
      <c r="J109">
        <v>1.82</v>
      </c>
      <c r="K109">
        <v>1.72</v>
      </c>
      <c r="L109">
        <v>-99</v>
      </c>
      <c r="M109">
        <v>8.6</v>
      </c>
      <c r="N109">
        <v>-99</v>
      </c>
      <c r="O109" t="s">
        <v>52</v>
      </c>
      <c r="P109" t="s">
        <v>52</v>
      </c>
      <c r="Q109" t="s">
        <v>52</v>
      </c>
      <c r="R109" t="s">
        <v>52</v>
      </c>
      <c r="S109" t="s">
        <v>52</v>
      </c>
      <c r="T109" t="s">
        <v>52</v>
      </c>
      <c r="U109">
        <v>-99</v>
      </c>
      <c r="V109">
        <v>1</v>
      </c>
      <c r="W109" t="s">
        <v>333</v>
      </c>
      <c r="X109">
        <v>0.36405213055874902</v>
      </c>
      <c r="Y109">
        <v>0.34708171426564699</v>
      </c>
      <c r="Z109" t="s">
        <v>340</v>
      </c>
      <c r="AA109" t="s">
        <v>341</v>
      </c>
      <c r="AB109">
        <v>100215</v>
      </c>
      <c r="AC109" t="s">
        <v>342</v>
      </c>
      <c r="AD109" t="s">
        <v>52</v>
      </c>
      <c r="AE109" t="s">
        <v>52</v>
      </c>
      <c r="AF109" t="s">
        <v>338</v>
      </c>
      <c r="AG109" t="s">
        <v>55</v>
      </c>
      <c r="AH109" t="s">
        <v>343</v>
      </c>
      <c r="AI109">
        <v>-9</v>
      </c>
      <c r="AJ109" t="s">
        <v>68</v>
      </c>
      <c r="AK109" t="s">
        <v>68</v>
      </c>
      <c r="AL109">
        <v>2130</v>
      </c>
      <c r="AM109">
        <v>0</v>
      </c>
      <c r="AN109">
        <v>137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t="s">
        <v>225</v>
      </c>
      <c r="AW109" t="s">
        <v>70</v>
      </c>
      <c r="AX109" t="str">
        <f t="shared" si="1"/>
        <v>E</v>
      </c>
      <c r="AY109" t="str">
        <f>VLOOKUP(W109,pivot!$C$4:$D$15,2,FALSE)</f>
        <v>Inh</v>
      </c>
      <c r="AZ109" t="s">
        <v>379</v>
      </c>
    </row>
    <row r="110" spans="1:52" hidden="1" x14ac:dyDescent="0.25">
      <c r="A110">
        <v>109</v>
      </c>
      <c r="B110">
        <v>138</v>
      </c>
      <c r="C110" t="s">
        <v>52</v>
      </c>
      <c r="D110">
        <v>76</v>
      </c>
      <c r="E110" t="s">
        <v>344</v>
      </c>
      <c r="F110" t="s">
        <v>344</v>
      </c>
      <c r="G110" t="s">
        <v>339</v>
      </c>
      <c r="H110" t="s">
        <v>52</v>
      </c>
      <c r="I110">
        <v>1580</v>
      </c>
      <c r="J110">
        <v>1.58</v>
      </c>
      <c r="K110">
        <v>1.91</v>
      </c>
      <c r="L110">
        <v>-99</v>
      </c>
      <c r="M110">
        <v>2.7</v>
      </c>
      <c r="N110">
        <v>-99</v>
      </c>
      <c r="O110" t="s">
        <v>52</v>
      </c>
      <c r="P110" t="s">
        <v>52</v>
      </c>
      <c r="Q110" t="s">
        <v>52</v>
      </c>
      <c r="R110" t="s">
        <v>52</v>
      </c>
      <c r="S110" t="s">
        <v>52</v>
      </c>
      <c r="T110" t="s">
        <v>52</v>
      </c>
      <c r="U110">
        <v>-99</v>
      </c>
      <c r="V110">
        <v>1</v>
      </c>
      <c r="W110" t="s">
        <v>333</v>
      </c>
      <c r="X110">
        <v>74.758922737223898</v>
      </c>
      <c r="Y110">
        <v>72.8102121126322</v>
      </c>
      <c r="Z110" t="s">
        <v>345</v>
      </c>
      <c r="AA110" t="s">
        <v>341</v>
      </c>
      <c r="AB110">
        <v>100215</v>
      </c>
      <c r="AC110" t="s">
        <v>342</v>
      </c>
      <c r="AD110" t="s">
        <v>52</v>
      </c>
      <c r="AE110" t="s">
        <v>52</v>
      </c>
      <c r="AF110" t="s">
        <v>344</v>
      </c>
      <c r="AG110" t="s">
        <v>55</v>
      </c>
      <c r="AH110" t="s">
        <v>343</v>
      </c>
      <c r="AI110">
        <v>-9</v>
      </c>
      <c r="AJ110" t="s">
        <v>68</v>
      </c>
      <c r="AK110" t="s">
        <v>68</v>
      </c>
      <c r="AL110">
        <v>2130</v>
      </c>
      <c r="AM110">
        <v>0</v>
      </c>
      <c r="AN110">
        <v>138</v>
      </c>
      <c r="AO110">
        <v>1</v>
      </c>
      <c r="AP110">
        <v>1</v>
      </c>
      <c r="AQ110">
        <v>1</v>
      </c>
      <c r="AR110">
        <v>1</v>
      </c>
      <c r="AS110">
        <v>2</v>
      </c>
      <c r="AT110">
        <v>2</v>
      </c>
      <c r="AU110">
        <v>2</v>
      </c>
      <c r="AV110" t="s">
        <v>225</v>
      </c>
      <c r="AW110" t="s">
        <v>60</v>
      </c>
      <c r="AX110" t="str">
        <f t="shared" si="1"/>
        <v>C</v>
      </c>
      <c r="AY110" t="str">
        <f>VLOOKUP(W110,pivot!$C$4:$D$15,2,FALSE)</f>
        <v>Inh</v>
      </c>
      <c r="AZ110" t="s">
        <v>379</v>
      </c>
    </row>
    <row r="111" spans="1:52" hidden="1" x14ac:dyDescent="0.25">
      <c r="A111">
        <v>110</v>
      </c>
      <c r="B111">
        <v>139</v>
      </c>
      <c r="C111" t="s">
        <v>52</v>
      </c>
      <c r="D111">
        <v>77</v>
      </c>
      <c r="E111" t="s">
        <v>219</v>
      </c>
      <c r="F111" t="s">
        <v>346</v>
      </c>
      <c r="G111" t="s">
        <v>78</v>
      </c>
      <c r="H111" t="s">
        <v>52</v>
      </c>
      <c r="I111">
        <v>2960</v>
      </c>
      <c r="J111">
        <v>2.57</v>
      </c>
      <c r="K111">
        <v>2.4249999999999998</v>
      </c>
      <c r="L111">
        <v>-99</v>
      </c>
      <c r="M111">
        <v>2.5099999999999998</v>
      </c>
      <c r="N111">
        <v>-99</v>
      </c>
      <c r="O111" t="s">
        <v>52</v>
      </c>
      <c r="P111" t="s">
        <v>52</v>
      </c>
      <c r="Q111" t="s">
        <v>52</v>
      </c>
      <c r="R111" t="s">
        <v>52</v>
      </c>
      <c r="S111" t="s">
        <v>52</v>
      </c>
      <c r="T111" t="s">
        <v>52</v>
      </c>
      <c r="U111">
        <v>-99</v>
      </c>
      <c r="V111">
        <v>1</v>
      </c>
      <c r="W111" t="s">
        <v>333</v>
      </c>
      <c r="X111">
        <v>371.34056515498497</v>
      </c>
      <c r="Y111">
        <v>309.96236697224202</v>
      </c>
      <c r="Z111" t="s">
        <v>347</v>
      </c>
      <c r="AA111" t="s">
        <v>348</v>
      </c>
      <c r="AB111">
        <v>100030</v>
      </c>
      <c r="AC111" t="s">
        <v>349</v>
      </c>
      <c r="AD111" t="s">
        <v>52</v>
      </c>
      <c r="AE111" t="s">
        <v>350</v>
      </c>
      <c r="AF111" t="s">
        <v>346</v>
      </c>
      <c r="AG111" t="s">
        <v>55</v>
      </c>
      <c r="AH111" t="s">
        <v>67</v>
      </c>
      <c r="AI111">
        <v>-99</v>
      </c>
      <c r="AJ111" t="s">
        <v>68</v>
      </c>
      <c r="AK111" t="s">
        <v>68</v>
      </c>
      <c r="AL111">
        <v>-99</v>
      </c>
      <c r="AM111">
        <v>0</v>
      </c>
      <c r="AN111">
        <v>139</v>
      </c>
      <c r="AO111">
        <v>2</v>
      </c>
      <c r="AP111">
        <v>2</v>
      </c>
      <c r="AQ111">
        <v>2</v>
      </c>
      <c r="AR111">
        <v>3</v>
      </c>
      <c r="AS111">
        <v>4</v>
      </c>
      <c r="AT111">
        <v>4</v>
      </c>
      <c r="AU111">
        <v>5</v>
      </c>
      <c r="AV111" t="s">
        <v>69</v>
      </c>
      <c r="AW111" t="s">
        <v>89</v>
      </c>
      <c r="AX111" t="str">
        <f t="shared" si="1"/>
        <v>C</v>
      </c>
      <c r="AY111" t="str">
        <f>VLOOKUP(W111,pivot!$C$4:$D$15,2,FALSE)</f>
        <v>Inh</v>
      </c>
      <c r="AZ111" t="s">
        <v>379</v>
      </c>
    </row>
    <row r="112" spans="1:52" x14ac:dyDescent="0.25">
      <c r="A112">
        <v>111</v>
      </c>
      <c r="B112">
        <v>140</v>
      </c>
      <c r="C112" t="s">
        <v>52</v>
      </c>
      <c r="D112">
        <v>173</v>
      </c>
      <c r="E112" t="s">
        <v>204</v>
      </c>
      <c r="F112" t="s">
        <v>351</v>
      </c>
      <c r="G112" t="s">
        <v>50</v>
      </c>
      <c r="H112" t="s">
        <v>52</v>
      </c>
      <c r="I112">
        <v>-99</v>
      </c>
      <c r="J112">
        <v>1.4</v>
      </c>
      <c r="K112">
        <v>1.64</v>
      </c>
      <c r="L112">
        <v>3.73</v>
      </c>
      <c r="M112">
        <v>-99</v>
      </c>
      <c r="N112">
        <v>-99</v>
      </c>
      <c r="O112" t="s">
        <v>51</v>
      </c>
      <c r="P112" t="s">
        <v>52</v>
      </c>
      <c r="Q112" t="s">
        <v>52</v>
      </c>
      <c r="R112" t="s">
        <v>52</v>
      </c>
      <c r="S112" t="s">
        <v>51</v>
      </c>
      <c r="T112" t="s">
        <v>52</v>
      </c>
      <c r="U112">
        <v>-99</v>
      </c>
      <c r="V112">
        <v>1</v>
      </c>
      <c r="W112" t="s">
        <v>309</v>
      </c>
      <c r="X112">
        <v>373.06669293747399</v>
      </c>
      <c r="Y112">
        <v>254.29789038524399</v>
      </c>
      <c r="Z112" t="s">
        <v>352</v>
      </c>
      <c r="AA112" t="s">
        <v>52</v>
      </c>
      <c r="AB112">
        <v>207</v>
      </c>
      <c r="AC112" t="s">
        <v>353</v>
      </c>
      <c r="AD112" t="s">
        <v>52</v>
      </c>
      <c r="AE112" t="s">
        <v>354</v>
      </c>
      <c r="AF112" t="s">
        <v>351</v>
      </c>
      <c r="AG112" t="s">
        <v>127</v>
      </c>
      <c r="AH112" t="s">
        <v>355</v>
      </c>
      <c r="AI112">
        <v>-99</v>
      </c>
      <c r="AJ112" t="s">
        <v>68</v>
      </c>
      <c r="AK112" t="s">
        <v>68</v>
      </c>
      <c r="AL112">
        <v>5000</v>
      </c>
      <c r="AM112">
        <v>0</v>
      </c>
      <c r="AN112">
        <v>140</v>
      </c>
      <c r="AO112">
        <v>2</v>
      </c>
      <c r="AP112">
        <v>2</v>
      </c>
      <c r="AQ112">
        <v>2</v>
      </c>
      <c r="AR112">
        <v>3</v>
      </c>
      <c r="AS112">
        <v>4</v>
      </c>
      <c r="AT112">
        <v>4</v>
      </c>
      <c r="AU112">
        <v>5</v>
      </c>
      <c r="AV112" t="s">
        <v>69</v>
      </c>
      <c r="AW112" t="s">
        <v>89</v>
      </c>
      <c r="AX112" t="str">
        <f t="shared" si="1"/>
        <v>C</v>
      </c>
      <c r="AY112" t="str">
        <f>VLOOKUP(W112,pivot!$C$4:$D$15,2,FALSE)</f>
        <v>Inh</v>
      </c>
      <c r="AZ112" t="s">
        <v>380</v>
      </c>
    </row>
    <row r="113" spans="1:52" x14ac:dyDescent="0.25">
      <c r="A113">
        <v>112</v>
      </c>
      <c r="B113">
        <v>141</v>
      </c>
      <c r="C113" t="s">
        <v>52</v>
      </c>
      <c r="D113">
        <v>174</v>
      </c>
      <c r="E113" t="s">
        <v>204</v>
      </c>
      <c r="F113" t="s">
        <v>351</v>
      </c>
      <c r="G113" t="s">
        <v>50</v>
      </c>
      <c r="H113" t="s">
        <v>52</v>
      </c>
      <c r="I113">
        <v>-99</v>
      </c>
      <c r="J113">
        <v>1.4</v>
      </c>
      <c r="K113">
        <v>1.64</v>
      </c>
      <c r="L113">
        <v>3.73</v>
      </c>
      <c r="M113">
        <v>-99</v>
      </c>
      <c r="N113">
        <v>-99</v>
      </c>
      <c r="O113" t="s">
        <v>51</v>
      </c>
      <c r="P113" t="s">
        <v>52</v>
      </c>
      <c r="Q113" t="s">
        <v>52</v>
      </c>
      <c r="R113" t="s">
        <v>52</v>
      </c>
      <c r="S113" t="s">
        <v>51</v>
      </c>
      <c r="T113" t="s">
        <v>52</v>
      </c>
      <c r="U113">
        <v>-99</v>
      </c>
      <c r="V113">
        <v>1</v>
      </c>
      <c r="W113" t="s">
        <v>309</v>
      </c>
      <c r="X113">
        <v>309.30461867749102</v>
      </c>
      <c r="Y113">
        <v>204.67597354816601</v>
      </c>
      <c r="Z113" t="s">
        <v>356</v>
      </c>
      <c r="AA113" t="s">
        <v>52</v>
      </c>
      <c r="AB113">
        <v>207</v>
      </c>
      <c r="AC113" t="s">
        <v>353</v>
      </c>
      <c r="AD113" t="s">
        <v>52</v>
      </c>
      <c r="AE113" t="s">
        <v>354</v>
      </c>
      <c r="AF113" t="s">
        <v>351</v>
      </c>
      <c r="AG113" t="s">
        <v>127</v>
      </c>
      <c r="AH113" t="s">
        <v>355</v>
      </c>
      <c r="AI113">
        <v>-99</v>
      </c>
      <c r="AJ113" t="s">
        <v>68</v>
      </c>
      <c r="AK113" t="s">
        <v>68</v>
      </c>
      <c r="AL113">
        <v>5000</v>
      </c>
      <c r="AM113">
        <v>0</v>
      </c>
      <c r="AN113">
        <v>141</v>
      </c>
      <c r="AO113">
        <v>2</v>
      </c>
      <c r="AP113">
        <v>2</v>
      </c>
      <c r="AQ113">
        <v>2</v>
      </c>
      <c r="AR113">
        <v>3</v>
      </c>
      <c r="AS113">
        <v>4</v>
      </c>
      <c r="AT113">
        <v>4</v>
      </c>
      <c r="AU113">
        <v>5</v>
      </c>
      <c r="AV113" t="s">
        <v>69</v>
      </c>
      <c r="AW113" t="s">
        <v>89</v>
      </c>
      <c r="AX113" t="str">
        <f t="shared" si="1"/>
        <v>C</v>
      </c>
      <c r="AY113" t="str">
        <f>VLOOKUP(W113,pivot!$C$4:$D$15,2,FALSE)</f>
        <v>Inh</v>
      </c>
      <c r="AZ113" t="s">
        <v>380</v>
      </c>
    </row>
    <row r="114" spans="1:52" x14ac:dyDescent="0.25">
      <c r="A114">
        <v>113</v>
      </c>
      <c r="B114">
        <v>142</v>
      </c>
      <c r="C114" t="s">
        <v>52</v>
      </c>
      <c r="D114">
        <v>175</v>
      </c>
      <c r="E114" t="s">
        <v>204</v>
      </c>
      <c r="F114" t="s">
        <v>357</v>
      </c>
      <c r="G114" t="s">
        <v>50</v>
      </c>
      <c r="H114" t="s">
        <v>52</v>
      </c>
      <c r="I114">
        <v>-99</v>
      </c>
      <c r="J114">
        <v>1.17</v>
      </c>
      <c r="K114">
        <v>2.0699999999999998</v>
      </c>
      <c r="L114">
        <v>27.15</v>
      </c>
      <c r="M114">
        <v>-99</v>
      </c>
      <c r="N114">
        <v>-99</v>
      </c>
      <c r="O114" t="s">
        <v>51</v>
      </c>
      <c r="P114" t="s">
        <v>52</v>
      </c>
      <c r="Q114" t="s">
        <v>52</v>
      </c>
      <c r="R114" t="s">
        <v>52</v>
      </c>
      <c r="S114" t="s">
        <v>51</v>
      </c>
      <c r="T114" t="s">
        <v>52</v>
      </c>
      <c r="U114">
        <v>-99</v>
      </c>
      <c r="V114">
        <v>1</v>
      </c>
      <c r="W114" t="s">
        <v>309</v>
      </c>
      <c r="X114">
        <v>260.68790583291798</v>
      </c>
      <c r="Y114">
        <v>224.68570750201701</v>
      </c>
      <c r="Z114" t="s">
        <v>358</v>
      </c>
      <c r="AA114" t="s">
        <v>52</v>
      </c>
      <c r="AB114">
        <v>207</v>
      </c>
      <c r="AC114" t="s">
        <v>353</v>
      </c>
      <c r="AD114" t="s">
        <v>52</v>
      </c>
      <c r="AE114" t="s">
        <v>354</v>
      </c>
      <c r="AF114" t="s">
        <v>357</v>
      </c>
      <c r="AG114" t="s">
        <v>55</v>
      </c>
      <c r="AH114" t="s">
        <v>170</v>
      </c>
      <c r="AI114">
        <v>-99</v>
      </c>
      <c r="AJ114" t="s">
        <v>68</v>
      </c>
      <c r="AK114" t="s">
        <v>68</v>
      </c>
      <c r="AL114">
        <v>40</v>
      </c>
      <c r="AM114">
        <v>0</v>
      </c>
      <c r="AN114">
        <v>142</v>
      </c>
      <c r="AO114">
        <v>2</v>
      </c>
      <c r="AP114">
        <v>2</v>
      </c>
      <c r="AQ114">
        <v>2</v>
      </c>
      <c r="AR114">
        <v>3</v>
      </c>
      <c r="AS114">
        <v>4</v>
      </c>
      <c r="AT114">
        <v>4</v>
      </c>
      <c r="AU114">
        <v>4</v>
      </c>
      <c r="AV114" t="s">
        <v>69</v>
      </c>
      <c r="AW114" t="s">
        <v>89</v>
      </c>
      <c r="AX114" t="str">
        <f t="shared" si="1"/>
        <v>C</v>
      </c>
      <c r="AY114" t="str">
        <f>VLOOKUP(W114,pivot!$C$4:$D$15,2,FALSE)</f>
        <v>Inh</v>
      </c>
      <c r="AZ114" t="s">
        <v>380</v>
      </c>
    </row>
    <row r="115" spans="1:52" x14ac:dyDescent="0.25">
      <c r="A115">
        <v>114</v>
      </c>
      <c r="B115">
        <v>143</v>
      </c>
      <c r="C115" t="s">
        <v>52</v>
      </c>
      <c r="D115">
        <v>176</v>
      </c>
      <c r="E115" t="s">
        <v>204</v>
      </c>
      <c r="F115" t="s">
        <v>357</v>
      </c>
      <c r="G115" t="s">
        <v>50</v>
      </c>
      <c r="H115" t="s">
        <v>52</v>
      </c>
      <c r="I115">
        <v>-99</v>
      </c>
      <c r="J115">
        <v>1.17</v>
      </c>
      <c r="K115">
        <v>2.0699999999999998</v>
      </c>
      <c r="L115">
        <v>27.15</v>
      </c>
      <c r="M115">
        <v>-99</v>
      </c>
      <c r="N115">
        <v>-99</v>
      </c>
      <c r="O115" t="s">
        <v>51</v>
      </c>
      <c r="P115" t="s">
        <v>52</v>
      </c>
      <c r="Q115" t="s">
        <v>52</v>
      </c>
      <c r="R115" t="s">
        <v>52</v>
      </c>
      <c r="S115" t="s">
        <v>51</v>
      </c>
      <c r="T115" t="s">
        <v>52</v>
      </c>
      <c r="U115">
        <v>-99</v>
      </c>
      <c r="V115">
        <v>1</v>
      </c>
      <c r="W115" t="s">
        <v>309</v>
      </c>
      <c r="X115">
        <v>85.346852669596402</v>
      </c>
      <c r="Y115">
        <v>32.130175982633602</v>
      </c>
      <c r="Z115" t="s">
        <v>359</v>
      </c>
      <c r="AA115" t="s">
        <v>52</v>
      </c>
      <c r="AB115">
        <v>207</v>
      </c>
      <c r="AC115" t="s">
        <v>353</v>
      </c>
      <c r="AD115" t="s">
        <v>52</v>
      </c>
      <c r="AE115" t="s">
        <v>354</v>
      </c>
      <c r="AF115" t="s">
        <v>357</v>
      </c>
      <c r="AG115" t="s">
        <v>55</v>
      </c>
      <c r="AH115" t="s">
        <v>170</v>
      </c>
      <c r="AI115">
        <v>-99</v>
      </c>
      <c r="AJ115" t="s">
        <v>68</v>
      </c>
      <c r="AK115" t="s">
        <v>68</v>
      </c>
      <c r="AL115">
        <v>40</v>
      </c>
      <c r="AM115">
        <v>0</v>
      </c>
      <c r="AN115">
        <v>143</v>
      </c>
      <c r="AO115">
        <v>1</v>
      </c>
      <c r="AP115">
        <v>1</v>
      </c>
      <c r="AQ115">
        <v>1</v>
      </c>
      <c r="AR115">
        <v>1</v>
      </c>
      <c r="AS115">
        <v>2</v>
      </c>
      <c r="AT115">
        <v>2</v>
      </c>
      <c r="AU115">
        <v>2</v>
      </c>
      <c r="AV115" t="s">
        <v>69</v>
      </c>
      <c r="AW115" t="s">
        <v>60</v>
      </c>
      <c r="AX115" t="str">
        <f t="shared" si="1"/>
        <v>C</v>
      </c>
      <c r="AY115" t="str">
        <f>VLOOKUP(W115,pivot!$C$4:$D$15,2,FALSE)</f>
        <v>Inh</v>
      </c>
      <c r="AZ115" t="s">
        <v>380</v>
      </c>
    </row>
    <row r="116" spans="1:52" x14ac:dyDescent="0.25">
      <c r="A116">
        <v>115</v>
      </c>
      <c r="B116">
        <v>144</v>
      </c>
      <c r="C116" t="s">
        <v>52</v>
      </c>
      <c r="D116">
        <v>177</v>
      </c>
      <c r="E116" t="s">
        <v>204</v>
      </c>
      <c r="F116" t="s">
        <v>360</v>
      </c>
      <c r="G116" t="s">
        <v>50</v>
      </c>
      <c r="H116" t="s">
        <v>52</v>
      </c>
      <c r="I116">
        <v>-99</v>
      </c>
      <c r="J116">
        <v>1.02</v>
      </c>
      <c r="K116">
        <v>1.82</v>
      </c>
      <c r="L116">
        <v>63.95</v>
      </c>
      <c r="M116">
        <v>-99</v>
      </c>
      <c r="N116">
        <v>-99</v>
      </c>
      <c r="O116" t="s">
        <v>51</v>
      </c>
      <c r="P116" t="s">
        <v>52</v>
      </c>
      <c r="Q116" t="s">
        <v>52</v>
      </c>
      <c r="R116" t="s">
        <v>52</v>
      </c>
      <c r="S116" t="s">
        <v>51</v>
      </c>
      <c r="T116" t="s">
        <v>52</v>
      </c>
      <c r="U116">
        <v>-99</v>
      </c>
      <c r="V116">
        <v>1</v>
      </c>
      <c r="W116" t="s">
        <v>309</v>
      </c>
      <c r="X116">
        <v>112.01249573763</v>
      </c>
      <c r="Y116">
        <v>76.554069211695193</v>
      </c>
      <c r="Z116" t="s">
        <v>361</v>
      </c>
      <c r="AA116" t="s">
        <v>52</v>
      </c>
      <c r="AB116">
        <v>207</v>
      </c>
      <c r="AC116" t="s">
        <v>353</v>
      </c>
      <c r="AD116" t="s">
        <v>52</v>
      </c>
      <c r="AE116" t="s">
        <v>354</v>
      </c>
      <c r="AF116" t="s">
        <v>360</v>
      </c>
      <c r="AG116" t="s">
        <v>55</v>
      </c>
      <c r="AH116" t="s">
        <v>170</v>
      </c>
      <c r="AI116">
        <v>-99</v>
      </c>
      <c r="AJ116" t="s">
        <v>68</v>
      </c>
      <c r="AK116" t="s">
        <v>68</v>
      </c>
      <c r="AL116">
        <v>7.5</v>
      </c>
      <c r="AM116">
        <v>0</v>
      </c>
      <c r="AN116">
        <v>144</v>
      </c>
      <c r="AO116">
        <v>1</v>
      </c>
      <c r="AP116">
        <v>1</v>
      </c>
      <c r="AQ116">
        <v>1</v>
      </c>
      <c r="AR116">
        <v>1</v>
      </c>
      <c r="AS116">
        <v>2</v>
      </c>
      <c r="AT116">
        <v>2</v>
      </c>
      <c r="AU116">
        <v>2</v>
      </c>
      <c r="AV116" t="s">
        <v>69</v>
      </c>
      <c r="AW116" t="s">
        <v>60</v>
      </c>
      <c r="AX116" t="str">
        <f t="shared" si="1"/>
        <v>C</v>
      </c>
      <c r="AY116" t="str">
        <f>VLOOKUP(W116,pivot!$C$4:$D$15,2,FALSE)</f>
        <v>Inh</v>
      </c>
      <c r="AZ116" t="s">
        <v>380</v>
      </c>
    </row>
    <row r="117" spans="1:52" x14ac:dyDescent="0.25">
      <c r="A117">
        <v>116</v>
      </c>
      <c r="B117">
        <v>145</v>
      </c>
      <c r="C117" t="s">
        <v>52</v>
      </c>
      <c r="D117">
        <v>178</v>
      </c>
      <c r="E117" t="s">
        <v>204</v>
      </c>
      <c r="F117" t="s">
        <v>360</v>
      </c>
      <c r="G117" t="s">
        <v>50</v>
      </c>
      <c r="H117" t="s">
        <v>52</v>
      </c>
      <c r="I117">
        <v>-99</v>
      </c>
      <c r="J117">
        <v>1.02</v>
      </c>
      <c r="K117">
        <v>1.82</v>
      </c>
      <c r="L117">
        <v>63.95</v>
      </c>
      <c r="M117">
        <v>-99</v>
      </c>
      <c r="N117">
        <v>-99</v>
      </c>
      <c r="O117" t="s">
        <v>51</v>
      </c>
      <c r="P117" t="s">
        <v>52</v>
      </c>
      <c r="Q117" t="s">
        <v>52</v>
      </c>
      <c r="R117" t="s">
        <v>52</v>
      </c>
      <c r="S117" t="s">
        <v>51</v>
      </c>
      <c r="T117" t="s">
        <v>52</v>
      </c>
      <c r="U117">
        <v>-99</v>
      </c>
      <c r="V117">
        <v>1</v>
      </c>
      <c r="W117" t="s">
        <v>309</v>
      </c>
      <c r="X117">
        <v>35.729050800728203</v>
      </c>
      <c r="Y117">
        <v>18.3490103269964</v>
      </c>
      <c r="Z117" t="s">
        <v>362</v>
      </c>
      <c r="AA117" t="s">
        <v>52</v>
      </c>
      <c r="AB117">
        <v>207</v>
      </c>
      <c r="AC117" t="s">
        <v>353</v>
      </c>
      <c r="AD117" t="s">
        <v>52</v>
      </c>
      <c r="AE117" t="s">
        <v>354</v>
      </c>
      <c r="AF117" t="s">
        <v>360</v>
      </c>
      <c r="AG117" t="s">
        <v>55</v>
      </c>
      <c r="AH117" t="s">
        <v>170</v>
      </c>
      <c r="AI117">
        <v>-99</v>
      </c>
      <c r="AJ117" t="s">
        <v>68</v>
      </c>
      <c r="AK117" t="s">
        <v>68</v>
      </c>
      <c r="AL117">
        <v>7.5</v>
      </c>
      <c r="AM117">
        <v>0</v>
      </c>
      <c r="AN117">
        <v>145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 t="s">
        <v>69</v>
      </c>
      <c r="AW117" t="s">
        <v>60</v>
      </c>
      <c r="AX117" t="str">
        <f t="shared" si="1"/>
        <v>E</v>
      </c>
      <c r="AY117" t="str">
        <f>VLOOKUP(W117,pivot!$C$4:$D$15,2,FALSE)</f>
        <v>Inh</v>
      </c>
      <c r="AZ117" t="s">
        <v>380</v>
      </c>
    </row>
  </sheetData>
  <autoFilter ref="A1:AY117" xr:uid="{08DF184E-2C00-42AC-9A51-70363CB24256}">
    <filterColumn colId="28">
      <filters>
        <filter val="Gosens_2014"/>
      </filters>
    </filterColumn>
  </autoFilter>
  <hyperlinks>
    <hyperlink ref="AE86" r:id="rId1" xr:uid="{7902475B-A5AC-426C-93C3-F965C157ACD8}"/>
    <hyperlink ref="AE89" r:id="rId2" xr:uid="{B1D408B2-3EAC-4332-A9C3-ABE5F545CAC1}"/>
    <hyperlink ref="AE90" r:id="rId3" xr:uid="{E5D9B88C-D83A-43D6-BC22-5C25D2CA75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60F6-006F-4C2F-B796-C29F9BCCA42E}">
  <dimension ref="A1:G118"/>
  <sheetViews>
    <sheetView topLeftCell="A37" workbookViewId="0">
      <selection activeCell="C12" sqref="C12"/>
    </sheetView>
  </sheetViews>
  <sheetFormatPr defaultRowHeight="15" x14ac:dyDescent="0.25"/>
  <cols>
    <col min="1" max="1" width="7.7109375" bestFit="1" customWidth="1"/>
    <col min="2" max="2" width="9" bestFit="1" customWidth="1"/>
    <col min="3" max="3" width="15.5703125" bestFit="1" customWidth="1"/>
    <col min="4" max="4" width="15.7109375" bestFit="1" customWidth="1"/>
    <col min="5" max="5" width="26" bestFit="1" customWidth="1"/>
    <col min="6" max="6" width="15.7109375" bestFit="1" customWidth="1"/>
    <col min="7" max="7" width="13.5703125" bestFit="1" customWidth="1"/>
  </cols>
  <sheetData>
    <row r="1" spans="1:7" x14ac:dyDescent="0.25">
      <c r="A1" s="25" t="s">
        <v>382</v>
      </c>
      <c r="B1" s="25" t="s">
        <v>383</v>
      </c>
      <c r="C1" s="25" t="s">
        <v>384</v>
      </c>
      <c r="D1" s="7" t="s">
        <v>385</v>
      </c>
      <c r="E1" s="25" t="s">
        <v>387</v>
      </c>
      <c r="F1" s="7" t="s">
        <v>388</v>
      </c>
      <c r="G1" s="7" t="s">
        <v>390</v>
      </c>
    </row>
    <row r="2" spans="1:7" x14ac:dyDescent="0.25">
      <c r="A2" s="26"/>
      <c r="B2" s="26"/>
      <c r="C2" s="26"/>
      <c r="D2" s="8" t="s">
        <v>386</v>
      </c>
      <c r="E2" s="26"/>
      <c r="F2" s="8" t="s">
        <v>389</v>
      </c>
      <c r="G2" s="8" t="s">
        <v>391</v>
      </c>
    </row>
    <row r="3" spans="1:7" x14ac:dyDescent="0.25">
      <c r="A3" s="9">
        <v>75</v>
      </c>
      <c r="B3" s="9" t="s">
        <v>338</v>
      </c>
      <c r="C3" s="9" t="s">
        <v>338</v>
      </c>
      <c r="D3" s="9">
        <v>1</v>
      </c>
      <c r="E3" s="9" t="s">
        <v>392</v>
      </c>
      <c r="F3" s="10">
        <v>0.36405213055874902</v>
      </c>
      <c r="G3" s="10">
        <v>0.34708171426564699</v>
      </c>
    </row>
    <row r="4" spans="1:7" x14ac:dyDescent="0.25">
      <c r="A4" s="9">
        <v>89</v>
      </c>
      <c r="B4" s="9" t="s">
        <v>48</v>
      </c>
      <c r="C4" s="9" t="s">
        <v>117</v>
      </c>
      <c r="D4" s="9">
        <v>1</v>
      </c>
      <c r="E4" s="9" t="s">
        <v>393</v>
      </c>
      <c r="F4" s="10">
        <v>0.52477799999999997</v>
      </c>
      <c r="G4" s="10">
        <v>1.1675399999999999E-3</v>
      </c>
    </row>
    <row r="5" spans="1:7" x14ac:dyDescent="0.25">
      <c r="A5" s="9">
        <v>7</v>
      </c>
      <c r="B5" s="9" t="s">
        <v>71</v>
      </c>
      <c r="C5" s="9" t="s">
        <v>75</v>
      </c>
      <c r="D5" s="9">
        <v>1</v>
      </c>
      <c r="E5" s="9" t="s">
        <v>394</v>
      </c>
      <c r="F5" s="10">
        <v>2.1</v>
      </c>
      <c r="G5" s="10">
        <v>0.22</v>
      </c>
    </row>
    <row r="6" spans="1:7" x14ac:dyDescent="0.25">
      <c r="A6" s="9">
        <v>5</v>
      </c>
      <c r="B6" s="9" t="s">
        <v>71</v>
      </c>
      <c r="C6" s="9" t="s">
        <v>72</v>
      </c>
      <c r="D6" s="9">
        <v>1</v>
      </c>
      <c r="E6" s="9" t="s">
        <v>394</v>
      </c>
      <c r="F6" s="10">
        <v>2.17</v>
      </c>
      <c r="G6" s="10">
        <v>0.25</v>
      </c>
    </row>
    <row r="7" spans="1:7" x14ac:dyDescent="0.25">
      <c r="A7" s="9">
        <v>6</v>
      </c>
      <c r="B7" s="9" t="s">
        <v>71</v>
      </c>
      <c r="C7" s="9" t="s">
        <v>73</v>
      </c>
      <c r="D7" s="9">
        <v>1</v>
      </c>
      <c r="E7" s="9" t="s">
        <v>394</v>
      </c>
      <c r="F7" s="10">
        <v>2.2200000000000002</v>
      </c>
      <c r="G7" s="10">
        <v>0.24</v>
      </c>
    </row>
    <row r="8" spans="1:7" x14ac:dyDescent="0.25">
      <c r="A8" s="9">
        <v>142</v>
      </c>
      <c r="B8" s="9" t="s">
        <v>204</v>
      </c>
      <c r="C8" s="9" t="s">
        <v>312</v>
      </c>
      <c r="D8" s="9">
        <v>1</v>
      </c>
      <c r="E8" s="9" t="s">
        <v>395</v>
      </c>
      <c r="F8" s="10">
        <v>2.5607277744052102</v>
      </c>
      <c r="G8" s="10">
        <v>2.54492311665545</v>
      </c>
    </row>
    <row r="9" spans="1:7" x14ac:dyDescent="0.25">
      <c r="A9" s="9">
        <v>124</v>
      </c>
      <c r="B9" s="9" t="s">
        <v>204</v>
      </c>
      <c r="C9" s="9" t="s">
        <v>204</v>
      </c>
      <c r="D9" s="9">
        <v>1</v>
      </c>
      <c r="E9" s="9" t="s">
        <v>395</v>
      </c>
      <c r="F9" s="10">
        <v>3.4839699999999998</v>
      </c>
      <c r="G9" s="10">
        <v>2.6486900000000002</v>
      </c>
    </row>
    <row r="10" spans="1:7" x14ac:dyDescent="0.25">
      <c r="A10" s="9">
        <v>37</v>
      </c>
      <c r="B10" s="9" t="s">
        <v>76</v>
      </c>
      <c r="C10" s="9" t="s">
        <v>90</v>
      </c>
      <c r="D10" s="9">
        <v>1</v>
      </c>
      <c r="E10" s="9" t="s">
        <v>396</v>
      </c>
      <c r="F10" s="10">
        <v>4.4253445957616897</v>
      </c>
      <c r="G10" s="10">
        <v>1.56858068757183E-2</v>
      </c>
    </row>
    <row r="11" spans="1:7" x14ac:dyDescent="0.25">
      <c r="A11" s="9">
        <v>125</v>
      </c>
      <c r="B11" s="9" t="s">
        <v>204</v>
      </c>
      <c r="C11" s="9" t="s">
        <v>214</v>
      </c>
      <c r="D11" s="9">
        <v>1</v>
      </c>
      <c r="E11" s="9" t="s">
        <v>395</v>
      </c>
      <c r="F11" s="10">
        <v>4.5177300000000002</v>
      </c>
      <c r="G11" s="10">
        <v>3.5746099999999998</v>
      </c>
    </row>
    <row r="12" spans="1:7" x14ac:dyDescent="0.25">
      <c r="A12" s="9">
        <v>141</v>
      </c>
      <c r="B12" s="9" t="s">
        <v>204</v>
      </c>
      <c r="C12" s="9" t="s">
        <v>316</v>
      </c>
      <c r="D12" s="9">
        <v>1</v>
      </c>
      <c r="E12" s="9" t="s">
        <v>395</v>
      </c>
      <c r="F12" s="10">
        <v>4.6111852700932499</v>
      </c>
      <c r="G12" s="10">
        <v>4.5792179349433502</v>
      </c>
    </row>
    <row r="13" spans="1:7" x14ac:dyDescent="0.25">
      <c r="A13" s="9">
        <v>126</v>
      </c>
      <c r="B13" s="9" t="s">
        <v>128</v>
      </c>
      <c r="C13" s="9" t="s">
        <v>217</v>
      </c>
      <c r="D13" s="9">
        <v>1</v>
      </c>
      <c r="E13" s="9" t="s">
        <v>395</v>
      </c>
      <c r="F13" s="10">
        <v>5.4821499999999999</v>
      </c>
      <c r="G13" s="10">
        <v>4.0329499999999996</v>
      </c>
    </row>
    <row r="14" spans="1:7" x14ac:dyDescent="0.25">
      <c r="A14" s="9">
        <v>169</v>
      </c>
      <c r="B14" s="9" t="s">
        <v>160</v>
      </c>
      <c r="C14" s="9" t="s">
        <v>304</v>
      </c>
      <c r="D14" s="9">
        <v>1</v>
      </c>
      <c r="E14" s="9" t="s">
        <v>395</v>
      </c>
      <c r="F14" s="10">
        <v>6.1781642857142796</v>
      </c>
      <c r="G14" s="10">
        <v>5.9691214285714302</v>
      </c>
    </row>
    <row r="15" spans="1:7" x14ac:dyDescent="0.25">
      <c r="A15" s="9">
        <v>140</v>
      </c>
      <c r="B15" s="9" t="s">
        <v>204</v>
      </c>
      <c r="C15" s="9" t="s">
        <v>233</v>
      </c>
      <c r="D15" s="9">
        <v>1</v>
      </c>
      <c r="E15" s="9" t="s">
        <v>395</v>
      </c>
      <c r="F15" s="10">
        <v>6.7451885937008802</v>
      </c>
      <c r="G15" s="10">
        <v>6.0139798205243196</v>
      </c>
    </row>
    <row r="16" spans="1:7" x14ac:dyDescent="0.25">
      <c r="A16" s="9">
        <v>4</v>
      </c>
      <c r="B16" s="9" t="s">
        <v>63</v>
      </c>
      <c r="C16" s="9" t="s">
        <v>64</v>
      </c>
      <c r="D16" s="9">
        <v>1</v>
      </c>
      <c r="E16" s="9" t="s">
        <v>394</v>
      </c>
      <c r="F16" s="10">
        <v>7.3</v>
      </c>
      <c r="G16" s="10">
        <v>0.56999999999999995</v>
      </c>
    </row>
    <row r="17" spans="1:7" x14ac:dyDescent="0.25">
      <c r="A17" s="9">
        <v>134</v>
      </c>
      <c r="B17" s="9" t="s">
        <v>71</v>
      </c>
      <c r="C17" s="9" t="s">
        <v>241</v>
      </c>
      <c r="D17" s="9">
        <v>1</v>
      </c>
      <c r="E17" s="9" t="s">
        <v>395</v>
      </c>
      <c r="F17" s="10">
        <v>8.9195714285714303</v>
      </c>
      <c r="G17" s="10">
        <v>8.9060000000000006</v>
      </c>
    </row>
    <row r="18" spans="1:7" x14ac:dyDescent="0.25">
      <c r="A18" s="9">
        <v>73</v>
      </c>
      <c r="B18" s="9" t="s">
        <v>48</v>
      </c>
      <c r="C18" s="9" t="s">
        <v>61</v>
      </c>
      <c r="D18" s="9">
        <v>1</v>
      </c>
      <c r="E18" s="9" t="s">
        <v>395</v>
      </c>
      <c r="F18" s="10">
        <v>9.08</v>
      </c>
      <c r="G18" s="10">
        <v>5.18</v>
      </c>
    </row>
    <row r="19" spans="1:7" x14ac:dyDescent="0.25">
      <c r="A19" s="9">
        <v>150</v>
      </c>
      <c r="B19" s="9" t="s">
        <v>71</v>
      </c>
      <c r="C19" s="9" t="s">
        <v>254</v>
      </c>
      <c r="D19" s="9">
        <v>1</v>
      </c>
      <c r="E19" s="9" t="s">
        <v>395</v>
      </c>
      <c r="F19" s="10">
        <v>10.7743381642512</v>
      </c>
      <c r="G19" s="10">
        <v>6.82066086956522</v>
      </c>
    </row>
    <row r="20" spans="1:7" x14ac:dyDescent="0.25">
      <c r="A20" s="9">
        <v>2</v>
      </c>
      <c r="B20" s="9" t="s">
        <v>48</v>
      </c>
      <c r="C20" s="9" t="s">
        <v>61</v>
      </c>
      <c r="D20" s="9">
        <v>1</v>
      </c>
      <c r="E20" s="9" t="s">
        <v>395</v>
      </c>
      <c r="F20" s="10">
        <v>10.89</v>
      </c>
      <c r="G20" s="10">
        <v>4.6900000000000004</v>
      </c>
    </row>
    <row r="21" spans="1:7" x14ac:dyDescent="0.25">
      <c r="A21" s="9">
        <v>93</v>
      </c>
      <c r="B21" s="9" t="s">
        <v>135</v>
      </c>
      <c r="C21" s="9" t="s">
        <v>136</v>
      </c>
      <c r="D21" s="9">
        <v>1</v>
      </c>
      <c r="E21" s="9" t="s">
        <v>395</v>
      </c>
      <c r="F21" s="10">
        <v>11.152900000000001</v>
      </c>
      <c r="G21" s="10">
        <v>8.9215</v>
      </c>
    </row>
    <row r="22" spans="1:7" x14ac:dyDescent="0.25">
      <c r="A22" s="9">
        <v>39</v>
      </c>
      <c r="B22" s="9" t="s">
        <v>76</v>
      </c>
      <c r="C22" s="9" t="s">
        <v>97</v>
      </c>
      <c r="D22" s="9">
        <v>1</v>
      </c>
      <c r="E22" s="9" t="s">
        <v>394</v>
      </c>
      <c r="F22" s="10">
        <v>11.1728690534714</v>
      </c>
      <c r="G22" s="10">
        <v>0.608310200226439</v>
      </c>
    </row>
    <row r="23" spans="1:7" x14ac:dyDescent="0.25">
      <c r="A23" s="9">
        <v>132</v>
      </c>
      <c r="B23" s="9" t="s">
        <v>204</v>
      </c>
      <c r="C23" s="9" t="s">
        <v>233</v>
      </c>
      <c r="D23" s="9">
        <v>1</v>
      </c>
      <c r="E23" s="9" t="s">
        <v>396</v>
      </c>
      <c r="F23" s="10">
        <v>11.320777777777799</v>
      </c>
      <c r="G23" s="10">
        <v>2.597E-2</v>
      </c>
    </row>
    <row r="24" spans="1:7" x14ac:dyDescent="0.25">
      <c r="A24" s="9">
        <v>105</v>
      </c>
      <c r="B24" s="9" t="s">
        <v>160</v>
      </c>
      <c r="C24" s="9" t="s">
        <v>178</v>
      </c>
      <c r="D24" s="9">
        <v>1</v>
      </c>
      <c r="E24" s="9" t="s">
        <v>395</v>
      </c>
      <c r="F24" s="10">
        <v>11.718500000000001</v>
      </c>
      <c r="G24" s="10">
        <v>7.3628571428571403</v>
      </c>
    </row>
    <row r="25" spans="1:7" x14ac:dyDescent="0.25">
      <c r="A25" s="9">
        <v>149</v>
      </c>
      <c r="B25" s="9" t="s">
        <v>71</v>
      </c>
      <c r="C25" s="9" t="s">
        <v>241</v>
      </c>
      <c r="D25" s="9">
        <v>1</v>
      </c>
      <c r="E25" s="9" t="s">
        <v>397</v>
      </c>
      <c r="F25" s="10">
        <v>14.984115942029</v>
      </c>
      <c r="G25" s="10">
        <v>10.9968695652174</v>
      </c>
    </row>
    <row r="26" spans="1:7" x14ac:dyDescent="0.25">
      <c r="A26" s="9">
        <v>168</v>
      </c>
      <c r="B26" s="9" t="s">
        <v>160</v>
      </c>
      <c r="C26" s="9" t="s">
        <v>302</v>
      </c>
      <c r="D26" s="9">
        <v>1</v>
      </c>
      <c r="E26" s="9" t="s">
        <v>396</v>
      </c>
      <c r="F26" s="10">
        <v>16.9660714285714</v>
      </c>
      <c r="G26" s="10">
        <v>1.8068142857142901E-2</v>
      </c>
    </row>
    <row r="27" spans="1:7" x14ac:dyDescent="0.25">
      <c r="A27" s="9">
        <v>122</v>
      </c>
      <c r="B27" s="9" t="s">
        <v>204</v>
      </c>
      <c r="C27" s="9" t="s">
        <v>205</v>
      </c>
      <c r="D27" s="9">
        <v>1</v>
      </c>
      <c r="E27" s="9" t="s">
        <v>397</v>
      </c>
      <c r="F27" s="10">
        <v>18.6905</v>
      </c>
      <c r="G27" s="10">
        <v>16.747499999999999</v>
      </c>
    </row>
    <row r="28" spans="1:7" x14ac:dyDescent="0.25">
      <c r="A28" s="9">
        <v>12</v>
      </c>
      <c r="B28" s="9" t="s">
        <v>128</v>
      </c>
      <c r="C28" s="9" t="s">
        <v>131</v>
      </c>
      <c r="D28" s="9">
        <v>1</v>
      </c>
      <c r="E28" s="9" t="s">
        <v>395</v>
      </c>
      <c r="F28" s="10">
        <v>19.392545636007899</v>
      </c>
      <c r="G28" s="10">
        <v>3.43620384098165</v>
      </c>
    </row>
    <row r="29" spans="1:7" x14ac:dyDescent="0.25">
      <c r="A29" s="9">
        <v>165</v>
      </c>
      <c r="B29" s="9" t="s">
        <v>160</v>
      </c>
      <c r="C29" s="9" t="s">
        <v>296</v>
      </c>
      <c r="D29" s="9">
        <v>1</v>
      </c>
      <c r="E29" s="9" t="s">
        <v>396</v>
      </c>
      <c r="F29" s="10">
        <v>20.370428571428601</v>
      </c>
      <c r="G29" s="10">
        <v>4.5675714285714299E-2</v>
      </c>
    </row>
    <row r="30" spans="1:7" x14ac:dyDescent="0.25">
      <c r="A30" s="9">
        <v>170</v>
      </c>
      <c r="B30" s="9" t="s">
        <v>160</v>
      </c>
      <c r="C30" s="9" t="s">
        <v>308</v>
      </c>
      <c r="D30" s="9">
        <v>1</v>
      </c>
      <c r="E30" s="9" t="s">
        <v>397</v>
      </c>
      <c r="F30" s="10">
        <v>20.6892142857143</v>
      </c>
      <c r="G30" s="10">
        <v>20.3997142857143</v>
      </c>
    </row>
    <row r="31" spans="1:7" x14ac:dyDescent="0.25">
      <c r="A31" s="9">
        <v>48</v>
      </c>
      <c r="B31" s="9" t="s">
        <v>48</v>
      </c>
      <c r="C31" s="9" t="s">
        <v>101</v>
      </c>
      <c r="D31" s="9">
        <v>1</v>
      </c>
      <c r="E31" s="9" t="s">
        <v>397</v>
      </c>
      <c r="F31" s="10">
        <v>21.3941082519347</v>
      </c>
      <c r="G31" s="10">
        <v>20.5474913671321</v>
      </c>
    </row>
    <row r="32" spans="1:7" x14ac:dyDescent="0.25">
      <c r="A32" s="9">
        <v>166</v>
      </c>
      <c r="B32" s="9" t="s">
        <v>160</v>
      </c>
      <c r="C32" s="9" t="s">
        <v>298</v>
      </c>
      <c r="D32" s="9">
        <v>1</v>
      </c>
      <c r="E32" s="9" t="s">
        <v>396</v>
      </c>
      <c r="F32" s="10">
        <v>21.917428571428601</v>
      </c>
      <c r="G32" s="10">
        <v>4.6214714285714303E-2</v>
      </c>
    </row>
    <row r="33" spans="1:7" x14ac:dyDescent="0.25">
      <c r="A33" s="9">
        <v>1</v>
      </c>
      <c r="B33" s="9" t="s">
        <v>48</v>
      </c>
      <c r="C33" s="9" t="s">
        <v>49</v>
      </c>
      <c r="D33" s="9">
        <v>1</v>
      </c>
      <c r="E33" s="9" t="s">
        <v>397</v>
      </c>
      <c r="F33" s="10">
        <v>25.36</v>
      </c>
      <c r="G33" s="10">
        <v>14.23</v>
      </c>
    </row>
    <row r="34" spans="1:7" x14ac:dyDescent="0.25">
      <c r="A34" s="9">
        <v>56</v>
      </c>
      <c r="B34" s="9" t="s">
        <v>48</v>
      </c>
      <c r="C34" s="9" t="s">
        <v>99</v>
      </c>
      <c r="D34" s="9">
        <v>1</v>
      </c>
      <c r="E34" s="9" t="s">
        <v>394</v>
      </c>
      <c r="F34" s="10">
        <v>26.019960922718099</v>
      </c>
      <c r="G34" s="10">
        <v>0.46034699533108198</v>
      </c>
    </row>
    <row r="35" spans="1:7" x14ac:dyDescent="0.25">
      <c r="A35" s="9">
        <v>18</v>
      </c>
      <c r="B35" s="9" t="s">
        <v>76</v>
      </c>
      <c r="C35" s="9" t="s">
        <v>88</v>
      </c>
      <c r="D35" s="9">
        <v>1</v>
      </c>
      <c r="E35" s="9" t="s">
        <v>397</v>
      </c>
      <c r="F35" s="10">
        <v>26.26</v>
      </c>
      <c r="G35" s="10">
        <v>14.65</v>
      </c>
    </row>
    <row r="36" spans="1:7" x14ac:dyDescent="0.25">
      <c r="A36" s="9">
        <v>66</v>
      </c>
      <c r="B36" s="9" t="s">
        <v>76</v>
      </c>
      <c r="C36" s="9" t="s">
        <v>90</v>
      </c>
      <c r="D36" s="9">
        <v>1</v>
      </c>
      <c r="E36" s="9" t="s">
        <v>397</v>
      </c>
      <c r="F36" s="10">
        <v>26.3910054578255</v>
      </c>
      <c r="G36" s="10">
        <v>21.570701392757901</v>
      </c>
    </row>
    <row r="37" spans="1:7" x14ac:dyDescent="0.25">
      <c r="A37" s="9">
        <v>63</v>
      </c>
      <c r="B37" s="9" t="s">
        <v>76</v>
      </c>
      <c r="C37" s="9" t="s">
        <v>90</v>
      </c>
      <c r="D37" s="9">
        <v>1</v>
      </c>
      <c r="E37" s="9" t="s">
        <v>397</v>
      </c>
      <c r="F37" s="10">
        <v>28.831920125608899</v>
      </c>
      <c r="G37" s="10">
        <v>17.035244850599401</v>
      </c>
    </row>
    <row r="38" spans="1:7" x14ac:dyDescent="0.25">
      <c r="A38" s="9">
        <v>112</v>
      </c>
      <c r="B38" s="9" t="s">
        <v>160</v>
      </c>
      <c r="C38" s="9" t="s">
        <v>197</v>
      </c>
      <c r="D38" s="9">
        <v>1</v>
      </c>
      <c r="E38" s="9" t="s">
        <v>397</v>
      </c>
      <c r="F38" s="10">
        <v>29.012699999999999</v>
      </c>
      <c r="G38" s="10">
        <v>20.5916</v>
      </c>
    </row>
    <row r="39" spans="1:7" x14ac:dyDescent="0.25">
      <c r="A39" s="9">
        <v>10</v>
      </c>
      <c r="B39" s="9" t="s">
        <v>76</v>
      </c>
      <c r="C39" s="9" t="s">
        <v>77</v>
      </c>
      <c r="D39" s="9">
        <v>1</v>
      </c>
      <c r="E39" s="9" t="s">
        <v>397</v>
      </c>
      <c r="F39" s="10">
        <v>32.07</v>
      </c>
      <c r="G39" s="10">
        <v>23.96</v>
      </c>
    </row>
    <row r="40" spans="1:7" x14ac:dyDescent="0.25">
      <c r="A40" s="9">
        <v>64</v>
      </c>
      <c r="B40" s="9" t="s">
        <v>76</v>
      </c>
      <c r="C40" s="9" t="s">
        <v>95</v>
      </c>
      <c r="D40" s="9">
        <v>1</v>
      </c>
      <c r="E40" s="9" t="s">
        <v>397</v>
      </c>
      <c r="F40" s="10">
        <v>33.474290274536102</v>
      </c>
      <c r="G40" s="10">
        <v>18.094940741058998</v>
      </c>
    </row>
    <row r="41" spans="1:7" x14ac:dyDescent="0.25">
      <c r="A41" s="9">
        <v>72</v>
      </c>
      <c r="B41" s="9" t="s">
        <v>48</v>
      </c>
      <c r="C41" s="9" t="s">
        <v>49</v>
      </c>
      <c r="D41" s="9">
        <v>1</v>
      </c>
      <c r="E41" s="9" t="s">
        <v>397</v>
      </c>
      <c r="F41" s="10">
        <v>35.369999999999997</v>
      </c>
      <c r="G41" s="10">
        <v>18.739999999999998</v>
      </c>
    </row>
    <row r="42" spans="1:7" x14ac:dyDescent="0.25">
      <c r="A42" s="9">
        <v>178</v>
      </c>
      <c r="B42" s="9" t="s">
        <v>204</v>
      </c>
      <c r="C42" s="9" t="s">
        <v>360</v>
      </c>
      <c r="D42" s="9">
        <v>1</v>
      </c>
      <c r="E42" s="9" t="s">
        <v>397</v>
      </c>
      <c r="F42" s="10">
        <v>35.729050800728203</v>
      </c>
      <c r="G42" s="10">
        <v>18.3490103269964</v>
      </c>
    </row>
    <row r="43" spans="1:7" x14ac:dyDescent="0.25">
      <c r="A43" s="9">
        <v>170</v>
      </c>
      <c r="B43" s="9" t="s">
        <v>160</v>
      </c>
      <c r="C43" s="9" t="s">
        <v>306</v>
      </c>
      <c r="D43" s="9">
        <v>1</v>
      </c>
      <c r="E43" s="9" t="s">
        <v>397</v>
      </c>
      <c r="F43" s="10">
        <v>36.829285714285703</v>
      </c>
      <c r="G43" s="10">
        <v>28.065999999999999</v>
      </c>
    </row>
    <row r="44" spans="1:7" x14ac:dyDescent="0.25">
      <c r="A44" s="9">
        <v>57</v>
      </c>
      <c r="B44" s="9" t="s">
        <v>48</v>
      </c>
      <c r="C44" s="9" t="s">
        <v>101</v>
      </c>
      <c r="D44" s="9">
        <v>1</v>
      </c>
      <c r="E44" s="9" t="s">
        <v>397</v>
      </c>
      <c r="F44" s="10">
        <v>37.1872944973844</v>
      </c>
      <c r="G44" s="10">
        <v>22.019554290977901</v>
      </c>
    </row>
    <row r="45" spans="1:7" x14ac:dyDescent="0.25">
      <c r="A45" s="9">
        <v>67</v>
      </c>
      <c r="B45" s="9" t="s">
        <v>76</v>
      </c>
      <c r="C45" s="9" t="s">
        <v>95</v>
      </c>
      <c r="D45" s="9">
        <v>1</v>
      </c>
      <c r="E45" s="9" t="s">
        <v>397</v>
      </c>
      <c r="F45" s="10">
        <v>40.163470301527703</v>
      </c>
      <c r="G45" s="10">
        <v>25.158482023590501</v>
      </c>
    </row>
    <row r="46" spans="1:7" x14ac:dyDescent="0.25">
      <c r="A46" s="9">
        <v>53</v>
      </c>
      <c r="B46" s="9" t="s">
        <v>48</v>
      </c>
      <c r="C46" s="9" t="s">
        <v>99</v>
      </c>
      <c r="D46" s="9">
        <v>1</v>
      </c>
      <c r="E46" s="9" t="s">
        <v>397</v>
      </c>
      <c r="F46" s="10">
        <v>40.714768972965999</v>
      </c>
      <c r="G46" s="10">
        <v>26.0045739979419</v>
      </c>
    </row>
    <row r="47" spans="1:7" x14ac:dyDescent="0.25">
      <c r="A47" s="9">
        <v>51</v>
      </c>
      <c r="B47" s="9" t="s">
        <v>48</v>
      </c>
      <c r="C47" s="9" t="s">
        <v>101</v>
      </c>
      <c r="D47" s="9">
        <v>2</v>
      </c>
      <c r="E47" s="9" t="s">
        <v>397</v>
      </c>
      <c r="F47" s="10">
        <v>46.3741895807674</v>
      </c>
      <c r="G47" s="10">
        <v>26.307285767059099</v>
      </c>
    </row>
    <row r="48" spans="1:7" x14ac:dyDescent="0.25">
      <c r="A48" s="9">
        <v>103</v>
      </c>
      <c r="B48" s="9" t="s">
        <v>78</v>
      </c>
      <c r="C48" s="9" t="s">
        <v>171</v>
      </c>
      <c r="D48" s="9">
        <v>2</v>
      </c>
      <c r="E48" s="9" t="s">
        <v>397</v>
      </c>
      <c r="F48" s="10">
        <v>46.637700000000002</v>
      </c>
      <c r="G48" s="10">
        <v>39.865699999999997</v>
      </c>
    </row>
    <row r="49" spans="1:7" x14ac:dyDescent="0.25">
      <c r="A49" s="9">
        <v>45</v>
      </c>
      <c r="B49" s="9" t="s">
        <v>76</v>
      </c>
      <c r="C49" s="9" t="s">
        <v>90</v>
      </c>
      <c r="D49" s="9">
        <v>2</v>
      </c>
      <c r="E49" s="9" t="s">
        <v>397</v>
      </c>
      <c r="F49" s="10">
        <v>47.967272698732202</v>
      </c>
      <c r="G49" s="10">
        <v>43.662804535288501</v>
      </c>
    </row>
    <row r="50" spans="1:7" x14ac:dyDescent="0.25">
      <c r="A50" s="9">
        <v>164</v>
      </c>
      <c r="B50" s="9" t="s">
        <v>48</v>
      </c>
      <c r="C50" s="9" t="s">
        <v>292</v>
      </c>
      <c r="D50" s="9">
        <v>2</v>
      </c>
      <c r="E50" s="9" t="s">
        <v>397</v>
      </c>
      <c r="F50" s="10">
        <v>49.049777777777798</v>
      </c>
      <c r="G50" s="10">
        <v>47.087222222222202</v>
      </c>
    </row>
    <row r="51" spans="1:7" x14ac:dyDescent="0.25">
      <c r="A51" s="9">
        <v>50</v>
      </c>
      <c r="B51" s="9" t="s">
        <v>48</v>
      </c>
      <c r="C51" s="9" t="s">
        <v>99</v>
      </c>
      <c r="D51" s="9">
        <v>2</v>
      </c>
      <c r="E51" s="9" t="s">
        <v>397</v>
      </c>
      <c r="F51" s="10">
        <v>51.481975625443503</v>
      </c>
      <c r="G51" s="10">
        <v>27.4614718517131</v>
      </c>
    </row>
    <row r="52" spans="1:7" x14ac:dyDescent="0.25">
      <c r="A52" s="9">
        <v>62</v>
      </c>
      <c r="B52" s="9" t="s">
        <v>76</v>
      </c>
      <c r="C52" s="9" t="s">
        <v>97</v>
      </c>
      <c r="D52" s="9">
        <v>2</v>
      </c>
      <c r="E52" s="9" t="s">
        <v>397</v>
      </c>
      <c r="F52" s="10">
        <v>52.159604821768603</v>
      </c>
      <c r="G52" s="10">
        <v>46.480569582441298</v>
      </c>
    </row>
    <row r="53" spans="1:7" x14ac:dyDescent="0.25">
      <c r="A53" s="9">
        <v>65</v>
      </c>
      <c r="B53" s="9" t="s">
        <v>76</v>
      </c>
      <c r="C53" s="9" t="s">
        <v>97</v>
      </c>
      <c r="D53" s="9">
        <v>2</v>
      </c>
      <c r="E53" s="9" t="s">
        <v>397</v>
      </c>
      <c r="F53" s="10">
        <v>52.621296101549802</v>
      </c>
      <c r="G53" s="10">
        <v>22.769772224622798</v>
      </c>
    </row>
    <row r="54" spans="1:7" x14ac:dyDescent="0.25">
      <c r="A54" s="9">
        <v>158</v>
      </c>
      <c r="B54" s="9" t="s">
        <v>48</v>
      </c>
      <c r="C54" s="9" t="s">
        <v>271</v>
      </c>
      <c r="D54" s="9">
        <v>2</v>
      </c>
      <c r="E54" s="9" t="s">
        <v>397</v>
      </c>
      <c r="F54" s="10">
        <v>54.718111111111099</v>
      </c>
      <c r="G54" s="10">
        <v>44.339444444444403</v>
      </c>
    </row>
    <row r="55" spans="1:7" x14ac:dyDescent="0.25">
      <c r="A55" s="9">
        <v>128</v>
      </c>
      <c r="B55" s="9" t="s">
        <v>219</v>
      </c>
      <c r="C55" s="9" t="s">
        <v>226</v>
      </c>
      <c r="D55" s="9">
        <v>2</v>
      </c>
      <c r="E55" s="9" t="s">
        <v>397</v>
      </c>
      <c r="F55" s="10">
        <v>56.450499999999998</v>
      </c>
      <c r="G55" s="10">
        <v>41.091900000000003</v>
      </c>
    </row>
    <row r="56" spans="1:7" x14ac:dyDescent="0.25">
      <c r="A56" s="9">
        <v>15</v>
      </c>
      <c r="B56" s="9" t="s">
        <v>76</v>
      </c>
      <c r="C56" s="9" t="s">
        <v>86</v>
      </c>
      <c r="D56" s="9">
        <v>2</v>
      </c>
      <c r="E56" s="9" t="s">
        <v>397</v>
      </c>
      <c r="F56" s="10">
        <v>57.96</v>
      </c>
      <c r="G56" s="10">
        <v>21.96</v>
      </c>
    </row>
    <row r="57" spans="1:7" x14ac:dyDescent="0.25">
      <c r="A57" s="9">
        <v>38</v>
      </c>
      <c r="B57" s="9" t="s">
        <v>76</v>
      </c>
      <c r="C57" s="9" t="s">
        <v>95</v>
      </c>
      <c r="D57" s="9">
        <v>2</v>
      </c>
      <c r="E57" s="9" t="s">
        <v>395</v>
      </c>
      <c r="F57" s="10">
        <v>58.209895795951702</v>
      </c>
      <c r="G57" s="10">
        <v>7.8825367139369504</v>
      </c>
    </row>
    <row r="58" spans="1:7" x14ac:dyDescent="0.25">
      <c r="A58" s="9">
        <v>102</v>
      </c>
      <c r="B58" s="9" t="s">
        <v>78</v>
      </c>
      <c r="C58" s="9" t="s">
        <v>167</v>
      </c>
      <c r="D58" s="9">
        <v>2</v>
      </c>
      <c r="E58" s="9" t="s">
        <v>397</v>
      </c>
      <c r="F58" s="10">
        <v>59.4146</v>
      </c>
      <c r="G58" s="10">
        <v>52.473999999999997</v>
      </c>
    </row>
    <row r="59" spans="1:7" x14ac:dyDescent="0.25">
      <c r="A59" s="9">
        <v>148</v>
      </c>
      <c r="B59" s="9" t="s">
        <v>48</v>
      </c>
      <c r="C59" s="9" t="s">
        <v>250</v>
      </c>
      <c r="D59" s="9">
        <v>2</v>
      </c>
      <c r="E59" s="9" t="s">
        <v>397</v>
      </c>
      <c r="F59" s="10">
        <v>65.056386473429995</v>
      </c>
      <c r="G59" s="10">
        <v>39.044946859903398</v>
      </c>
    </row>
    <row r="60" spans="1:7" x14ac:dyDescent="0.25">
      <c r="A60" s="9">
        <v>100</v>
      </c>
      <c r="B60" s="9" t="s">
        <v>48</v>
      </c>
      <c r="C60" s="9" t="s">
        <v>157</v>
      </c>
      <c r="D60" s="9">
        <v>2</v>
      </c>
      <c r="E60" s="9" t="s">
        <v>397</v>
      </c>
      <c r="F60" s="10">
        <v>66.056600000000003</v>
      </c>
      <c r="G60" s="10">
        <v>39.895200000000003</v>
      </c>
    </row>
    <row r="61" spans="1:7" x14ac:dyDescent="0.25">
      <c r="A61" s="9">
        <v>131</v>
      </c>
      <c r="B61" s="9" t="s">
        <v>219</v>
      </c>
      <c r="C61" s="9" t="s">
        <v>229</v>
      </c>
      <c r="D61" s="9">
        <v>2</v>
      </c>
      <c r="E61" s="9" t="s">
        <v>397</v>
      </c>
      <c r="F61" s="10">
        <v>66.941100000000006</v>
      </c>
      <c r="G61" s="10">
        <v>41.888100000000001</v>
      </c>
    </row>
    <row r="62" spans="1:7" x14ac:dyDescent="0.25">
      <c r="A62" s="9">
        <v>61</v>
      </c>
      <c r="B62" s="9" t="s">
        <v>76</v>
      </c>
      <c r="C62" s="9" t="s">
        <v>95</v>
      </c>
      <c r="D62" s="9">
        <v>2</v>
      </c>
      <c r="E62" s="9" t="s">
        <v>397</v>
      </c>
      <c r="F62" s="10">
        <v>67.544222654562702</v>
      </c>
      <c r="G62" s="10">
        <v>53.054561843790303</v>
      </c>
    </row>
    <row r="63" spans="1:7" x14ac:dyDescent="0.25">
      <c r="A63" s="9">
        <v>167</v>
      </c>
      <c r="B63" s="9" t="s">
        <v>160</v>
      </c>
      <c r="C63" s="9" t="s">
        <v>300</v>
      </c>
      <c r="D63" s="9">
        <v>2</v>
      </c>
      <c r="E63" s="9" t="s">
        <v>397</v>
      </c>
      <c r="F63" s="10">
        <v>68.156857142857106</v>
      </c>
      <c r="G63" s="10">
        <v>61.482357142857097</v>
      </c>
    </row>
    <row r="64" spans="1:7" x14ac:dyDescent="0.25">
      <c r="A64" s="9">
        <v>76</v>
      </c>
      <c r="B64" s="9" t="s">
        <v>344</v>
      </c>
      <c r="C64" s="9" t="s">
        <v>344</v>
      </c>
      <c r="D64" s="9">
        <v>2</v>
      </c>
      <c r="E64" s="9" t="s">
        <v>397</v>
      </c>
      <c r="F64" s="10">
        <v>74.758922737223898</v>
      </c>
      <c r="G64" s="10">
        <v>72.8102121126322</v>
      </c>
    </row>
    <row r="65" spans="1:7" x14ac:dyDescent="0.25">
      <c r="A65" s="9">
        <v>46</v>
      </c>
      <c r="B65" s="9" t="s">
        <v>76</v>
      </c>
      <c r="C65" s="9" t="s">
        <v>95</v>
      </c>
      <c r="D65" s="9">
        <v>2</v>
      </c>
      <c r="E65" s="9" t="s">
        <v>397</v>
      </c>
      <c r="F65" s="10">
        <v>77.097488159560299</v>
      </c>
      <c r="G65" s="10">
        <v>57.196821879060401</v>
      </c>
    </row>
    <row r="66" spans="1:7" x14ac:dyDescent="0.25">
      <c r="A66" s="9">
        <v>101</v>
      </c>
      <c r="B66" s="9" t="s">
        <v>160</v>
      </c>
      <c r="C66" s="9" t="s">
        <v>161</v>
      </c>
      <c r="D66" s="9">
        <v>2</v>
      </c>
      <c r="E66" s="9" t="s">
        <v>397</v>
      </c>
      <c r="F66" s="10">
        <v>78.151799999999994</v>
      </c>
      <c r="G66" s="10">
        <v>69.415599999999998</v>
      </c>
    </row>
    <row r="67" spans="1:7" x14ac:dyDescent="0.25">
      <c r="A67" s="9">
        <v>130</v>
      </c>
      <c r="B67" s="9" t="s">
        <v>219</v>
      </c>
      <c r="C67" s="9" t="s">
        <v>229</v>
      </c>
      <c r="D67" s="9">
        <v>2</v>
      </c>
      <c r="E67" s="9" t="s">
        <v>397</v>
      </c>
      <c r="F67" s="10">
        <v>83.665700000000001</v>
      </c>
      <c r="G67" s="10">
        <v>59.8093</v>
      </c>
    </row>
    <row r="68" spans="1:7" x14ac:dyDescent="0.25">
      <c r="A68" s="9">
        <v>123</v>
      </c>
      <c r="B68" s="9" t="s">
        <v>160</v>
      </c>
      <c r="C68" s="9" t="s">
        <v>208</v>
      </c>
      <c r="D68" s="9">
        <v>2</v>
      </c>
      <c r="E68" s="9" t="s">
        <v>397</v>
      </c>
      <c r="F68" s="10">
        <v>84.860399999999998</v>
      </c>
      <c r="G68" s="10">
        <v>54.309399999999997</v>
      </c>
    </row>
    <row r="69" spans="1:7" x14ac:dyDescent="0.25">
      <c r="A69" s="9">
        <v>176</v>
      </c>
      <c r="B69" s="9" t="s">
        <v>204</v>
      </c>
      <c r="C69" s="9" t="s">
        <v>357</v>
      </c>
      <c r="D69" s="9">
        <v>2</v>
      </c>
      <c r="E69" s="9" t="s">
        <v>397</v>
      </c>
      <c r="F69" s="10">
        <v>85.346852669596402</v>
      </c>
      <c r="G69" s="10">
        <v>32.130175982633602</v>
      </c>
    </row>
    <row r="70" spans="1:7" x14ac:dyDescent="0.25">
      <c r="A70" s="9">
        <v>110</v>
      </c>
      <c r="B70" s="9" t="s">
        <v>318</v>
      </c>
      <c r="C70" s="9" t="s">
        <v>319</v>
      </c>
      <c r="D70" s="9">
        <v>2</v>
      </c>
      <c r="E70" s="9" t="s">
        <v>397</v>
      </c>
      <c r="F70" s="10">
        <v>90.871339559361502</v>
      </c>
      <c r="G70" s="10">
        <v>87.017432887187198</v>
      </c>
    </row>
    <row r="71" spans="1:7" x14ac:dyDescent="0.25">
      <c r="A71" s="9">
        <v>44</v>
      </c>
      <c r="B71" s="9" t="s">
        <v>48</v>
      </c>
      <c r="C71" s="9" t="s">
        <v>99</v>
      </c>
      <c r="D71" s="9">
        <v>2</v>
      </c>
      <c r="E71" s="9" t="s">
        <v>397</v>
      </c>
      <c r="F71" s="10">
        <v>93.102322969021799</v>
      </c>
      <c r="G71" s="10">
        <v>69.814314058089806</v>
      </c>
    </row>
    <row r="72" spans="1:7" x14ac:dyDescent="0.25">
      <c r="A72" s="9">
        <v>47</v>
      </c>
      <c r="B72" s="9" t="s">
        <v>76</v>
      </c>
      <c r="C72" s="9" t="s">
        <v>97</v>
      </c>
      <c r="D72" s="9">
        <v>2</v>
      </c>
      <c r="E72" s="9" t="s">
        <v>397</v>
      </c>
      <c r="F72" s="10">
        <v>98.363581595964206</v>
      </c>
      <c r="G72" s="10">
        <v>80.441189495243094</v>
      </c>
    </row>
    <row r="73" spans="1:7" x14ac:dyDescent="0.25">
      <c r="A73" s="9">
        <v>129</v>
      </c>
      <c r="B73" s="9" t="s">
        <v>219</v>
      </c>
      <c r="C73" s="9" t="s">
        <v>226</v>
      </c>
      <c r="D73" s="9">
        <v>2</v>
      </c>
      <c r="E73" s="9" t="s">
        <v>397</v>
      </c>
      <c r="F73" s="10">
        <v>105.455</v>
      </c>
      <c r="G73" s="10">
        <v>81.149199999999993</v>
      </c>
    </row>
    <row r="74" spans="1:7" x14ac:dyDescent="0.25">
      <c r="A74" s="9">
        <v>113</v>
      </c>
      <c r="B74" s="9" t="s">
        <v>160</v>
      </c>
      <c r="C74" s="9" t="s">
        <v>201</v>
      </c>
      <c r="D74" s="9">
        <v>2</v>
      </c>
      <c r="E74" s="9" t="s">
        <v>397</v>
      </c>
      <c r="F74" s="10">
        <v>111.586</v>
      </c>
      <c r="G74" s="10">
        <v>88.832700000000003</v>
      </c>
    </row>
    <row r="75" spans="1:7" x14ac:dyDescent="0.25">
      <c r="A75" s="9">
        <v>177</v>
      </c>
      <c r="B75" s="9" t="s">
        <v>204</v>
      </c>
      <c r="C75" s="9" t="s">
        <v>360</v>
      </c>
      <c r="D75" s="9">
        <v>2</v>
      </c>
      <c r="E75" s="9" t="s">
        <v>397</v>
      </c>
      <c r="F75" s="10">
        <v>112.01249573763</v>
      </c>
      <c r="G75" s="10">
        <v>76.554069211695193</v>
      </c>
    </row>
    <row r="76" spans="1:7" x14ac:dyDescent="0.25">
      <c r="A76" s="9">
        <v>106</v>
      </c>
      <c r="B76" s="9" t="s">
        <v>160</v>
      </c>
      <c r="C76" s="9" t="s">
        <v>184</v>
      </c>
      <c r="D76" s="9">
        <v>2</v>
      </c>
      <c r="E76" s="9" t="s">
        <v>397</v>
      </c>
      <c r="F76" s="10">
        <v>118.029285714286</v>
      </c>
      <c r="G76" s="10">
        <v>70.0042857142857</v>
      </c>
    </row>
    <row r="77" spans="1:7" x14ac:dyDescent="0.25">
      <c r="A77" s="9">
        <v>11</v>
      </c>
      <c r="B77" s="9" t="s">
        <v>76</v>
      </c>
      <c r="C77" s="9" t="s">
        <v>83</v>
      </c>
      <c r="D77" s="9">
        <v>2</v>
      </c>
      <c r="E77" s="9" t="s">
        <v>395</v>
      </c>
      <c r="F77" s="10">
        <v>119.23</v>
      </c>
      <c r="G77" s="10">
        <v>6.54</v>
      </c>
    </row>
    <row r="78" spans="1:7" x14ac:dyDescent="0.25">
      <c r="A78" s="9">
        <v>71</v>
      </c>
      <c r="B78" s="9" t="s">
        <v>76</v>
      </c>
      <c r="C78" s="9" t="s">
        <v>97</v>
      </c>
      <c r="D78" s="9">
        <v>2</v>
      </c>
      <c r="E78" s="9" t="s">
        <v>397</v>
      </c>
      <c r="F78" s="10">
        <v>121.426541596609</v>
      </c>
      <c r="G78" s="10">
        <v>65.145589935381494</v>
      </c>
    </row>
    <row r="79" spans="1:7" x14ac:dyDescent="0.25">
      <c r="A79" s="9">
        <v>147</v>
      </c>
      <c r="B79" s="9" t="s">
        <v>48</v>
      </c>
      <c r="C79" s="9" t="s">
        <v>248</v>
      </c>
      <c r="D79" s="9">
        <v>3</v>
      </c>
      <c r="E79" s="9" t="s">
        <v>398</v>
      </c>
      <c r="F79" s="10">
        <v>139.90338164251199</v>
      </c>
      <c r="G79" s="10">
        <v>105.973333333333</v>
      </c>
    </row>
    <row r="80" spans="1:7" x14ac:dyDescent="0.25">
      <c r="A80" s="9">
        <v>99</v>
      </c>
      <c r="B80" s="9" t="s">
        <v>48</v>
      </c>
      <c r="C80" s="9" t="s">
        <v>154</v>
      </c>
      <c r="D80" s="9">
        <v>3</v>
      </c>
      <c r="E80" s="9" t="s">
        <v>398</v>
      </c>
      <c r="F80" s="10">
        <v>140.59800000000001</v>
      </c>
      <c r="G80" s="10">
        <v>112.575</v>
      </c>
    </row>
    <row r="81" spans="1:7" x14ac:dyDescent="0.25">
      <c r="A81" s="9">
        <v>127</v>
      </c>
      <c r="B81" s="9" t="s">
        <v>219</v>
      </c>
      <c r="C81" s="9" t="s">
        <v>220</v>
      </c>
      <c r="D81" s="9">
        <v>3</v>
      </c>
      <c r="E81" s="9" t="s">
        <v>398</v>
      </c>
      <c r="F81" s="10">
        <v>143.345</v>
      </c>
      <c r="G81" s="10">
        <v>101.931</v>
      </c>
    </row>
    <row r="82" spans="1:7" x14ac:dyDescent="0.25">
      <c r="A82" s="9">
        <v>70</v>
      </c>
      <c r="B82" s="9" t="s">
        <v>76</v>
      </c>
      <c r="C82" s="9" t="s">
        <v>95</v>
      </c>
      <c r="D82" s="9">
        <v>3</v>
      </c>
      <c r="E82" s="9" t="s">
        <v>397</v>
      </c>
      <c r="F82" s="10">
        <v>148.83711747419599</v>
      </c>
      <c r="G82" s="10">
        <v>96.132665691948304</v>
      </c>
    </row>
    <row r="83" spans="1:7" x14ac:dyDescent="0.25">
      <c r="A83" s="9">
        <v>163</v>
      </c>
      <c r="B83" s="9" t="s">
        <v>48</v>
      </c>
      <c r="C83" s="9" t="s">
        <v>290</v>
      </c>
      <c r="D83" s="9">
        <v>3</v>
      </c>
      <c r="E83" s="9" t="s">
        <v>398</v>
      </c>
      <c r="F83" s="10">
        <v>150.713333333333</v>
      </c>
      <c r="G83" s="10">
        <v>125.01111111111101</v>
      </c>
    </row>
    <row r="84" spans="1:7" x14ac:dyDescent="0.25">
      <c r="A84" s="9">
        <v>92</v>
      </c>
      <c r="B84" s="9" t="s">
        <v>128</v>
      </c>
      <c r="C84" s="9" t="s">
        <v>133</v>
      </c>
      <c r="D84" s="9">
        <v>3</v>
      </c>
      <c r="E84" s="9" t="s">
        <v>397</v>
      </c>
      <c r="F84" s="10">
        <v>165.16900000000001</v>
      </c>
      <c r="G84" s="10">
        <v>82.153400000000005</v>
      </c>
    </row>
    <row r="85" spans="1:7" x14ac:dyDescent="0.25">
      <c r="A85" s="9">
        <v>59</v>
      </c>
      <c r="B85" s="9" t="s">
        <v>48</v>
      </c>
      <c r="C85" s="9" t="s">
        <v>99</v>
      </c>
      <c r="D85" s="9">
        <v>3</v>
      </c>
      <c r="E85" s="9" t="s">
        <v>397</v>
      </c>
      <c r="F85" s="10">
        <v>167.528064847726</v>
      </c>
      <c r="G85" s="10">
        <v>84.833563479190104</v>
      </c>
    </row>
    <row r="86" spans="1:7" x14ac:dyDescent="0.25">
      <c r="A86" s="9">
        <v>109</v>
      </c>
      <c r="B86" s="9" t="s">
        <v>318</v>
      </c>
      <c r="C86" s="9" t="s">
        <v>323</v>
      </c>
      <c r="D86" s="9">
        <v>3</v>
      </c>
      <c r="E86" s="9" t="s">
        <v>398</v>
      </c>
      <c r="F86" s="10">
        <v>170.356899037517</v>
      </c>
      <c r="G86" s="10">
        <v>148.48898127091201</v>
      </c>
    </row>
    <row r="87" spans="1:7" x14ac:dyDescent="0.25">
      <c r="A87" s="9">
        <v>95</v>
      </c>
      <c r="B87" s="9" t="s">
        <v>48</v>
      </c>
      <c r="C87" s="9" t="s">
        <v>144</v>
      </c>
      <c r="D87" s="9">
        <v>3</v>
      </c>
      <c r="E87" s="9" t="s">
        <v>398</v>
      </c>
      <c r="F87" s="10">
        <v>175.31299999999999</v>
      </c>
      <c r="G87" s="10">
        <v>140.96799999999999</v>
      </c>
    </row>
    <row r="88" spans="1:7" x14ac:dyDescent="0.25">
      <c r="A88" s="9">
        <v>157</v>
      </c>
      <c r="B88" s="9" t="s">
        <v>48</v>
      </c>
      <c r="C88" s="9" t="s">
        <v>268</v>
      </c>
      <c r="D88" s="9">
        <v>3</v>
      </c>
      <c r="E88" s="9" t="s">
        <v>398</v>
      </c>
      <c r="F88" s="10">
        <v>186.20333333333301</v>
      </c>
      <c r="G88" s="10">
        <v>166.36444444444399</v>
      </c>
    </row>
    <row r="89" spans="1:7" x14ac:dyDescent="0.25">
      <c r="A89" s="9">
        <v>172</v>
      </c>
      <c r="B89" s="9" t="s">
        <v>78</v>
      </c>
      <c r="C89" s="9" t="s">
        <v>332</v>
      </c>
      <c r="D89" s="9">
        <v>3</v>
      </c>
      <c r="E89" s="9" t="s">
        <v>398</v>
      </c>
      <c r="F89" s="10">
        <v>186.57835864622101</v>
      </c>
      <c r="G89" s="10">
        <v>147.05490185339201</v>
      </c>
    </row>
    <row r="90" spans="1:7" x14ac:dyDescent="0.25">
      <c r="A90" s="9">
        <v>98</v>
      </c>
      <c r="B90" s="9" t="s">
        <v>48</v>
      </c>
      <c r="C90" s="9" t="s">
        <v>109</v>
      </c>
      <c r="D90" s="9">
        <v>3</v>
      </c>
      <c r="E90" s="9" t="s">
        <v>398</v>
      </c>
      <c r="F90" s="10">
        <v>193.459</v>
      </c>
      <c r="G90" s="10">
        <v>155.643</v>
      </c>
    </row>
    <row r="91" spans="1:7" x14ac:dyDescent="0.25">
      <c r="A91" s="9">
        <v>111</v>
      </c>
      <c r="B91" s="9" t="s">
        <v>192</v>
      </c>
      <c r="C91" s="9" t="s">
        <v>192</v>
      </c>
      <c r="D91" s="9">
        <v>3</v>
      </c>
      <c r="E91" s="9" t="s">
        <v>398</v>
      </c>
      <c r="F91" s="10">
        <v>196.102</v>
      </c>
      <c r="G91" s="10">
        <v>124.675</v>
      </c>
    </row>
    <row r="92" spans="1:7" x14ac:dyDescent="0.25">
      <c r="A92" s="9">
        <v>156</v>
      </c>
      <c r="B92" s="9" t="s">
        <v>48</v>
      </c>
      <c r="C92" s="9" t="s">
        <v>263</v>
      </c>
      <c r="D92" s="9">
        <v>3</v>
      </c>
      <c r="E92" s="9" t="s">
        <v>398</v>
      </c>
      <c r="F92" s="10">
        <v>202.933333333333</v>
      </c>
      <c r="G92" s="10">
        <v>186.418888888889</v>
      </c>
    </row>
    <row r="93" spans="1:7" x14ac:dyDescent="0.25">
      <c r="A93" s="9">
        <v>52</v>
      </c>
      <c r="B93" s="9" t="s">
        <v>48</v>
      </c>
      <c r="C93" s="9" t="s">
        <v>106</v>
      </c>
      <c r="D93" s="9">
        <v>3</v>
      </c>
      <c r="E93" s="9" t="s">
        <v>398</v>
      </c>
      <c r="F93" s="10">
        <v>204.680228510815</v>
      </c>
      <c r="G93" s="10">
        <v>139.25109755495501</v>
      </c>
    </row>
    <row r="94" spans="1:7" x14ac:dyDescent="0.25">
      <c r="A94" s="9">
        <v>91</v>
      </c>
      <c r="B94" s="9" t="s">
        <v>128</v>
      </c>
      <c r="C94" s="9" t="s">
        <v>129</v>
      </c>
      <c r="D94" s="9">
        <v>3</v>
      </c>
      <c r="E94" s="9" t="s">
        <v>397</v>
      </c>
      <c r="F94" s="10">
        <v>211.30099999999999</v>
      </c>
      <c r="G94" s="10">
        <v>62.629100000000001</v>
      </c>
    </row>
    <row r="95" spans="1:7" x14ac:dyDescent="0.25">
      <c r="A95" s="9">
        <v>16</v>
      </c>
      <c r="B95" s="9" t="s">
        <v>76</v>
      </c>
      <c r="C95" s="9" t="s">
        <v>86</v>
      </c>
      <c r="D95" s="9">
        <v>4</v>
      </c>
      <c r="E95" s="9" t="s">
        <v>397</v>
      </c>
      <c r="F95" s="10">
        <v>225.94</v>
      </c>
      <c r="G95" s="10">
        <v>83.88</v>
      </c>
    </row>
    <row r="96" spans="1:7" x14ac:dyDescent="0.25">
      <c r="A96" s="9">
        <v>17</v>
      </c>
      <c r="B96" s="9" t="s">
        <v>76</v>
      </c>
      <c r="C96" s="9" t="s">
        <v>88</v>
      </c>
      <c r="D96" s="9">
        <v>4</v>
      </c>
      <c r="E96" s="9" t="s">
        <v>398</v>
      </c>
      <c r="F96" s="10">
        <v>241.09</v>
      </c>
      <c r="G96" s="10">
        <v>100.11</v>
      </c>
    </row>
    <row r="97" spans="1:7" x14ac:dyDescent="0.25">
      <c r="A97" s="9">
        <v>175</v>
      </c>
      <c r="B97" s="9" t="s">
        <v>204</v>
      </c>
      <c r="C97" s="9" t="s">
        <v>357</v>
      </c>
      <c r="D97" s="9">
        <v>4</v>
      </c>
      <c r="E97" s="9" t="s">
        <v>398</v>
      </c>
      <c r="F97" s="10">
        <v>260.68790583291798</v>
      </c>
      <c r="G97" s="10">
        <v>224.68570750201701</v>
      </c>
    </row>
    <row r="98" spans="1:7" x14ac:dyDescent="0.25">
      <c r="A98" s="9">
        <v>35</v>
      </c>
      <c r="B98" s="9" t="s">
        <v>48</v>
      </c>
      <c r="C98" s="9" t="s">
        <v>328</v>
      </c>
      <c r="D98" s="9">
        <v>4</v>
      </c>
      <c r="E98" s="9" t="s">
        <v>398</v>
      </c>
      <c r="F98" s="10">
        <v>275.56703722463402</v>
      </c>
      <c r="G98" s="10">
        <v>254.64671468867701</v>
      </c>
    </row>
    <row r="99" spans="1:7" x14ac:dyDescent="0.25">
      <c r="A99" s="9">
        <v>155</v>
      </c>
      <c r="B99" s="9" t="s">
        <v>48</v>
      </c>
      <c r="C99" s="9" t="s">
        <v>260</v>
      </c>
      <c r="D99" s="9">
        <v>4</v>
      </c>
      <c r="E99" s="9" t="s">
        <v>398</v>
      </c>
      <c r="F99" s="10">
        <v>302.31888888888898</v>
      </c>
      <c r="G99" s="10">
        <v>274.49777777777803</v>
      </c>
    </row>
    <row r="100" spans="1:7" x14ac:dyDescent="0.25">
      <c r="A100" s="9">
        <v>174</v>
      </c>
      <c r="B100" s="9" t="s">
        <v>204</v>
      </c>
      <c r="C100" s="9" t="s">
        <v>351</v>
      </c>
      <c r="D100" s="9">
        <v>4</v>
      </c>
      <c r="E100" s="9" t="s">
        <v>398</v>
      </c>
      <c r="F100" s="10">
        <v>309.30461867749102</v>
      </c>
      <c r="G100" s="10">
        <v>204.67597354816601</v>
      </c>
    </row>
    <row r="101" spans="1:7" x14ac:dyDescent="0.25">
      <c r="A101" s="9">
        <v>159</v>
      </c>
      <c r="B101" s="9" t="s">
        <v>48</v>
      </c>
      <c r="C101" s="9" t="s">
        <v>274</v>
      </c>
      <c r="D101" s="9">
        <v>4</v>
      </c>
      <c r="E101" s="9" t="s">
        <v>398</v>
      </c>
      <c r="F101" s="10">
        <v>318.47000000000003</v>
      </c>
      <c r="G101" s="10">
        <v>248.3</v>
      </c>
    </row>
    <row r="102" spans="1:7" x14ac:dyDescent="0.25">
      <c r="A102" s="9">
        <v>146</v>
      </c>
      <c r="B102" s="9" t="s">
        <v>48</v>
      </c>
      <c r="C102" s="9" t="s">
        <v>244</v>
      </c>
      <c r="D102" s="9">
        <v>4</v>
      </c>
      <c r="E102" s="9" t="s">
        <v>398</v>
      </c>
      <c r="F102" s="10">
        <v>361.13159420289901</v>
      </c>
      <c r="G102" s="10">
        <v>326.740869565217</v>
      </c>
    </row>
    <row r="103" spans="1:7" x14ac:dyDescent="0.25">
      <c r="A103" s="9">
        <v>77</v>
      </c>
      <c r="B103" s="9" t="s">
        <v>219</v>
      </c>
      <c r="C103" s="9" t="s">
        <v>346</v>
      </c>
      <c r="D103" s="9">
        <v>4</v>
      </c>
      <c r="E103" s="9" t="s">
        <v>398</v>
      </c>
      <c r="F103" s="10">
        <v>371.34056515498497</v>
      </c>
      <c r="G103" s="10">
        <v>309.96236697224202</v>
      </c>
    </row>
    <row r="104" spans="1:7" x14ac:dyDescent="0.25">
      <c r="A104" s="9">
        <v>173</v>
      </c>
      <c r="B104" s="9" t="s">
        <v>204</v>
      </c>
      <c r="C104" s="9" t="s">
        <v>351</v>
      </c>
      <c r="D104" s="9">
        <v>4</v>
      </c>
      <c r="E104" s="9" t="s">
        <v>398</v>
      </c>
      <c r="F104" s="10">
        <v>373.06669293747399</v>
      </c>
      <c r="G104" s="10">
        <v>254.29789038524399</v>
      </c>
    </row>
    <row r="105" spans="1:7" x14ac:dyDescent="0.25">
      <c r="A105" s="9">
        <v>90</v>
      </c>
      <c r="B105" s="9" t="s">
        <v>48</v>
      </c>
      <c r="C105" s="9" t="s">
        <v>122</v>
      </c>
      <c r="D105" s="9">
        <v>5</v>
      </c>
      <c r="E105" s="9" t="s">
        <v>398</v>
      </c>
      <c r="F105" s="10">
        <v>407.452</v>
      </c>
      <c r="G105" s="10">
        <v>225.75700000000001</v>
      </c>
    </row>
    <row r="106" spans="1:7" x14ac:dyDescent="0.25">
      <c r="A106" s="9">
        <v>13</v>
      </c>
      <c r="B106" s="9" t="s">
        <v>128</v>
      </c>
      <c r="C106" s="9" t="s">
        <v>131</v>
      </c>
      <c r="D106" s="9">
        <v>5</v>
      </c>
      <c r="E106" s="9" t="s">
        <v>398</v>
      </c>
      <c r="F106" s="10">
        <v>418.16485146019301</v>
      </c>
      <c r="G106" s="10">
        <v>285.56269345908498</v>
      </c>
    </row>
    <row r="107" spans="1:7" x14ac:dyDescent="0.25">
      <c r="A107" s="9">
        <v>87</v>
      </c>
      <c r="B107" s="9" t="s">
        <v>48</v>
      </c>
      <c r="C107" s="9" t="s">
        <v>109</v>
      </c>
      <c r="D107" s="9">
        <v>5</v>
      </c>
      <c r="E107" s="9" t="s">
        <v>398</v>
      </c>
      <c r="F107" s="10">
        <v>442.75900000000001</v>
      </c>
      <c r="G107" s="10">
        <v>281.34899999999999</v>
      </c>
    </row>
    <row r="108" spans="1:7" x14ac:dyDescent="0.25">
      <c r="A108" s="9">
        <v>88</v>
      </c>
      <c r="B108" s="9" t="s">
        <v>48</v>
      </c>
      <c r="C108" s="9" t="s">
        <v>115</v>
      </c>
      <c r="D108" s="9">
        <v>5</v>
      </c>
      <c r="E108" s="9" t="s">
        <v>398</v>
      </c>
      <c r="F108" s="10">
        <v>443.63299999999998</v>
      </c>
      <c r="G108" s="10">
        <v>221.45500000000001</v>
      </c>
    </row>
    <row r="109" spans="1:7" x14ac:dyDescent="0.25">
      <c r="A109" s="9">
        <v>97</v>
      </c>
      <c r="B109" s="9" t="s">
        <v>48</v>
      </c>
      <c r="C109" s="9" t="s">
        <v>149</v>
      </c>
      <c r="D109" s="9">
        <v>5</v>
      </c>
      <c r="E109" s="9" t="s">
        <v>398</v>
      </c>
      <c r="F109" s="10">
        <v>479.16399999999999</v>
      </c>
      <c r="G109" s="10">
        <v>368.05099999999999</v>
      </c>
    </row>
    <row r="110" spans="1:7" x14ac:dyDescent="0.25">
      <c r="A110" s="9">
        <v>94</v>
      </c>
      <c r="B110" s="9" t="s">
        <v>48</v>
      </c>
      <c r="C110" s="9" t="s">
        <v>140</v>
      </c>
      <c r="D110" s="9">
        <v>5</v>
      </c>
      <c r="E110" s="9" t="s">
        <v>398</v>
      </c>
      <c r="F110" s="10">
        <v>479.23599999999999</v>
      </c>
      <c r="G110" s="10">
        <v>197.864</v>
      </c>
    </row>
    <row r="111" spans="1:7" x14ac:dyDescent="0.25">
      <c r="A111" s="9">
        <v>161</v>
      </c>
      <c r="B111" s="9" t="s">
        <v>48</v>
      </c>
      <c r="C111" s="9" t="s">
        <v>281</v>
      </c>
      <c r="D111" s="9">
        <v>5</v>
      </c>
      <c r="E111" s="9" t="s">
        <v>398</v>
      </c>
      <c r="F111" s="10">
        <v>493.108888888889</v>
      </c>
      <c r="G111" s="10">
        <v>350.62777777777802</v>
      </c>
    </row>
    <row r="112" spans="1:7" x14ac:dyDescent="0.25">
      <c r="A112" s="9">
        <v>96</v>
      </c>
      <c r="B112" s="9" t="s">
        <v>48</v>
      </c>
      <c r="C112" s="9" t="s">
        <v>147</v>
      </c>
      <c r="D112" s="9">
        <v>5</v>
      </c>
      <c r="E112" s="9" t="s">
        <v>398</v>
      </c>
      <c r="F112" s="10">
        <v>533.01900000000001</v>
      </c>
      <c r="G112" s="10">
        <v>235.93100000000001</v>
      </c>
    </row>
    <row r="113" spans="1:7" x14ac:dyDescent="0.25">
      <c r="A113" s="9">
        <v>171</v>
      </c>
      <c r="B113" s="9" t="s">
        <v>78</v>
      </c>
      <c r="C113" s="9" t="s">
        <v>332</v>
      </c>
      <c r="D113" s="9">
        <v>5</v>
      </c>
      <c r="E113" s="9" t="s">
        <v>398</v>
      </c>
      <c r="F113" s="10">
        <v>560.08748559544301</v>
      </c>
      <c r="G113" s="10">
        <v>468.67052404368599</v>
      </c>
    </row>
    <row r="114" spans="1:7" x14ac:dyDescent="0.25">
      <c r="A114" s="9">
        <v>104</v>
      </c>
      <c r="B114" s="9" t="s">
        <v>48</v>
      </c>
      <c r="C114" s="9" t="s">
        <v>48</v>
      </c>
      <c r="D114" s="9">
        <v>5</v>
      </c>
      <c r="E114" s="9" t="s">
        <v>398</v>
      </c>
      <c r="F114" s="10">
        <v>620.69100000000003</v>
      </c>
      <c r="G114" s="10">
        <v>411.84699999999998</v>
      </c>
    </row>
    <row r="115" spans="1:7" x14ac:dyDescent="0.25">
      <c r="A115" s="9">
        <v>162</v>
      </c>
      <c r="B115" s="9" t="s">
        <v>160</v>
      </c>
      <c r="C115" s="9" t="s">
        <v>285</v>
      </c>
      <c r="D115" s="9">
        <v>5</v>
      </c>
      <c r="E115" s="9" t="s">
        <v>398</v>
      </c>
      <c r="F115" s="10">
        <v>637.24400000000003</v>
      </c>
      <c r="G115" s="10">
        <v>147.96266666666699</v>
      </c>
    </row>
    <row r="116" spans="1:7" x14ac:dyDescent="0.25">
      <c r="A116" s="9">
        <v>160</v>
      </c>
      <c r="B116" s="9" t="s">
        <v>48</v>
      </c>
      <c r="C116" s="9" t="s">
        <v>278</v>
      </c>
      <c r="D116" s="9">
        <v>6</v>
      </c>
      <c r="E116" s="9" t="s">
        <v>398</v>
      </c>
      <c r="F116" s="10">
        <v>1117.32222222222</v>
      </c>
      <c r="G116" s="10">
        <v>638.56111111111102</v>
      </c>
    </row>
    <row r="117" spans="1:7" x14ac:dyDescent="0.25">
      <c r="A117" s="9">
        <v>34</v>
      </c>
      <c r="B117" s="9" t="s">
        <v>48</v>
      </c>
      <c r="C117" s="9" t="s">
        <v>325</v>
      </c>
      <c r="D117" s="9">
        <v>7</v>
      </c>
      <c r="E117" s="9" t="s">
        <v>399</v>
      </c>
      <c r="F117" s="10">
        <v>1896.0550562022099</v>
      </c>
      <c r="G117" s="10">
        <v>1675.6267384556299</v>
      </c>
    </row>
    <row r="118" spans="1:7" x14ac:dyDescent="0.25">
      <c r="A118" s="9">
        <v>108</v>
      </c>
      <c r="B118" s="9" t="s">
        <v>78</v>
      </c>
      <c r="C118" s="9" t="s">
        <v>187</v>
      </c>
      <c r="D118" s="9">
        <v>8</v>
      </c>
      <c r="E118" s="9" t="s">
        <v>399</v>
      </c>
      <c r="F118" s="10">
        <v>2375.8142857142898</v>
      </c>
      <c r="G118" s="10">
        <v>2284.75714285714</v>
      </c>
    </row>
  </sheetData>
  <sortState xmlns:xlrd2="http://schemas.microsoft.com/office/spreadsheetml/2017/richdata2" ref="A3:G118">
    <sortCondition ref="F3:F118"/>
  </sortState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863-C3FB-4983-92BA-560DB649863B}">
  <dimension ref="A1:Y125"/>
  <sheetViews>
    <sheetView topLeftCell="I1" workbookViewId="0">
      <pane ySplit="1" topLeftCell="A2" activePane="bottomLeft" state="frozen"/>
      <selection activeCell="H1" sqref="H1"/>
      <selection pane="bottomLeft" activeCell="Q6" sqref="Q6"/>
    </sheetView>
  </sheetViews>
  <sheetFormatPr defaultRowHeight="15" x14ac:dyDescent="0.25"/>
  <cols>
    <col min="4" max="4" width="21.42578125" bestFit="1" customWidth="1"/>
    <col min="8" max="8" width="10.28515625" bestFit="1" customWidth="1"/>
    <col min="9" max="9" width="27" bestFit="1" customWidth="1"/>
    <col min="10" max="10" width="23.7109375" bestFit="1" customWidth="1"/>
    <col min="11" max="11" width="15.140625" bestFit="1" customWidth="1"/>
    <col min="13" max="13" width="21.85546875" bestFit="1" customWidth="1"/>
    <col min="14" max="14" width="17.85546875" bestFit="1" customWidth="1"/>
    <col min="15" max="15" width="26.28515625" bestFit="1" customWidth="1"/>
    <col min="16" max="16" width="21.85546875" bestFit="1" customWidth="1"/>
    <col min="18" max="18" width="7.7109375" bestFit="1" customWidth="1"/>
    <col min="19" max="19" width="10.28515625" bestFit="1" customWidth="1"/>
    <col min="20" max="20" width="26.28515625" bestFit="1" customWidth="1"/>
    <col min="21" max="21" width="21.85546875" bestFit="1" customWidth="1"/>
    <col min="22" max="22" width="17.85546875" bestFit="1" customWidth="1"/>
  </cols>
  <sheetData>
    <row r="1" spans="1:25" ht="15.75" thickBot="1" x14ac:dyDescent="0.3">
      <c r="A1" s="11" t="s">
        <v>382</v>
      </c>
      <c r="B1" s="12" t="s">
        <v>383</v>
      </c>
      <c r="C1" s="12" t="s">
        <v>384</v>
      </c>
      <c r="D1" s="12" t="s">
        <v>400</v>
      </c>
      <c r="E1" s="12" t="s">
        <v>401</v>
      </c>
      <c r="G1" t="s">
        <v>2</v>
      </c>
      <c r="H1" t="s">
        <v>3</v>
      </c>
      <c r="I1" t="s">
        <v>30</v>
      </c>
      <c r="J1" t="s">
        <v>27</v>
      </c>
      <c r="K1" t="s">
        <v>28</v>
      </c>
      <c r="L1" t="s">
        <v>22</v>
      </c>
      <c r="M1" s="12" t="s">
        <v>400</v>
      </c>
      <c r="N1" s="12" t="s">
        <v>401</v>
      </c>
      <c r="O1" s="12" t="s">
        <v>383</v>
      </c>
      <c r="P1" s="12" t="s">
        <v>384</v>
      </c>
      <c r="R1" s="17" t="s">
        <v>382</v>
      </c>
      <c r="S1" s="17" t="s">
        <v>383</v>
      </c>
      <c r="T1" s="17" t="s">
        <v>384</v>
      </c>
      <c r="U1" s="17" t="s">
        <v>400</v>
      </c>
      <c r="V1" s="17" t="s">
        <v>401</v>
      </c>
      <c r="Y1" s="18" t="s">
        <v>511</v>
      </c>
    </row>
    <row r="2" spans="1:25" ht="17.25" thickBot="1" x14ac:dyDescent="0.3">
      <c r="A2" s="15">
        <v>1</v>
      </c>
      <c r="B2" s="16" t="s">
        <v>409</v>
      </c>
      <c r="C2" s="16" t="s">
        <v>49</v>
      </c>
      <c r="D2" s="16" t="s">
        <v>427</v>
      </c>
      <c r="E2" s="16" t="s">
        <v>414</v>
      </c>
      <c r="G2">
        <v>75</v>
      </c>
      <c r="H2" t="s">
        <v>338</v>
      </c>
      <c r="I2" t="s">
        <v>338</v>
      </c>
      <c r="J2" t="s">
        <v>342</v>
      </c>
      <c r="K2" t="s">
        <v>52</v>
      </c>
      <c r="L2">
        <v>0.36405213055874902</v>
      </c>
      <c r="M2" t="str">
        <f>VLOOKUP(G2,$A$2:$E$116,4,FALSE)</f>
        <v>Thomson et al. [1986]</v>
      </c>
      <c r="N2" t="str">
        <f>VLOOKUP(G2,$A$2:$E$116, 5, FALSE)</f>
        <v>ATL</v>
      </c>
      <c r="O2" t="str">
        <f>VLOOKUP(G2,$A$2:$E$116, 2, FALSE)</f>
        <v>Brass</v>
      </c>
      <c r="P2" t="str">
        <f>VLOOKUP(G2,$A$2:$E$116, 3, FALSE)</f>
        <v>Brass</v>
      </c>
      <c r="R2" s="16">
        <v>75</v>
      </c>
      <c r="S2" s="16" t="s">
        <v>338</v>
      </c>
      <c r="T2" s="16" t="s">
        <v>338</v>
      </c>
      <c r="U2" s="16" t="s">
        <v>402</v>
      </c>
      <c r="V2" s="16" t="s">
        <v>113</v>
      </c>
      <c r="Y2" t="s">
        <v>402</v>
      </c>
    </row>
    <row r="3" spans="1:25" ht="17.25" thickBot="1" x14ac:dyDescent="0.3">
      <c r="A3" s="15">
        <v>2</v>
      </c>
      <c r="B3" s="16" t="s">
        <v>409</v>
      </c>
      <c r="C3" s="16" t="s">
        <v>61</v>
      </c>
      <c r="D3" s="16" t="s">
        <v>427</v>
      </c>
      <c r="E3" s="16" t="s">
        <v>414</v>
      </c>
      <c r="G3">
        <v>89</v>
      </c>
      <c r="H3" t="s">
        <v>48</v>
      </c>
      <c r="I3" t="s">
        <v>117</v>
      </c>
      <c r="J3" t="s">
        <v>120</v>
      </c>
      <c r="K3" t="s">
        <v>113</v>
      </c>
      <c r="L3">
        <v>0.52477799999999997</v>
      </c>
      <c r="M3" t="str">
        <f t="shared" ref="M3:M66" si="0">VLOOKUP(G3,$A$2:$E$116,4,FALSE)</f>
        <v>Silva et al. [2015]</v>
      </c>
      <c r="N3" t="str">
        <f t="shared" ref="N3:N66" si="1">VLOOKUP(G3,$A$2:$E$116, 5, FALSE)</f>
        <v>ATL</v>
      </c>
      <c r="O3" t="str">
        <f t="shared" ref="O3:O66" si="2">VLOOKUP(G3,$A$2:$E$116, 2, FALSE)</f>
        <v>TiO2</v>
      </c>
      <c r="P3" t="str">
        <f t="shared" ref="P3:P66" si="3">VLOOKUP(G3,$A$2:$E$116, 3, FALSE)</f>
        <v>TiO2 - Anatase</v>
      </c>
      <c r="R3" s="16">
        <v>89</v>
      </c>
      <c r="S3" s="16" t="s">
        <v>409</v>
      </c>
      <c r="T3" s="16" t="s">
        <v>497</v>
      </c>
      <c r="U3" s="16" t="s">
        <v>411</v>
      </c>
      <c r="V3" s="16" t="s">
        <v>113</v>
      </c>
      <c r="Y3" t="s">
        <v>411</v>
      </c>
    </row>
    <row r="4" spans="1:25" ht="17.25" thickBot="1" x14ac:dyDescent="0.3">
      <c r="A4" s="15">
        <v>4</v>
      </c>
      <c r="B4" s="16" t="s">
        <v>425</v>
      </c>
      <c r="C4" s="16" t="s">
        <v>426</v>
      </c>
      <c r="D4" s="16" t="s">
        <v>413</v>
      </c>
      <c r="E4" s="16" t="s">
        <v>414</v>
      </c>
      <c r="G4">
        <v>7</v>
      </c>
      <c r="H4" t="s">
        <v>71</v>
      </c>
      <c r="I4" t="s">
        <v>75</v>
      </c>
      <c r="J4" t="s">
        <v>66</v>
      </c>
      <c r="K4" t="s">
        <v>52</v>
      </c>
      <c r="L4">
        <v>2.1</v>
      </c>
      <c r="M4" t="str">
        <f t="shared" si="0"/>
        <v>Xia et al. [2011]</v>
      </c>
      <c r="N4" t="str">
        <f t="shared" si="1"/>
        <v>NIOSH</v>
      </c>
      <c r="O4" t="str">
        <f t="shared" si="2"/>
        <v>ZnO</v>
      </c>
      <c r="P4" t="str">
        <f t="shared" si="3"/>
        <v>ZnO - 10% Fe</v>
      </c>
      <c r="R4" s="16">
        <v>7</v>
      </c>
      <c r="S4" s="16" t="s">
        <v>71</v>
      </c>
      <c r="T4" s="16" t="s">
        <v>412</v>
      </c>
      <c r="U4" s="16" t="s">
        <v>413</v>
      </c>
      <c r="V4" s="16" t="s">
        <v>414</v>
      </c>
      <c r="Y4" t="s">
        <v>413</v>
      </c>
    </row>
    <row r="5" spans="1:25" ht="15.75" thickBot="1" x14ac:dyDescent="0.3">
      <c r="A5" s="15">
        <v>5</v>
      </c>
      <c r="B5" s="16" t="s">
        <v>71</v>
      </c>
      <c r="C5" s="16" t="s">
        <v>415</v>
      </c>
      <c r="D5" s="16" t="s">
        <v>413</v>
      </c>
      <c r="E5" s="16" t="s">
        <v>414</v>
      </c>
      <c r="G5">
        <v>5</v>
      </c>
      <c r="H5" t="s">
        <v>71</v>
      </c>
      <c r="I5" t="s">
        <v>72</v>
      </c>
      <c r="J5" t="s">
        <v>66</v>
      </c>
      <c r="K5" t="s">
        <v>52</v>
      </c>
      <c r="L5">
        <v>2.17</v>
      </c>
      <c r="M5" t="str">
        <f t="shared" si="0"/>
        <v>Xia et al. [2011]</v>
      </c>
      <c r="N5" t="str">
        <f t="shared" si="1"/>
        <v>NIOSH</v>
      </c>
      <c r="O5" t="str">
        <f t="shared" si="2"/>
        <v>ZnO</v>
      </c>
      <c r="P5" t="str">
        <f t="shared" si="3"/>
        <v>ZnO - Pure</v>
      </c>
      <c r="R5" s="16">
        <v>5</v>
      </c>
      <c r="S5" s="16" t="s">
        <v>71</v>
      </c>
      <c r="T5" s="16" t="s">
        <v>415</v>
      </c>
      <c r="U5" s="16" t="s">
        <v>413</v>
      </c>
      <c r="V5" s="16" t="s">
        <v>414</v>
      </c>
      <c r="Y5" t="s">
        <v>408</v>
      </c>
    </row>
    <row r="6" spans="1:25" ht="15.75" thickBot="1" x14ac:dyDescent="0.3">
      <c r="A6" s="15">
        <v>6</v>
      </c>
      <c r="B6" s="16" t="s">
        <v>71</v>
      </c>
      <c r="C6" s="16" t="s">
        <v>416</v>
      </c>
      <c r="D6" s="16" t="s">
        <v>413</v>
      </c>
      <c r="E6" s="16" t="s">
        <v>414</v>
      </c>
      <c r="G6">
        <v>6</v>
      </c>
      <c r="H6" t="s">
        <v>71</v>
      </c>
      <c r="I6" t="s">
        <v>73</v>
      </c>
      <c r="J6" t="s">
        <v>66</v>
      </c>
      <c r="K6" t="s">
        <v>52</v>
      </c>
      <c r="L6">
        <v>2.2200000000000002</v>
      </c>
      <c r="M6" t="str">
        <f t="shared" si="0"/>
        <v>Xia et al. [2011]</v>
      </c>
      <c r="N6" t="str">
        <f t="shared" si="1"/>
        <v>NIOSH</v>
      </c>
      <c r="O6" t="str">
        <f t="shared" si="2"/>
        <v>ZnO</v>
      </c>
      <c r="P6" t="str">
        <f t="shared" si="3"/>
        <v>ZnO - 1% Fe</v>
      </c>
      <c r="R6" s="16">
        <v>6</v>
      </c>
      <c r="S6" s="16" t="s">
        <v>71</v>
      </c>
      <c r="T6" s="16" t="s">
        <v>416</v>
      </c>
      <c r="U6" s="16" t="s">
        <v>413</v>
      </c>
      <c r="V6" s="16" t="s">
        <v>414</v>
      </c>
      <c r="Y6" t="s">
        <v>417</v>
      </c>
    </row>
    <row r="7" spans="1:25" ht="15.75" thickBot="1" x14ac:dyDescent="0.3">
      <c r="A7" s="15">
        <v>7</v>
      </c>
      <c r="B7" s="16" t="s">
        <v>71</v>
      </c>
      <c r="C7" s="16" t="s">
        <v>412</v>
      </c>
      <c r="D7" s="16" t="s">
        <v>413</v>
      </c>
      <c r="E7" s="16" t="s">
        <v>414</v>
      </c>
      <c r="G7">
        <v>142</v>
      </c>
      <c r="H7" t="s">
        <v>204</v>
      </c>
      <c r="I7" t="s">
        <v>312</v>
      </c>
      <c r="J7" t="s">
        <v>315</v>
      </c>
      <c r="K7" t="s">
        <v>52</v>
      </c>
      <c r="L7">
        <v>2.5607277744052102</v>
      </c>
      <c r="M7" t="str">
        <f t="shared" si="0"/>
        <v>Keller et al. [2014]</v>
      </c>
      <c r="N7" t="str">
        <f t="shared" si="1"/>
        <v>Swiss-VCI</v>
      </c>
      <c r="O7" t="str">
        <f t="shared" si="2"/>
        <v>CeO2</v>
      </c>
      <c r="P7" t="str">
        <f>VLOOKUP(G7,$A$2:$E$116, 3, FALSE)</f>
        <v>NA</v>
      </c>
      <c r="R7" s="16">
        <v>142</v>
      </c>
      <c r="S7" s="16" t="s">
        <v>204</v>
      </c>
      <c r="T7" s="16" t="s">
        <v>52</v>
      </c>
      <c r="U7" s="16" t="s">
        <v>408</v>
      </c>
      <c r="V7" s="16" t="s">
        <v>405</v>
      </c>
      <c r="Y7" t="s">
        <v>418</v>
      </c>
    </row>
    <row r="8" spans="1:25" ht="15.75" thickBot="1" x14ac:dyDescent="0.3">
      <c r="A8" s="15">
        <v>10</v>
      </c>
      <c r="B8" s="16" t="s">
        <v>76</v>
      </c>
      <c r="C8" s="16" t="s">
        <v>77</v>
      </c>
      <c r="D8" s="16" t="s">
        <v>447</v>
      </c>
      <c r="E8" s="16" t="s">
        <v>414</v>
      </c>
      <c r="G8">
        <v>124</v>
      </c>
      <c r="H8" t="s">
        <v>204</v>
      </c>
      <c r="I8" t="s">
        <v>204</v>
      </c>
      <c r="J8" t="s">
        <v>213</v>
      </c>
      <c r="K8" t="s">
        <v>196</v>
      </c>
      <c r="L8">
        <v>3.4839699999999998</v>
      </c>
      <c r="M8" t="str">
        <f t="shared" si="0"/>
        <v>Ma et al. [2011]</v>
      </c>
      <c r="N8" t="str">
        <f t="shared" si="1"/>
        <v>NIOSHTIC</v>
      </c>
      <c r="O8" t="str">
        <f t="shared" si="2"/>
        <v>CeO2</v>
      </c>
      <c r="P8" t="str">
        <f t="shared" si="3"/>
        <v>CeO2</v>
      </c>
      <c r="R8" s="16">
        <v>124</v>
      </c>
      <c r="S8" s="16" t="s">
        <v>204</v>
      </c>
      <c r="T8" s="16" t="s">
        <v>204</v>
      </c>
      <c r="U8" s="16" t="s">
        <v>417</v>
      </c>
      <c r="V8" s="16" t="s">
        <v>196</v>
      </c>
      <c r="Y8" t="s">
        <v>421</v>
      </c>
    </row>
    <row r="9" spans="1:25" ht="15.75" thickBot="1" x14ac:dyDescent="0.3">
      <c r="A9" s="15">
        <v>11</v>
      </c>
      <c r="B9" s="16" t="s">
        <v>76</v>
      </c>
      <c r="C9" s="16" t="s">
        <v>83</v>
      </c>
      <c r="D9" s="16" t="s">
        <v>447</v>
      </c>
      <c r="E9" s="16" t="s">
        <v>414</v>
      </c>
      <c r="G9">
        <v>37</v>
      </c>
      <c r="H9" t="s">
        <v>76</v>
      </c>
      <c r="I9" t="s">
        <v>90</v>
      </c>
      <c r="J9" t="s">
        <v>93</v>
      </c>
      <c r="K9" t="s">
        <v>52</v>
      </c>
      <c r="L9">
        <v>4.4253445957616897</v>
      </c>
      <c r="M9" t="str">
        <f t="shared" si="0"/>
        <v>Bonner et al. [2013]</v>
      </c>
      <c r="N9" t="str">
        <f t="shared" si="1"/>
        <v>NanoGo</v>
      </c>
      <c r="O9" t="str">
        <f t="shared" si="2"/>
        <v>MWCNT</v>
      </c>
      <c r="P9" t="str">
        <f t="shared" si="3"/>
        <v>Original MWCNT</v>
      </c>
      <c r="R9" s="16">
        <v>37</v>
      </c>
      <c r="S9" s="16" t="s">
        <v>76</v>
      </c>
      <c r="T9" s="16" t="s">
        <v>90</v>
      </c>
      <c r="U9" s="16" t="s">
        <v>418</v>
      </c>
      <c r="V9" s="16" t="s">
        <v>419</v>
      </c>
      <c r="Y9" t="s">
        <v>423</v>
      </c>
    </row>
    <row r="10" spans="1:25" ht="15.75" thickBot="1" x14ac:dyDescent="0.3">
      <c r="A10" s="15">
        <v>12</v>
      </c>
      <c r="B10" s="16" t="s">
        <v>128</v>
      </c>
      <c r="C10" s="16" t="s">
        <v>444</v>
      </c>
      <c r="D10" s="16" t="s">
        <v>445</v>
      </c>
      <c r="E10" s="16" t="s">
        <v>414</v>
      </c>
      <c r="G10">
        <v>125</v>
      </c>
      <c r="H10" t="s">
        <v>204</v>
      </c>
      <c r="I10" t="s">
        <v>214</v>
      </c>
      <c r="J10" t="s">
        <v>216</v>
      </c>
      <c r="K10" t="s">
        <v>196</v>
      </c>
      <c r="L10">
        <v>4.5177300000000002</v>
      </c>
      <c r="M10" t="str">
        <f t="shared" si="0"/>
        <v>Ma et al. [2015]</v>
      </c>
      <c r="N10" t="str">
        <f t="shared" si="1"/>
        <v>NIOSHTIC</v>
      </c>
      <c r="O10" t="str">
        <f t="shared" si="2"/>
        <v>CeO2</v>
      </c>
      <c r="P10" t="str">
        <f t="shared" si="3"/>
        <v>CeO2 with SiO2</v>
      </c>
      <c r="R10" s="16">
        <v>125</v>
      </c>
      <c r="S10" s="16" t="s">
        <v>204</v>
      </c>
      <c r="T10" s="16" t="s">
        <v>498</v>
      </c>
      <c r="U10" s="16" t="s">
        <v>421</v>
      </c>
      <c r="V10" s="16" t="s">
        <v>196</v>
      </c>
      <c r="Y10" t="s">
        <v>404</v>
      </c>
    </row>
    <row r="11" spans="1:25" ht="15.75" thickBot="1" x14ac:dyDescent="0.3">
      <c r="A11" s="15">
        <v>13</v>
      </c>
      <c r="B11" s="16" t="s">
        <v>128</v>
      </c>
      <c r="C11" s="16" t="s">
        <v>444</v>
      </c>
      <c r="D11" s="16" t="s">
        <v>464</v>
      </c>
      <c r="E11" s="16" t="s">
        <v>414</v>
      </c>
      <c r="G11">
        <v>141</v>
      </c>
      <c r="H11" t="s">
        <v>204</v>
      </c>
      <c r="I11" t="s">
        <v>316</v>
      </c>
      <c r="J11" t="s">
        <v>315</v>
      </c>
      <c r="K11" t="s">
        <v>52</v>
      </c>
      <c r="L11">
        <v>4.6111852700932499</v>
      </c>
      <c r="M11" t="str">
        <f t="shared" si="0"/>
        <v>Keller et al. [2014]</v>
      </c>
      <c r="N11" t="str">
        <f t="shared" si="1"/>
        <v>Swiss-VCI</v>
      </c>
      <c r="O11" t="str">
        <f t="shared" si="2"/>
        <v>CeO2</v>
      </c>
      <c r="P11" t="str">
        <f t="shared" si="3"/>
        <v>NA</v>
      </c>
      <c r="R11" s="16">
        <v>141</v>
      </c>
      <c r="S11" s="16" t="s">
        <v>204</v>
      </c>
      <c r="T11" s="16" t="s">
        <v>52</v>
      </c>
      <c r="U11" s="16" t="s">
        <v>408</v>
      </c>
      <c r="V11" s="16" t="s">
        <v>405</v>
      </c>
      <c r="Y11" t="s">
        <v>532</v>
      </c>
    </row>
    <row r="12" spans="1:25" ht="15.75" thickBot="1" x14ac:dyDescent="0.3">
      <c r="A12" s="15">
        <v>15</v>
      </c>
      <c r="B12" s="16" t="s">
        <v>76</v>
      </c>
      <c r="C12" s="16" t="s">
        <v>457</v>
      </c>
      <c r="D12" s="16" t="s">
        <v>440</v>
      </c>
      <c r="E12" s="16" t="s">
        <v>441</v>
      </c>
      <c r="G12">
        <v>126</v>
      </c>
      <c r="H12" t="s">
        <v>128</v>
      </c>
      <c r="I12" t="s">
        <v>217</v>
      </c>
      <c r="J12" t="s">
        <v>216</v>
      </c>
      <c r="K12" t="s">
        <v>196</v>
      </c>
      <c r="L12">
        <v>5.4821499999999999</v>
      </c>
      <c r="M12" t="str">
        <f t="shared" si="0"/>
        <v>Ma et al. [2015]</v>
      </c>
      <c r="N12" t="str">
        <f t="shared" si="1"/>
        <v>NIOSHTIC</v>
      </c>
      <c r="O12" t="str">
        <f t="shared" si="2"/>
        <v>Silica</v>
      </c>
      <c r="P12" t="str">
        <f t="shared" si="3"/>
        <v>SiO2</v>
      </c>
      <c r="R12" s="16">
        <v>126</v>
      </c>
      <c r="S12" s="16" t="s">
        <v>128</v>
      </c>
      <c r="T12" s="16" t="s">
        <v>217</v>
      </c>
      <c r="U12" s="16" t="s">
        <v>421</v>
      </c>
      <c r="V12" s="16" t="s">
        <v>196</v>
      </c>
      <c r="Y12" t="s">
        <v>427</v>
      </c>
    </row>
    <row r="13" spans="1:25" ht="15.75" thickBot="1" x14ac:dyDescent="0.3">
      <c r="A13" s="15">
        <v>16</v>
      </c>
      <c r="B13" s="16" t="s">
        <v>76</v>
      </c>
      <c r="C13" s="16" t="s">
        <v>457</v>
      </c>
      <c r="D13" s="16" t="s">
        <v>440</v>
      </c>
      <c r="E13" s="16" t="s">
        <v>441</v>
      </c>
      <c r="G13">
        <v>169</v>
      </c>
      <c r="H13" t="s">
        <v>160</v>
      </c>
      <c r="I13" t="s">
        <v>304</v>
      </c>
      <c r="J13" t="s">
        <v>294</v>
      </c>
      <c r="K13" t="s">
        <v>258</v>
      </c>
      <c r="L13">
        <v>6.1781642857142796</v>
      </c>
      <c r="M13" t="str">
        <f t="shared" si="0"/>
        <v>Poulsen et al. [2016]</v>
      </c>
      <c r="N13" t="str">
        <f t="shared" si="1"/>
        <v>Nano-AOP update</v>
      </c>
      <c r="O13" t="str">
        <f t="shared" si="2"/>
        <v>CNT</v>
      </c>
      <c r="P13" t="str">
        <f t="shared" si="3"/>
        <v>NRCWE-047</v>
      </c>
      <c r="R13" s="16">
        <v>169</v>
      </c>
      <c r="S13" s="16" t="s">
        <v>160</v>
      </c>
      <c r="T13" s="16" t="s">
        <v>303</v>
      </c>
      <c r="U13" s="16" t="s">
        <v>423</v>
      </c>
      <c r="V13" s="16" t="s">
        <v>424</v>
      </c>
      <c r="Y13" t="s">
        <v>407</v>
      </c>
    </row>
    <row r="14" spans="1:25" ht="15.75" thickBot="1" x14ac:dyDescent="0.3">
      <c r="A14" s="15">
        <v>17</v>
      </c>
      <c r="B14" s="16" t="s">
        <v>76</v>
      </c>
      <c r="C14" s="16" t="s">
        <v>439</v>
      </c>
      <c r="D14" s="16" t="s">
        <v>482</v>
      </c>
      <c r="E14" s="16" t="s">
        <v>441</v>
      </c>
      <c r="G14">
        <v>140</v>
      </c>
      <c r="H14" t="s">
        <v>204</v>
      </c>
      <c r="I14" t="s">
        <v>233</v>
      </c>
      <c r="J14" t="s">
        <v>311</v>
      </c>
      <c r="K14" t="s">
        <v>52</v>
      </c>
      <c r="L14">
        <v>6.7451885937008802</v>
      </c>
      <c r="M14" t="str">
        <f t="shared" si="0"/>
        <v>Aalapati et al. [2014]</v>
      </c>
      <c r="N14" t="str">
        <f t="shared" si="1"/>
        <v>Swiss-VCI</v>
      </c>
      <c r="O14" t="str">
        <f t="shared" si="2"/>
        <v>CeO2</v>
      </c>
      <c r="P14" t="str">
        <f>VLOOKUP(G14,$A$2:$E$116, 3, FALSE)</f>
        <v>NA</v>
      </c>
      <c r="R14" s="16">
        <v>140</v>
      </c>
      <c r="S14" s="16" t="s">
        <v>204</v>
      </c>
      <c r="T14" s="16" t="s">
        <v>52</v>
      </c>
      <c r="U14" s="16" t="s">
        <v>404</v>
      </c>
      <c r="V14" s="16" t="s">
        <v>405</v>
      </c>
      <c r="Y14" t="s">
        <v>429</v>
      </c>
    </row>
    <row r="15" spans="1:25" ht="15.75" thickBot="1" x14ac:dyDescent="0.3">
      <c r="A15" s="15">
        <v>18</v>
      </c>
      <c r="B15" s="16" t="s">
        <v>76</v>
      </c>
      <c r="C15" s="16" t="s">
        <v>439</v>
      </c>
      <c r="D15" s="16" t="s">
        <v>440</v>
      </c>
      <c r="E15" s="16" t="s">
        <v>441</v>
      </c>
      <c r="G15">
        <v>4</v>
      </c>
      <c r="H15" t="s">
        <v>63</v>
      </c>
      <c r="I15" t="s">
        <v>64</v>
      </c>
      <c r="J15" t="s">
        <v>66</v>
      </c>
      <c r="K15" t="s">
        <v>52</v>
      </c>
      <c r="L15">
        <v>7.3</v>
      </c>
      <c r="M15" t="str">
        <f t="shared" si="0"/>
        <v>Xia et al. [2011]</v>
      </c>
      <c r="N15" t="str">
        <f t="shared" si="1"/>
        <v>NIOSH</v>
      </c>
      <c r="O15" t="str">
        <f t="shared" si="2"/>
        <v>Fe3O4</v>
      </c>
      <c r="P15" t="str">
        <f t="shared" si="3"/>
        <v>Fe3O4 pure</v>
      </c>
      <c r="R15" s="16">
        <v>4</v>
      </c>
      <c r="S15" s="16" t="s">
        <v>63</v>
      </c>
      <c r="T15" s="16" t="s">
        <v>64</v>
      </c>
      <c r="U15" s="16" t="s">
        <v>413</v>
      </c>
      <c r="V15" s="16" t="s">
        <v>414</v>
      </c>
      <c r="Y15" t="s">
        <v>430</v>
      </c>
    </row>
    <row r="16" spans="1:25" ht="17.25" thickBot="1" x14ac:dyDescent="0.3">
      <c r="A16" s="15">
        <v>34</v>
      </c>
      <c r="B16" s="16" t="s">
        <v>409</v>
      </c>
      <c r="C16" s="16" t="s">
        <v>325</v>
      </c>
      <c r="D16" s="16" t="s">
        <v>496</v>
      </c>
      <c r="E16" s="16" t="s">
        <v>485</v>
      </c>
      <c r="G16">
        <v>134</v>
      </c>
      <c r="H16" t="s">
        <v>71</v>
      </c>
      <c r="I16" t="s">
        <v>241</v>
      </c>
      <c r="J16" t="s">
        <v>533</v>
      </c>
      <c r="K16" t="s">
        <v>235</v>
      </c>
      <c r="L16">
        <v>8.9195714285714303</v>
      </c>
      <c r="M16" t="str">
        <f>VLOOKUP(G16,$A$2:$E$116,4,FALSE)</f>
        <v>Jacobsen et al. [2015]</v>
      </c>
      <c r="N16" t="str">
        <f t="shared" si="1"/>
        <v>Swiss-VCI</v>
      </c>
      <c r="O16" t="str">
        <f t="shared" si="2"/>
        <v>ZnO</v>
      </c>
      <c r="P16" t="str">
        <f t="shared" si="3"/>
        <v>NA</v>
      </c>
      <c r="R16" s="16">
        <v>134</v>
      </c>
      <c r="S16" s="16" t="s">
        <v>71</v>
      </c>
      <c r="T16" s="16" t="s">
        <v>52</v>
      </c>
      <c r="U16" s="16" t="s">
        <v>532</v>
      </c>
      <c r="V16" s="16" t="s">
        <v>405</v>
      </c>
      <c r="Y16" t="s">
        <v>432</v>
      </c>
    </row>
    <row r="17" spans="1:25" ht="17.25" thickBot="1" x14ac:dyDescent="0.3">
      <c r="A17" s="15">
        <v>35</v>
      </c>
      <c r="B17" s="16" t="s">
        <v>409</v>
      </c>
      <c r="C17" s="16" t="s">
        <v>328</v>
      </c>
      <c r="D17" s="16" t="s">
        <v>484</v>
      </c>
      <c r="E17" s="16" t="s">
        <v>485</v>
      </c>
      <c r="G17">
        <v>73</v>
      </c>
      <c r="H17" t="s">
        <v>48</v>
      </c>
      <c r="I17" t="s">
        <v>61</v>
      </c>
      <c r="J17" t="s">
        <v>54</v>
      </c>
      <c r="K17" t="s">
        <v>52</v>
      </c>
      <c r="L17">
        <v>9.08</v>
      </c>
      <c r="M17" t="str">
        <f t="shared" si="0"/>
        <v>Porter et al. [2013]</v>
      </c>
      <c r="N17" t="str">
        <f t="shared" si="1"/>
        <v>NIOSH</v>
      </c>
      <c r="O17" t="str">
        <f t="shared" si="2"/>
        <v>TiO2</v>
      </c>
      <c r="P17" t="str">
        <f t="shared" si="3"/>
        <v>NB2</v>
      </c>
      <c r="R17" s="16">
        <v>73</v>
      </c>
      <c r="S17" s="16" t="s">
        <v>48</v>
      </c>
      <c r="T17" s="16" t="s">
        <v>61</v>
      </c>
      <c r="U17" s="16" t="s">
        <v>427</v>
      </c>
      <c r="V17" s="16" t="s">
        <v>414</v>
      </c>
      <c r="Y17" t="s">
        <v>436</v>
      </c>
    </row>
    <row r="18" spans="1:25" ht="15.75" thickBot="1" x14ac:dyDescent="0.3">
      <c r="A18" s="15">
        <v>37</v>
      </c>
      <c r="B18" s="16" t="s">
        <v>76</v>
      </c>
      <c r="C18" s="16" t="s">
        <v>90</v>
      </c>
      <c r="D18" s="16" t="s">
        <v>418</v>
      </c>
      <c r="E18" s="16" t="s">
        <v>419</v>
      </c>
      <c r="G18">
        <v>150</v>
      </c>
      <c r="H18" t="s">
        <v>71</v>
      </c>
      <c r="I18" t="s">
        <v>254</v>
      </c>
      <c r="J18" t="s">
        <v>245</v>
      </c>
      <c r="K18" t="s">
        <v>246</v>
      </c>
      <c r="L18">
        <v>10.7743381642512</v>
      </c>
      <c r="M18" t="str">
        <f t="shared" si="0"/>
        <v>Warheit et al. [2009b]</v>
      </c>
      <c r="N18" t="str">
        <f t="shared" si="1"/>
        <v>Swiss-VCI</v>
      </c>
      <c r="O18" t="str">
        <f t="shared" si="2"/>
        <v>ZnO</v>
      </c>
      <c r="P18" t="str">
        <f t="shared" si="3"/>
        <v>NA</v>
      </c>
      <c r="R18" s="16">
        <v>150</v>
      </c>
      <c r="S18" s="16" t="s">
        <v>71</v>
      </c>
      <c r="T18" s="16" t="s">
        <v>52</v>
      </c>
      <c r="U18" s="16" t="s">
        <v>407</v>
      </c>
      <c r="V18" s="16" t="s">
        <v>405</v>
      </c>
      <c r="Y18" t="s">
        <v>445</v>
      </c>
    </row>
    <row r="19" spans="1:25" ht="15.75" thickBot="1" x14ac:dyDescent="0.3">
      <c r="A19" s="15">
        <v>38</v>
      </c>
      <c r="B19" s="16" t="s">
        <v>76</v>
      </c>
      <c r="C19" s="16" t="s">
        <v>95</v>
      </c>
      <c r="D19" s="16" t="s">
        <v>418</v>
      </c>
      <c r="E19" s="16" t="s">
        <v>419</v>
      </c>
      <c r="G19">
        <v>2</v>
      </c>
      <c r="H19" t="s">
        <v>48</v>
      </c>
      <c r="I19" t="s">
        <v>61</v>
      </c>
      <c r="J19" t="s">
        <v>54</v>
      </c>
      <c r="K19" t="s">
        <v>52</v>
      </c>
      <c r="L19">
        <v>10.89</v>
      </c>
      <c r="M19" t="str">
        <f t="shared" si="0"/>
        <v>Porter et al. [2013]</v>
      </c>
      <c r="N19" t="str">
        <f t="shared" si="1"/>
        <v>NIOSH</v>
      </c>
      <c r="O19" t="str">
        <f t="shared" si="2"/>
        <v>TiO2</v>
      </c>
      <c r="P19" t="str">
        <f t="shared" si="3"/>
        <v>NB2</v>
      </c>
      <c r="R19" s="16">
        <v>2</v>
      </c>
      <c r="S19" s="16" t="s">
        <v>48</v>
      </c>
      <c r="T19" s="16" t="s">
        <v>61</v>
      </c>
      <c r="U19" s="16" t="s">
        <v>427</v>
      </c>
      <c r="V19" s="16" t="s">
        <v>414</v>
      </c>
      <c r="Y19" t="s">
        <v>440</v>
      </c>
    </row>
    <row r="20" spans="1:25" ht="15.75" thickBot="1" x14ac:dyDescent="0.3">
      <c r="A20" s="15">
        <v>39</v>
      </c>
      <c r="B20" s="16" t="s">
        <v>76</v>
      </c>
      <c r="C20" s="16" t="s">
        <v>97</v>
      </c>
      <c r="D20" s="16" t="s">
        <v>418</v>
      </c>
      <c r="E20" s="16" t="s">
        <v>419</v>
      </c>
      <c r="G20">
        <v>93</v>
      </c>
      <c r="H20" t="s">
        <v>135</v>
      </c>
      <c r="I20" t="s">
        <v>136</v>
      </c>
      <c r="J20" t="s">
        <v>139</v>
      </c>
      <c r="K20" t="s">
        <v>113</v>
      </c>
      <c r="L20">
        <v>11.152900000000001</v>
      </c>
      <c r="M20" t="str">
        <f t="shared" si="0"/>
        <v>Warheit et al. [2007a]</v>
      </c>
      <c r="N20" t="str">
        <f t="shared" si="1"/>
        <v>ATL</v>
      </c>
      <c r="O20" t="str">
        <f t="shared" si="2"/>
        <v>M5</v>
      </c>
      <c r="P20" t="str">
        <f t="shared" si="3"/>
        <v>M5 - part</v>
      </c>
      <c r="R20" s="16">
        <v>93</v>
      </c>
      <c r="S20" s="16" t="s">
        <v>135</v>
      </c>
      <c r="T20" s="16" t="s">
        <v>428</v>
      </c>
      <c r="U20" s="16" t="s">
        <v>429</v>
      </c>
      <c r="V20" s="16" t="s">
        <v>113</v>
      </c>
      <c r="Y20" t="s">
        <v>443</v>
      </c>
    </row>
    <row r="21" spans="1:25" ht="17.25" thickBot="1" x14ac:dyDescent="0.3">
      <c r="A21" s="15">
        <v>44</v>
      </c>
      <c r="B21" s="16" t="s">
        <v>409</v>
      </c>
      <c r="C21" s="16" t="s">
        <v>438</v>
      </c>
      <c r="D21" s="16" t="s">
        <v>418</v>
      </c>
      <c r="E21" s="16" t="s">
        <v>419</v>
      </c>
      <c r="G21">
        <v>39</v>
      </c>
      <c r="H21" t="s">
        <v>76</v>
      </c>
      <c r="I21" t="s">
        <v>97</v>
      </c>
      <c r="J21" t="s">
        <v>93</v>
      </c>
      <c r="K21" t="s">
        <v>52</v>
      </c>
      <c r="L21">
        <v>11.1728690534714</v>
      </c>
      <c r="M21" t="str">
        <f t="shared" si="0"/>
        <v>Bonner et al. [2013]</v>
      </c>
      <c r="N21" t="str">
        <f t="shared" si="1"/>
        <v>NanoGo</v>
      </c>
      <c r="O21" t="str">
        <f t="shared" si="2"/>
        <v>MWCNT</v>
      </c>
      <c r="P21" t="str">
        <f t="shared" si="3"/>
        <v>Functionalized MWCNT</v>
      </c>
      <c r="R21" s="16">
        <v>39</v>
      </c>
      <c r="S21" s="16" t="s">
        <v>76</v>
      </c>
      <c r="T21" s="16" t="s">
        <v>97</v>
      </c>
      <c r="U21" s="16" t="s">
        <v>418</v>
      </c>
      <c r="V21" s="16" t="s">
        <v>419</v>
      </c>
      <c r="Y21" t="s">
        <v>447</v>
      </c>
    </row>
    <row r="22" spans="1:25" ht="15.75" thickBot="1" x14ac:dyDescent="0.3">
      <c r="A22" s="15">
        <v>45</v>
      </c>
      <c r="B22" s="16" t="s">
        <v>76</v>
      </c>
      <c r="C22" s="16" t="s">
        <v>90</v>
      </c>
      <c r="D22" s="16" t="s">
        <v>418</v>
      </c>
      <c r="E22" s="16" t="s">
        <v>419</v>
      </c>
      <c r="G22">
        <v>132</v>
      </c>
      <c r="H22" t="s">
        <v>204</v>
      </c>
      <c r="I22" t="s">
        <v>233</v>
      </c>
      <c r="J22" t="s">
        <v>234</v>
      </c>
      <c r="K22" t="s">
        <v>235</v>
      </c>
      <c r="L22">
        <v>11.320777777777799</v>
      </c>
      <c r="M22" t="str">
        <f t="shared" si="0"/>
        <v>Morimoto et al. [2015]</v>
      </c>
      <c r="N22" t="str">
        <f t="shared" si="1"/>
        <v>Swiss-VCI</v>
      </c>
      <c r="O22" t="str">
        <f t="shared" si="2"/>
        <v>CeO2</v>
      </c>
      <c r="P22" t="str">
        <f t="shared" si="3"/>
        <v>NA</v>
      </c>
      <c r="R22" s="16">
        <v>132</v>
      </c>
      <c r="S22" s="16" t="s">
        <v>204</v>
      </c>
      <c r="T22" s="16" t="s">
        <v>52</v>
      </c>
      <c r="U22" s="16" t="s">
        <v>430</v>
      </c>
      <c r="V22" s="16" t="s">
        <v>405</v>
      </c>
      <c r="Y22" t="s">
        <v>406</v>
      </c>
    </row>
    <row r="23" spans="1:25" ht="15.75" thickBot="1" x14ac:dyDescent="0.3">
      <c r="A23" s="15">
        <v>46</v>
      </c>
      <c r="B23" s="16" t="s">
        <v>76</v>
      </c>
      <c r="C23" s="16" t="s">
        <v>95</v>
      </c>
      <c r="D23" s="16" t="s">
        <v>418</v>
      </c>
      <c r="E23" s="16" t="s">
        <v>419</v>
      </c>
      <c r="G23">
        <v>105</v>
      </c>
      <c r="H23" t="s">
        <v>160</v>
      </c>
      <c r="I23" t="s">
        <v>178</v>
      </c>
      <c r="J23" t="s">
        <v>182</v>
      </c>
      <c r="K23" t="s">
        <v>183</v>
      </c>
      <c r="L23">
        <v>11.718500000000001</v>
      </c>
      <c r="M23" t="str">
        <f t="shared" si="0"/>
        <v>Poulsen et al. [2015]</v>
      </c>
      <c r="N23" t="str">
        <f t="shared" si="1"/>
        <v>Swiss-VCI</v>
      </c>
      <c r="O23" t="str">
        <f t="shared" si="2"/>
        <v>CNT</v>
      </c>
      <c r="P23" t="str">
        <f t="shared" si="3"/>
        <v>CNT - small</v>
      </c>
      <c r="R23" s="16">
        <v>105</v>
      </c>
      <c r="S23" s="16" t="s">
        <v>160</v>
      </c>
      <c r="T23" s="16" t="s">
        <v>431</v>
      </c>
      <c r="U23" s="16" t="s">
        <v>432</v>
      </c>
      <c r="V23" s="16" t="s">
        <v>405</v>
      </c>
      <c r="Y23" t="s">
        <v>450</v>
      </c>
    </row>
    <row r="24" spans="1:25" ht="15.75" thickBot="1" x14ac:dyDescent="0.3">
      <c r="A24" s="15">
        <v>47</v>
      </c>
      <c r="B24" s="16" t="s">
        <v>76</v>
      </c>
      <c r="C24" s="16" t="s">
        <v>97</v>
      </c>
      <c r="D24" s="16" t="s">
        <v>418</v>
      </c>
      <c r="E24" s="16" t="s">
        <v>419</v>
      </c>
      <c r="G24">
        <v>149</v>
      </c>
      <c r="H24" t="s">
        <v>71</v>
      </c>
      <c r="I24" t="s">
        <v>241</v>
      </c>
      <c r="J24" t="s">
        <v>245</v>
      </c>
      <c r="K24" t="s">
        <v>246</v>
      </c>
      <c r="L24">
        <v>14.984115942029</v>
      </c>
      <c r="M24" t="str">
        <f t="shared" si="0"/>
        <v>Warheit et al. [2009b]</v>
      </c>
      <c r="N24" t="str">
        <f t="shared" si="1"/>
        <v>Swiss-VCI</v>
      </c>
      <c r="O24" t="str">
        <f t="shared" si="2"/>
        <v>ZnO</v>
      </c>
      <c r="P24" t="str">
        <f t="shared" si="3"/>
        <v>NA</v>
      </c>
      <c r="R24" s="16">
        <v>149</v>
      </c>
      <c r="S24" s="16" t="s">
        <v>71</v>
      </c>
      <c r="T24" s="16" t="s">
        <v>52</v>
      </c>
      <c r="U24" s="16" t="s">
        <v>407</v>
      </c>
      <c r="V24" s="16" t="s">
        <v>405</v>
      </c>
      <c r="Y24" t="s">
        <v>452</v>
      </c>
    </row>
    <row r="25" spans="1:25" ht="17.25" thickBot="1" x14ac:dyDescent="0.3">
      <c r="A25" s="15">
        <v>48</v>
      </c>
      <c r="B25" s="16" t="s">
        <v>409</v>
      </c>
      <c r="C25" s="16" t="s">
        <v>437</v>
      </c>
      <c r="D25" s="16" t="s">
        <v>418</v>
      </c>
      <c r="E25" s="16" t="s">
        <v>419</v>
      </c>
      <c r="G25">
        <v>168</v>
      </c>
      <c r="H25" t="s">
        <v>160</v>
      </c>
      <c r="I25" t="s">
        <v>302</v>
      </c>
      <c r="J25" t="s">
        <v>294</v>
      </c>
      <c r="K25" t="s">
        <v>258</v>
      </c>
      <c r="L25">
        <v>16.9660714285714</v>
      </c>
      <c r="M25" t="str">
        <f t="shared" si="0"/>
        <v>Poulsen et al. [2016]</v>
      </c>
      <c r="N25" t="str">
        <f t="shared" si="1"/>
        <v>Nano-AOP update</v>
      </c>
      <c r="O25" t="str">
        <f t="shared" si="2"/>
        <v>CNT</v>
      </c>
      <c r="P25" t="str">
        <f t="shared" si="3"/>
        <v>NRCWE-046</v>
      </c>
      <c r="R25" s="16">
        <v>168</v>
      </c>
      <c r="S25" s="16" t="s">
        <v>160</v>
      </c>
      <c r="T25" s="16" t="s">
        <v>301</v>
      </c>
      <c r="U25" s="16" t="s">
        <v>423</v>
      </c>
      <c r="V25" s="16" t="s">
        <v>424</v>
      </c>
      <c r="Y25" t="s">
        <v>455</v>
      </c>
    </row>
    <row r="26" spans="1:25" ht="17.25" thickBot="1" x14ac:dyDescent="0.3">
      <c r="A26" s="15">
        <v>50</v>
      </c>
      <c r="B26" s="16" t="s">
        <v>409</v>
      </c>
      <c r="C26" s="16" t="s">
        <v>438</v>
      </c>
      <c r="D26" s="16" t="s">
        <v>418</v>
      </c>
      <c r="E26" s="16" t="s">
        <v>419</v>
      </c>
      <c r="G26">
        <v>122</v>
      </c>
      <c r="H26" t="s">
        <v>204</v>
      </c>
      <c r="I26" t="s">
        <v>205</v>
      </c>
      <c r="J26" t="s">
        <v>207</v>
      </c>
      <c r="K26" t="s">
        <v>196</v>
      </c>
      <c r="L26">
        <v>18.6905</v>
      </c>
      <c r="M26" t="str">
        <f t="shared" si="0"/>
        <v>Dunnick et al. [2016]</v>
      </c>
      <c r="N26" t="str">
        <f t="shared" si="1"/>
        <v>NIOSHTIC</v>
      </c>
      <c r="O26" t="str">
        <f t="shared" si="2"/>
        <v>CeO2</v>
      </c>
      <c r="P26" t="str">
        <f t="shared" si="3"/>
        <v>CeO2 - 20Gd</v>
      </c>
      <c r="R26" s="16">
        <v>122</v>
      </c>
      <c r="S26" s="16" t="s">
        <v>204</v>
      </c>
      <c r="T26" s="16" t="s">
        <v>499</v>
      </c>
      <c r="U26" s="16" t="s">
        <v>436</v>
      </c>
      <c r="V26" s="16" t="s">
        <v>196</v>
      </c>
      <c r="Y26" t="s">
        <v>456</v>
      </c>
    </row>
    <row r="27" spans="1:25" ht="17.25" thickBot="1" x14ac:dyDescent="0.3">
      <c r="A27" s="15">
        <v>51</v>
      </c>
      <c r="B27" s="16" t="s">
        <v>409</v>
      </c>
      <c r="C27" s="16" t="s">
        <v>437</v>
      </c>
      <c r="D27" s="16" t="s">
        <v>418</v>
      </c>
      <c r="E27" s="16" t="s">
        <v>419</v>
      </c>
      <c r="G27">
        <v>12</v>
      </c>
      <c r="H27" t="s">
        <v>128</v>
      </c>
      <c r="I27" t="s">
        <v>131</v>
      </c>
      <c r="J27" t="s">
        <v>330</v>
      </c>
      <c r="K27" t="s">
        <v>52</v>
      </c>
      <c r="L27">
        <v>19.392545636007899</v>
      </c>
      <c r="M27" t="str">
        <f t="shared" si="0"/>
        <v>Porter et al. [2001]</v>
      </c>
      <c r="N27" t="str">
        <f t="shared" si="1"/>
        <v>NIOSH</v>
      </c>
      <c r="O27" t="str">
        <f t="shared" si="2"/>
        <v>Silica</v>
      </c>
      <c r="P27" t="str">
        <f t="shared" si="3"/>
        <v>Crystalline</v>
      </c>
      <c r="R27" s="16">
        <v>12</v>
      </c>
      <c r="S27" s="16" t="s">
        <v>128</v>
      </c>
      <c r="T27" s="16" t="s">
        <v>444</v>
      </c>
      <c r="U27" s="16" t="s">
        <v>445</v>
      </c>
      <c r="V27" s="16" t="s">
        <v>414</v>
      </c>
      <c r="Y27" t="s">
        <v>458</v>
      </c>
    </row>
    <row r="28" spans="1:25" ht="17.25" thickBot="1" x14ac:dyDescent="0.3">
      <c r="A28" s="15">
        <v>52</v>
      </c>
      <c r="B28" s="16" t="s">
        <v>409</v>
      </c>
      <c r="C28" s="16" t="s">
        <v>480</v>
      </c>
      <c r="D28" s="16" t="s">
        <v>418</v>
      </c>
      <c r="E28" s="16" t="s">
        <v>419</v>
      </c>
      <c r="G28">
        <v>165</v>
      </c>
      <c r="H28" t="s">
        <v>160</v>
      </c>
      <c r="I28" t="s">
        <v>296</v>
      </c>
      <c r="J28" t="s">
        <v>294</v>
      </c>
      <c r="K28" t="s">
        <v>258</v>
      </c>
      <c r="L28">
        <v>20.370428571428601</v>
      </c>
      <c r="M28" t="str">
        <f t="shared" si="0"/>
        <v>Poulsen et al. [2016]</v>
      </c>
      <c r="N28" t="str">
        <f t="shared" si="1"/>
        <v>Nano-AOP update</v>
      </c>
      <c r="O28" t="str">
        <f t="shared" si="2"/>
        <v>CNT</v>
      </c>
      <c r="P28" t="str">
        <f t="shared" si="3"/>
        <v>NRCWE-040</v>
      </c>
      <c r="R28" s="16">
        <v>165</v>
      </c>
      <c r="S28" s="16" t="s">
        <v>160</v>
      </c>
      <c r="T28" s="16" t="s">
        <v>293</v>
      </c>
      <c r="U28" s="16" t="s">
        <v>423</v>
      </c>
      <c r="V28" s="16" t="s">
        <v>424</v>
      </c>
      <c r="Y28" t="s">
        <v>460</v>
      </c>
    </row>
    <row r="29" spans="1:25" ht="17.25" thickBot="1" x14ac:dyDescent="0.3">
      <c r="A29" s="15">
        <v>53</v>
      </c>
      <c r="B29" s="16" t="s">
        <v>409</v>
      </c>
      <c r="C29" s="16" t="s">
        <v>438</v>
      </c>
      <c r="D29" s="16" t="s">
        <v>418</v>
      </c>
      <c r="E29" s="16" t="s">
        <v>419</v>
      </c>
      <c r="G29">
        <v>170</v>
      </c>
      <c r="H29" t="s">
        <v>160</v>
      </c>
      <c r="I29" t="s">
        <v>308</v>
      </c>
      <c r="J29" t="s">
        <v>294</v>
      </c>
      <c r="K29" t="s">
        <v>258</v>
      </c>
      <c r="L29">
        <v>20.6892142857143</v>
      </c>
      <c r="M29" t="str">
        <f t="shared" si="0"/>
        <v>Poulsen et al. [2016]</v>
      </c>
      <c r="N29" t="str">
        <f t="shared" si="1"/>
        <v>Nano-AOP update</v>
      </c>
      <c r="O29" t="str">
        <f t="shared" si="2"/>
        <v>CNT</v>
      </c>
      <c r="P29" t="str">
        <f t="shared" si="3"/>
        <v>NRCWE-049</v>
      </c>
      <c r="R29" s="16">
        <v>170</v>
      </c>
      <c r="S29" s="16" t="s">
        <v>160</v>
      </c>
      <c r="T29" s="16" t="s">
        <v>307</v>
      </c>
      <c r="U29" s="16" t="s">
        <v>423</v>
      </c>
      <c r="V29" s="16" t="s">
        <v>424</v>
      </c>
      <c r="Y29" t="s">
        <v>463</v>
      </c>
    </row>
    <row r="30" spans="1:25" ht="17.25" thickBot="1" x14ac:dyDescent="0.3">
      <c r="A30" s="15">
        <v>56</v>
      </c>
      <c r="B30" s="16" t="s">
        <v>409</v>
      </c>
      <c r="C30" s="16" t="s">
        <v>438</v>
      </c>
      <c r="D30" s="16" t="s">
        <v>418</v>
      </c>
      <c r="E30" s="16" t="s">
        <v>419</v>
      </c>
      <c r="G30">
        <v>48</v>
      </c>
      <c r="H30" t="s">
        <v>48</v>
      </c>
      <c r="I30" t="s">
        <v>101</v>
      </c>
      <c r="J30" t="s">
        <v>102</v>
      </c>
      <c r="K30" t="s">
        <v>52</v>
      </c>
      <c r="L30">
        <v>21.3941082519347</v>
      </c>
      <c r="M30" t="str">
        <f t="shared" si="0"/>
        <v>Bonner et al. [2013]</v>
      </c>
      <c r="N30" t="str">
        <f t="shared" si="1"/>
        <v>NanoGo</v>
      </c>
      <c r="O30" t="str">
        <f t="shared" si="2"/>
        <v>TiO2</v>
      </c>
      <c r="P30" t="str">
        <f t="shared" si="3"/>
        <v>Anatase/rutile nanospheres</v>
      </c>
      <c r="R30" s="16">
        <v>48</v>
      </c>
      <c r="S30" s="16" t="s">
        <v>48</v>
      </c>
      <c r="T30" s="16" t="s">
        <v>437</v>
      </c>
      <c r="U30" s="16" t="s">
        <v>418</v>
      </c>
      <c r="V30" s="16" t="s">
        <v>419</v>
      </c>
      <c r="Y30" t="s">
        <v>434</v>
      </c>
    </row>
    <row r="31" spans="1:25" ht="17.25" thickBot="1" x14ac:dyDescent="0.3">
      <c r="A31" s="15">
        <v>57</v>
      </c>
      <c r="B31" s="16" t="s">
        <v>409</v>
      </c>
      <c r="C31" s="16" t="s">
        <v>437</v>
      </c>
      <c r="D31" s="16" t="s">
        <v>418</v>
      </c>
      <c r="E31" s="16" t="s">
        <v>419</v>
      </c>
      <c r="G31">
        <v>166</v>
      </c>
      <c r="H31" t="s">
        <v>160</v>
      </c>
      <c r="I31" t="s">
        <v>298</v>
      </c>
      <c r="J31" t="s">
        <v>294</v>
      </c>
      <c r="K31" t="s">
        <v>258</v>
      </c>
      <c r="L31">
        <v>21.917428571428601</v>
      </c>
      <c r="M31" t="str">
        <f t="shared" si="0"/>
        <v>Poulsen et al. [2016]</v>
      </c>
      <c r="N31" t="str">
        <f t="shared" si="1"/>
        <v>Nano-AOP update</v>
      </c>
      <c r="O31" t="str">
        <f t="shared" si="2"/>
        <v>CNT</v>
      </c>
      <c r="P31" t="str">
        <f t="shared" si="3"/>
        <v>NRCWE-042</v>
      </c>
      <c r="R31" s="16">
        <v>166</v>
      </c>
      <c r="S31" s="16" t="s">
        <v>160</v>
      </c>
      <c r="T31" s="16" t="s">
        <v>297</v>
      </c>
      <c r="U31" s="16" t="s">
        <v>423</v>
      </c>
      <c r="V31" s="16" t="s">
        <v>424</v>
      </c>
      <c r="Y31" t="s">
        <v>469</v>
      </c>
    </row>
    <row r="32" spans="1:25" ht="17.25" thickBot="1" x14ac:dyDescent="0.3">
      <c r="A32" s="15">
        <v>59</v>
      </c>
      <c r="B32" s="16" t="s">
        <v>409</v>
      </c>
      <c r="C32" s="16" t="s">
        <v>438</v>
      </c>
      <c r="D32" s="16" t="s">
        <v>418</v>
      </c>
      <c r="E32" s="16" t="s">
        <v>419</v>
      </c>
      <c r="G32">
        <v>1</v>
      </c>
      <c r="H32" t="s">
        <v>48</v>
      </c>
      <c r="I32" t="s">
        <v>49</v>
      </c>
      <c r="J32" t="s">
        <v>54</v>
      </c>
      <c r="K32" t="s">
        <v>52</v>
      </c>
      <c r="L32">
        <v>25.36</v>
      </c>
      <c r="M32" t="str">
        <f t="shared" si="0"/>
        <v>Porter et al. [2013]</v>
      </c>
      <c r="N32" t="str">
        <f t="shared" si="1"/>
        <v>NIOSH</v>
      </c>
      <c r="O32" t="str">
        <f t="shared" si="2"/>
        <v>TiO2</v>
      </c>
      <c r="P32" t="str">
        <f t="shared" si="3"/>
        <v>NB1</v>
      </c>
      <c r="R32" s="16">
        <v>1</v>
      </c>
      <c r="S32" s="16" t="s">
        <v>48</v>
      </c>
      <c r="T32" s="16" t="s">
        <v>49</v>
      </c>
      <c r="U32" s="16" t="s">
        <v>427</v>
      </c>
      <c r="V32" s="16" t="s">
        <v>414</v>
      </c>
      <c r="Y32" t="s">
        <v>473</v>
      </c>
    </row>
    <row r="33" spans="1:25" ht="15.75" thickBot="1" x14ac:dyDescent="0.3">
      <c r="A33" s="15">
        <v>61</v>
      </c>
      <c r="B33" s="16" t="s">
        <v>76</v>
      </c>
      <c r="C33" s="16" t="s">
        <v>95</v>
      </c>
      <c r="D33" s="16" t="s">
        <v>418</v>
      </c>
      <c r="E33" s="16" t="s">
        <v>419</v>
      </c>
      <c r="G33">
        <v>56</v>
      </c>
      <c r="H33" t="s">
        <v>48</v>
      </c>
      <c r="I33" t="s">
        <v>99</v>
      </c>
      <c r="J33" t="s">
        <v>107</v>
      </c>
      <c r="K33" t="s">
        <v>52</v>
      </c>
      <c r="L33">
        <v>26.019960922718099</v>
      </c>
      <c r="M33" t="str">
        <f t="shared" si="0"/>
        <v>Bonner et al. [2013]</v>
      </c>
      <c r="N33" t="str">
        <f t="shared" si="1"/>
        <v>NanoGo</v>
      </c>
      <c r="O33" t="str">
        <f t="shared" si="2"/>
        <v>TiO2</v>
      </c>
      <c r="P33" t="str">
        <f t="shared" si="3"/>
        <v>Anatase nanobelt</v>
      </c>
      <c r="R33" s="16">
        <v>56</v>
      </c>
      <c r="S33" s="16" t="s">
        <v>48</v>
      </c>
      <c r="T33" s="16" t="s">
        <v>438</v>
      </c>
      <c r="U33" s="16" t="s">
        <v>418</v>
      </c>
      <c r="V33" s="16" t="s">
        <v>419</v>
      </c>
      <c r="Y33" t="s">
        <v>475</v>
      </c>
    </row>
    <row r="34" spans="1:25" ht="15.75" thickBot="1" x14ac:dyDescent="0.3">
      <c r="A34" s="15">
        <v>62</v>
      </c>
      <c r="B34" s="16" t="s">
        <v>76</v>
      </c>
      <c r="C34" s="16" t="s">
        <v>97</v>
      </c>
      <c r="D34" s="16" t="s">
        <v>418</v>
      </c>
      <c r="E34" s="16" t="s">
        <v>419</v>
      </c>
      <c r="G34">
        <v>18</v>
      </c>
      <c r="H34" t="s">
        <v>76</v>
      </c>
      <c r="I34" t="s">
        <v>88</v>
      </c>
      <c r="J34" t="s">
        <v>87</v>
      </c>
      <c r="K34" t="s">
        <v>52</v>
      </c>
      <c r="L34">
        <v>26.26</v>
      </c>
      <c r="M34" t="str">
        <f t="shared" si="0"/>
        <v>ENPRA [2013]</v>
      </c>
      <c r="N34" t="str">
        <f t="shared" si="1"/>
        <v>ENPRA</v>
      </c>
      <c r="O34" t="str">
        <f t="shared" si="2"/>
        <v>MWCNT</v>
      </c>
      <c r="P34" t="str">
        <f t="shared" si="3"/>
        <v>Short</v>
      </c>
      <c r="R34" s="16">
        <v>18</v>
      </c>
      <c r="S34" s="16" t="s">
        <v>76</v>
      </c>
      <c r="T34" s="16" t="s">
        <v>439</v>
      </c>
      <c r="U34" s="16" t="s">
        <v>440</v>
      </c>
      <c r="V34" s="16" t="s">
        <v>441</v>
      </c>
      <c r="Y34" t="s">
        <v>510</v>
      </c>
    </row>
    <row r="35" spans="1:25" ht="15.75" thickBot="1" x14ac:dyDescent="0.3">
      <c r="A35" s="15">
        <v>63</v>
      </c>
      <c r="B35" s="16" t="s">
        <v>76</v>
      </c>
      <c r="C35" s="16" t="s">
        <v>90</v>
      </c>
      <c r="D35" s="16" t="s">
        <v>418</v>
      </c>
      <c r="E35" s="16" t="s">
        <v>419</v>
      </c>
      <c r="G35">
        <v>66</v>
      </c>
      <c r="H35" t="s">
        <v>76</v>
      </c>
      <c r="I35" t="s">
        <v>90</v>
      </c>
      <c r="J35" t="s">
        <v>107</v>
      </c>
      <c r="K35" t="s">
        <v>52</v>
      </c>
      <c r="L35">
        <v>26.3910054578255</v>
      </c>
      <c r="M35" t="str">
        <f t="shared" si="0"/>
        <v>Bonner et al. [2013]</v>
      </c>
      <c r="N35" t="str">
        <f t="shared" si="1"/>
        <v>NanoGo</v>
      </c>
      <c r="O35" t="str">
        <f t="shared" si="2"/>
        <v>MWCNT</v>
      </c>
      <c r="P35" t="str">
        <f t="shared" si="3"/>
        <v>Original MWCNT</v>
      </c>
      <c r="R35" s="16">
        <v>66</v>
      </c>
      <c r="S35" s="16" t="s">
        <v>76</v>
      </c>
      <c r="T35" s="16" t="s">
        <v>90</v>
      </c>
      <c r="U35" s="16" t="s">
        <v>418</v>
      </c>
      <c r="V35" s="16" t="s">
        <v>419</v>
      </c>
      <c r="Y35" t="s">
        <v>479</v>
      </c>
    </row>
    <row r="36" spans="1:25" ht="15.75" thickBot="1" x14ac:dyDescent="0.3">
      <c r="A36" s="15">
        <v>64</v>
      </c>
      <c r="B36" s="16" t="s">
        <v>76</v>
      </c>
      <c r="C36" s="16" t="s">
        <v>95</v>
      </c>
      <c r="D36" s="16" t="s">
        <v>418</v>
      </c>
      <c r="E36" s="16" t="s">
        <v>419</v>
      </c>
      <c r="G36">
        <v>63</v>
      </c>
      <c r="H36" t="s">
        <v>76</v>
      </c>
      <c r="I36" t="s">
        <v>90</v>
      </c>
      <c r="J36" t="s">
        <v>105</v>
      </c>
      <c r="K36" t="s">
        <v>52</v>
      </c>
      <c r="L36">
        <v>28.831920125608899</v>
      </c>
      <c r="M36" t="str">
        <f t="shared" si="0"/>
        <v>Bonner et al. [2013]</v>
      </c>
      <c r="N36" t="str">
        <f t="shared" si="1"/>
        <v>NanoGo</v>
      </c>
      <c r="O36" t="str">
        <f t="shared" si="2"/>
        <v>MWCNT</v>
      </c>
      <c r="P36" t="str">
        <f t="shared" si="3"/>
        <v>Original MWCNT</v>
      </c>
      <c r="R36" s="16">
        <v>63</v>
      </c>
      <c r="S36" s="16" t="s">
        <v>76</v>
      </c>
      <c r="T36" s="16" t="s">
        <v>90</v>
      </c>
      <c r="U36" s="16" t="s">
        <v>418</v>
      </c>
      <c r="V36" s="16" t="s">
        <v>419</v>
      </c>
      <c r="Y36" t="s">
        <v>482</v>
      </c>
    </row>
    <row r="37" spans="1:25" ht="15.75" thickBot="1" x14ac:dyDescent="0.3">
      <c r="A37" s="15">
        <v>65</v>
      </c>
      <c r="B37" s="16" t="s">
        <v>76</v>
      </c>
      <c r="C37" s="16" t="s">
        <v>97</v>
      </c>
      <c r="D37" s="16" t="s">
        <v>418</v>
      </c>
      <c r="E37" s="16" t="s">
        <v>419</v>
      </c>
      <c r="G37">
        <v>112</v>
      </c>
      <c r="H37" t="s">
        <v>160</v>
      </c>
      <c r="I37" t="s">
        <v>197</v>
      </c>
      <c r="J37" t="s">
        <v>200</v>
      </c>
      <c r="K37" t="s">
        <v>196</v>
      </c>
      <c r="L37">
        <v>29.012699999999999</v>
      </c>
      <c r="M37" t="str">
        <f t="shared" si="0"/>
        <v>Bishop et al. [2017]</v>
      </c>
      <c r="N37" t="str">
        <f t="shared" si="1"/>
        <v>NIOSHTIC</v>
      </c>
      <c r="O37" t="str">
        <f t="shared" si="2"/>
        <v>CNT</v>
      </c>
      <c r="P37" t="str">
        <f t="shared" si="3"/>
        <v>MWCNT - AP Comp2</v>
      </c>
      <c r="R37" s="16">
        <v>112</v>
      </c>
      <c r="S37" s="16" t="s">
        <v>160</v>
      </c>
      <c r="T37" s="16" t="s">
        <v>442</v>
      </c>
      <c r="U37" s="16" t="s">
        <v>443</v>
      </c>
      <c r="V37" s="16" t="s">
        <v>196</v>
      </c>
      <c r="Y37" t="s">
        <v>484</v>
      </c>
    </row>
    <row r="38" spans="1:25" ht="15.75" thickBot="1" x14ac:dyDescent="0.3">
      <c r="A38" s="15">
        <v>66</v>
      </c>
      <c r="B38" s="16" t="s">
        <v>76</v>
      </c>
      <c r="C38" s="16" t="s">
        <v>90</v>
      </c>
      <c r="D38" s="16" t="s">
        <v>418</v>
      </c>
      <c r="E38" s="16" t="s">
        <v>419</v>
      </c>
      <c r="G38">
        <v>10</v>
      </c>
      <c r="H38" t="s">
        <v>76</v>
      </c>
      <c r="I38" t="s">
        <v>77</v>
      </c>
      <c r="J38" t="s">
        <v>81</v>
      </c>
      <c r="K38" t="s">
        <v>52</v>
      </c>
      <c r="L38">
        <v>32.07</v>
      </c>
      <c r="M38" t="str">
        <f t="shared" si="0"/>
        <v>Sager et al. [2013]</v>
      </c>
      <c r="N38" t="str">
        <f t="shared" si="1"/>
        <v>NIOSH</v>
      </c>
      <c r="O38" t="str">
        <f t="shared" si="2"/>
        <v>MWCNT</v>
      </c>
      <c r="P38" t="str">
        <f t="shared" si="3"/>
        <v>Bare</v>
      </c>
      <c r="R38" s="16">
        <v>10</v>
      </c>
      <c r="S38" s="16" t="s">
        <v>76</v>
      </c>
      <c r="T38" s="16" t="s">
        <v>77</v>
      </c>
      <c r="U38" s="16" t="s">
        <v>447</v>
      </c>
      <c r="V38" s="16" t="s">
        <v>414</v>
      </c>
      <c r="Y38" t="s">
        <v>453</v>
      </c>
    </row>
    <row r="39" spans="1:25" ht="15.75" thickBot="1" x14ac:dyDescent="0.3">
      <c r="A39" s="15">
        <v>67</v>
      </c>
      <c r="B39" s="16" t="s">
        <v>76</v>
      </c>
      <c r="C39" s="16" t="s">
        <v>95</v>
      </c>
      <c r="D39" s="16" t="s">
        <v>418</v>
      </c>
      <c r="E39" s="16" t="s">
        <v>419</v>
      </c>
      <c r="G39">
        <v>64</v>
      </c>
      <c r="H39" t="s">
        <v>76</v>
      </c>
      <c r="I39" t="s">
        <v>95</v>
      </c>
      <c r="J39" t="s">
        <v>105</v>
      </c>
      <c r="K39" t="s">
        <v>52</v>
      </c>
      <c r="L39">
        <v>33.474290274536102</v>
      </c>
      <c r="M39" t="str">
        <f t="shared" si="0"/>
        <v>Bonner et al. [2013]</v>
      </c>
      <c r="N39" t="str">
        <f t="shared" si="1"/>
        <v>NanoGo</v>
      </c>
      <c r="O39" t="str">
        <f t="shared" si="2"/>
        <v>MWCNT</v>
      </c>
      <c r="P39" t="str">
        <f t="shared" si="3"/>
        <v>Purified MWCNT</v>
      </c>
      <c r="R39" s="16">
        <v>64</v>
      </c>
      <c r="S39" s="16" t="s">
        <v>76</v>
      </c>
      <c r="T39" s="16" t="s">
        <v>95</v>
      </c>
      <c r="U39" s="16" t="s">
        <v>418</v>
      </c>
      <c r="V39" s="16" t="s">
        <v>419</v>
      </c>
      <c r="Y39" t="s">
        <v>464</v>
      </c>
    </row>
    <row r="40" spans="1:25" ht="15.75" thickBot="1" x14ac:dyDescent="0.3">
      <c r="A40" s="15">
        <v>70</v>
      </c>
      <c r="B40" s="16" t="s">
        <v>76</v>
      </c>
      <c r="C40" s="16" t="s">
        <v>95</v>
      </c>
      <c r="D40" s="16" t="s">
        <v>418</v>
      </c>
      <c r="E40" s="16" t="s">
        <v>419</v>
      </c>
      <c r="G40">
        <v>72</v>
      </c>
      <c r="H40" t="s">
        <v>48</v>
      </c>
      <c r="I40" t="s">
        <v>49</v>
      </c>
      <c r="J40" t="s">
        <v>54</v>
      </c>
      <c r="K40" t="s">
        <v>52</v>
      </c>
      <c r="L40">
        <v>35.369999999999997</v>
      </c>
      <c r="M40" t="str">
        <f t="shared" si="0"/>
        <v>Porter et al. [2013]</v>
      </c>
      <c r="N40" t="str">
        <f t="shared" si="1"/>
        <v>NIOSH</v>
      </c>
      <c r="O40" t="str">
        <f t="shared" si="2"/>
        <v>TiO2</v>
      </c>
      <c r="P40" t="str">
        <f t="shared" si="3"/>
        <v>NB1</v>
      </c>
      <c r="R40" s="16">
        <v>72</v>
      </c>
      <c r="S40" s="16" t="s">
        <v>48</v>
      </c>
      <c r="T40" s="16" t="s">
        <v>49</v>
      </c>
      <c r="U40" s="16" t="s">
        <v>427</v>
      </c>
      <c r="V40" s="16" t="s">
        <v>414</v>
      </c>
      <c r="Y40" t="s">
        <v>486</v>
      </c>
    </row>
    <row r="41" spans="1:25" ht="15.75" thickBot="1" x14ac:dyDescent="0.3">
      <c r="A41" s="15">
        <v>71</v>
      </c>
      <c r="B41" s="16" t="s">
        <v>76</v>
      </c>
      <c r="C41" s="16" t="s">
        <v>97</v>
      </c>
      <c r="D41" s="16" t="s">
        <v>418</v>
      </c>
      <c r="E41" s="16" t="s">
        <v>419</v>
      </c>
      <c r="G41">
        <v>178</v>
      </c>
      <c r="H41" t="s">
        <v>204</v>
      </c>
      <c r="I41" t="s">
        <v>360</v>
      </c>
      <c r="J41" t="s">
        <v>353</v>
      </c>
      <c r="K41" t="s">
        <v>52</v>
      </c>
      <c r="L41">
        <v>35.729050800728203</v>
      </c>
      <c r="M41" t="e">
        <f t="shared" si="0"/>
        <v>#N/A</v>
      </c>
      <c r="N41" t="e">
        <f t="shared" si="1"/>
        <v>#N/A</v>
      </c>
      <c r="O41" t="e">
        <f t="shared" si="2"/>
        <v>#N/A</v>
      </c>
      <c r="P41" t="e">
        <f t="shared" si="3"/>
        <v>#N/A</v>
      </c>
      <c r="R41" s="16">
        <v>178</v>
      </c>
      <c r="S41" s="16" t="s">
        <v>204</v>
      </c>
      <c r="T41" s="16" t="s">
        <v>360</v>
      </c>
      <c r="U41" s="16" t="s">
        <v>406</v>
      </c>
      <c r="V41" s="16" t="s">
        <v>424</v>
      </c>
      <c r="Y41" t="s">
        <v>489</v>
      </c>
    </row>
    <row r="42" spans="1:25" ht="17.25" thickBot="1" x14ac:dyDescent="0.3">
      <c r="A42" s="15">
        <v>72</v>
      </c>
      <c r="B42" s="16" t="s">
        <v>409</v>
      </c>
      <c r="C42" s="16" t="s">
        <v>49</v>
      </c>
      <c r="D42" s="16" t="s">
        <v>427</v>
      </c>
      <c r="E42" s="16" t="s">
        <v>414</v>
      </c>
      <c r="G42">
        <v>170</v>
      </c>
      <c r="H42" t="s">
        <v>160</v>
      </c>
      <c r="I42" t="s">
        <v>306</v>
      </c>
      <c r="J42" t="s">
        <v>294</v>
      </c>
      <c r="K42" t="s">
        <v>258</v>
      </c>
      <c r="L42">
        <v>36.829285714285703</v>
      </c>
      <c r="M42" t="str">
        <f t="shared" si="0"/>
        <v>Poulsen et al. [2016]</v>
      </c>
      <c r="N42" t="str">
        <f t="shared" si="1"/>
        <v>Nano-AOP update</v>
      </c>
      <c r="O42" t="str">
        <f t="shared" si="2"/>
        <v>CNT</v>
      </c>
      <c r="P42" t="str">
        <f t="shared" si="3"/>
        <v>NRCWE-049</v>
      </c>
      <c r="R42" s="16">
        <v>170</v>
      </c>
      <c r="S42" s="16" t="s">
        <v>160</v>
      </c>
      <c r="T42" s="16" t="s">
        <v>307</v>
      </c>
      <c r="U42" s="16" t="s">
        <v>423</v>
      </c>
      <c r="V42" s="16" t="s">
        <v>424</v>
      </c>
      <c r="Y42" t="s">
        <v>492</v>
      </c>
    </row>
    <row r="43" spans="1:25" ht="17.25" thickBot="1" x14ac:dyDescent="0.3">
      <c r="A43" s="15">
        <v>73</v>
      </c>
      <c r="B43" s="16" t="s">
        <v>409</v>
      </c>
      <c r="C43" s="16" t="s">
        <v>61</v>
      </c>
      <c r="D43" s="16" t="s">
        <v>427</v>
      </c>
      <c r="E43" s="16" t="s">
        <v>414</v>
      </c>
      <c r="G43">
        <v>57</v>
      </c>
      <c r="H43" t="s">
        <v>48</v>
      </c>
      <c r="I43" t="s">
        <v>101</v>
      </c>
      <c r="J43" t="s">
        <v>108</v>
      </c>
      <c r="K43" t="s">
        <v>52</v>
      </c>
      <c r="L43">
        <v>37.1872944973844</v>
      </c>
      <c r="M43" t="str">
        <f t="shared" si="0"/>
        <v>Bonner et al. [2013]</v>
      </c>
      <c r="N43" t="str">
        <f t="shared" si="1"/>
        <v>NanoGo</v>
      </c>
      <c r="O43" t="str">
        <f t="shared" si="2"/>
        <v>TiO2</v>
      </c>
      <c r="P43" t="str">
        <f t="shared" si="3"/>
        <v>Anatase/rutile nanospheres</v>
      </c>
      <c r="R43" s="16">
        <v>57</v>
      </c>
      <c r="S43" s="16" t="s">
        <v>48</v>
      </c>
      <c r="T43" s="16" t="s">
        <v>437</v>
      </c>
      <c r="U43" s="16" t="s">
        <v>418</v>
      </c>
      <c r="V43" s="16" t="s">
        <v>419</v>
      </c>
      <c r="Y43" t="s">
        <v>493</v>
      </c>
    </row>
    <row r="44" spans="1:25" ht="15.75" thickBot="1" x14ac:dyDescent="0.3">
      <c r="A44" s="15">
        <v>74</v>
      </c>
      <c r="B44" s="16" t="s">
        <v>78</v>
      </c>
      <c r="C44" s="16" t="s">
        <v>332</v>
      </c>
      <c r="D44" s="16" t="s">
        <v>446</v>
      </c>
      <c r="E44" s="16" t="s">
        <v>113</v>
      </c>
      <c r="G44">
        <v>67</v>
      </c>
      <c r="H44" t="s">
        <v>76</v>
      </c>
      <c r="I44" t="s">
        <v>95</v>
      </c>
      <c r="J44" t="s">
        <v>107</v>
      </c>
      <c r="K44" t="s">
        <v>52</v>
      </c>
      <c r="L44">
        <v>40.163470301527703</v>
      </c>
      <c r="M44" t="str">
        <f t="shared" si="0"/>
        <v>Bonner et al. [2013]</v>
      </c>
      <c r="N44" t="str">
        <f t="shared" si="1"/>
        <v>NanoGo</v>
      </c>
      <c r="O44" t="str">
        <f t="shared" si="2"/>
        <v>MWCNT</v>
      </c>
      <c r="P44" t="str">
        <f t="shared" si="3"/>
        <v>Purified MWCNT</v>
      </c>
      <c r="R44" s="16">
        <v>67</v>
      </c>
      <c r="S44" s="16" t="s">
        <v>76</v>
      </c>
      <c r="T44" s="16" t="s">
        <v>95</v>
      </c>
      <c r="U44" s="16" t="s">
        <v>418</v>
      </c>
      <c r="V44" s="16" t="s">
        <v>419</v>
      </c>
      <c r="Y44" t="s">
        <v>496</v>
      </c>
    </row>
    <row r="45" spans="1:25" ht="15.75" thickBot="1" x14ac:dyDescent="0.3">
      <c r="A45" s="15">
        <v>75</v>
      </c>
      <c r="B45" s="16" t="s">
        <v>338</v>
      </c>
      <c r="C45" s="16" t="s">
        <v>338</v>
      </c>
      <c r="D45" s="16" t="s">
        <v>402</v>
      </c>
      <c r="E45" s="16" t="s">
        <v>113</v>
      </c>
      <c r="G45">
        <v>53</v>
      </c>
      <c r="H45" t="s">
        <v>48</v>
      </c>
      <c r="I45" t="s">
        <v>99</v>
      </c>
      <c r="J45" t="s">
        <v>105</v>
      </c>
      <c r="K45" t="s">
        <v>52</v>
      </c>
      <c r="L45">
        <v>40.714768972965999</v>
      </c>
      <c r="M45" t="str">
        <f t="shared" si="0"/>
        <v>Bonner et al. [2013]</v>
      </c>
      <c r="N45" t="str">
        <f t="shared" si="1"/>
        <v>NanoGo</v>
      </c>
      <c r="O45" t="str">
        <f t="shared" si="2"/>
        <v>TiO2</v>
      </c>
      <c r="P45" t="str">
        <f t="shared" si="3"/>
        <v>Anatase nanobelt</v>
      </c>
      <c r="R45" s="16">
        <v>53</v>
      </c>
      <c r="S45" s="16" t="s">
        <v>48</v>
      </c>
      <c r="T45" s="16" t="s">
        <v>438</v>
      </c>
      <c r="U45" s="16" t="s">
        <v>418</v>
      </c>
      <c r="V45" s="16" t="s">
        <v>419</v>
      </c>
      <c r="Y45" t="s">
        <v>495</v>
      </c>
    </row>
    <row r="46" spans="1:25" ht="15.75" thickBot="1" x14ac:dyDescent="0.3">
      <c r="A46" s="15">
        <v>76</v>
      </c>
      <c r="B46" s="16" t="s">
        <v>344</v>
      </c>
      <c r="C46" s="16" t="s">
        <v>344</v>
      </c>
      <c r="D46" s="16" t="s">
        <v>402</v>
      </c>
      <c r="E46" s="16" t="s">
        <v>113</v>
      </c>
      <c r="G46">
        <v>51</v>
      </c>
      <c r="H46" t="s">
        <v>48</v>
      </c>
      <c r="I46" t="s">
        <v>101</v>
      </c>
      <c r="J46" t="s">
        <v>105</v>
      </c>
      <c r="K46" t="s">
        <v>52</v>
      </c>
      <c r="L46">
        <v>46.3741895807674</v>
      </c>
      <c r="M46" t="str">
        <f t="shared" si="0"/>
        <v>Bonner et al. [2013]</v>
      </c>
      <c r="N46" t="str">
        <f t="shared" si="1"/>
        <v>NanoGo</v>
      </c>
      <c r="O46" t="str">
        <f t="shared" si="2"/>
        <v>TiO2</v>
      </c>
      <c r="P46" t="str">
        <f t="shared" si="3"/>
        <v>Anatase/rutile nanospheres</v>
      </c>
      <c r="R46" s="16">
        <v>51</v>
      </c>
      <c r="S46" s="16" t="s">
        <v>48</v>
      </c>
      <c r="T46" s="16" t="s">
        <v>437</v>
      </c>
      <c r="U46" s="16" t="s">
        <v>418</v>
      </c>
      <c r="V46" s="16" t="s">
        <v>419</v>
      </c>
    </row>
    <row r="47" spans="1:25" ht="15.75" thickBot="1" x14ac:dyDescent="0.3">
      <c r="A47" s="15">
        <v>77</v>
      </c>
      <c r="B47" s="16" t="s">
        <v>219</v>
      </c>
      <c r="C47" s="16" t="s">
        <v>346</v>
      </c>
      <c r="D47" s="16" t="s">
        <v>453</v>
      </c>
      <c r="E47" s="16" t="s">
        <v>113</v>
      </c>
      <c r="G47">
        <v>103</v>
      </c>
      <c r="H47" t="s">
        <v>78</v>
      </c>
      <c r="I47" t="s">
        <v>171</v>
      </c>
      <c r="J47" t="s">
        <v>166</v>
      </c>
      <c r="K47" t="s">
        <v>113</v>
      </c>
      <c r="L47">
        <v>46.637700000000002</v>
      </c>
      <c r="M47" t="str">
        <f t="shared" si="0"/>
        <v>Tong et al. [2009]</v>
      </c>
      <c r="N47" t="str">
        <f t="shared" si="1"/>
        <v>ATL</v>
      </c>
      <c r="O47" t="str">
        <f t="shared" si="2"/>
        <v>Carbon</v>
      </c>
      <c r="P47" t="str">
        <f t="shared" si="3"/>
        <v>ufCB - af</v>
      </c>
      <c r="R47" s="16">
        <v>103</v>
      </c>
      <c r="S47" s="16" t="s">
        <v>78</v>
      </c>
      <c r="T47" s="16" t="s">
        <v>449</v>
      </c>
      <c r="U47" s="16" t="s">
        <v>450</v>
      </c>
      <c r="V47" s="16" t="s">
        <v>113</v>
      </c>
    </row>
    <row r="48" spans="1:25" ht="17.25" thickBot="1" x14ac:dyDescent="0.3">
      <c r="A48" s="15">
        <v>87</v>
      </c>
      <c r="B48" s="16" t="s">
        <v>409</v>
      </c>
      <c r="C48" s="16" t="s">
        <v>477</v>
      </c>
      <c r="D48" s="16" t="s">
        <v>486</v>
      </c>
      <c r="E48" s="16" t="s">
        <v>113</v>
      </c>
      <c r="G48">
        <v>45</v>
      </c>
      <c r="H48" t="s">
        <v>76</v>
      </c>
      <c r="I48" t="s">
        <v>90</v>
      </c>
      <c r="J48" t="s">
        <v>100</v>
      </c>
      <c r="K48" t="s">
        <v>52</v>
      </c>
      <c r="L48">
        <v>47.967272698732202</v>
      </c>
      <c r="M48" t="str">
        <f t="shared" si="0"/>
        <v>Bonner et al. [2013]</v>
      </c>
      <c r="N48" t="str">
        <f t="shared" si="1"/>
        <v>NanoGo</v>
      </c>
      <c r="O48" t="str">
        <f t="shared" si="2"/>
        <v>MWCNT</v>
      </c>
      <c r="P48" t="str">
        <f t="shared" si="3"/>
        <v>Original MWCNT</v>
      </c>
      <c r="R48" s="16">
        <v>45</v>
      </c>
      <c r="S48" s="16" t="s">
        <v>76</v>
      </c>
      <c r="T48" s="16" t="s">
        <v>90</v>
      </c>
      <c r="U48" s="16" t="s">
        <v>418</v>
      </c>
      <c r="V48" s="16" t="s">
        <v>419</v>
      </c>
    </row>
    <row r="49" spans="1:22" ht="17.25" thickBot="1" x14ac:dyDescent="0.3">
      <c r="A49" s="15">
        <v>88</v>
      </c>
      <c r="B49" s="16" t="s">
        <v>409</v>
      </c>
      <c r="C49" s="16" t="s">
        <v>487</v>
      </c>
      <c r="D49" s="16" t="s">
        <v>486</v>
      </c>
      <c r="E49" s="16" t="s">
        <v>113</v>
      </c>
      <c r="G49">
        <v>164</v>
      </c>
      <c r="H49" t="s">
        <v>48</v>
      </c>
      <c r="I49" t="s">
        <v>292</v>
      </c>
      <c r="J49" t="s">
        <v>288</v>
      </c>
      <c r="K49" t="s">
        <v>258</v>
      </c>
      <c r="L49">
        <v>49.049777777777798</v>
      </c>
      <c r="M49" t="str">
        <f t="shared" si="0"/>
        <v>Baisch et al. [2014]</v>
      </c>
      <c r="N49" t="str">
        <f t="shared" si="1"/>
        <v>Nano-AOP update</v>
      </c>
      <c r="O49" t="str">
        <f t="shared" si="2"/>
        <v>TiO2</v>
      </c>
      <c r="P49" t="str">
        <f t="shared" si="3"/>
        <v>TiO2 - ITI</v>
      </c>
      <c r="R49" s="16">
        <v>164</v>
      </c>
      <c r="S49" s="16" t="s">
        <v>48</v>
      </c>
      <c r="T49" s="16" t="s">
        <v>500</v>
      </c>
      <c r="U49" s="16" t="s">
        <v>452</v>
      </c>
      <c r="V49" s="16" t="s">
        <v>424</v>
      </c>
    </row>
    <row r="50" spans="1:22" ht="17.25" thickBot="1" x14ac:dyDescent="0.3">
      <c r="A50" s="15">
        <v>89</v>
      </c>
      <c r="B50" s="16" t="s">
        <v>409</v>
      </c>
      <c r="C50" s="16" t="s">
        <v>410</v>
      </c>
      <c r="D50" s="16" t="s">
        <v>411</v>
      </c>
      <c r="E50" s="16" t="s">
        <v>113</v>
      </c>
      <c r="G50">
        <v>50</v>
      </c>
      <c r="H50" t="s">
        <v>48</v>
      </c>
      <c r="I50" t="s">
        <v>99</v>
      </c>
      <c r="J50" t="s">
        <v>102</v>
      </c>
      <c r="K50" t="s">
        <v>52</v>
      </c>
      <c r="L50">
        <v>51.481975625443503</v>
      </c>
      <c r="M50" t="str">
        <f t="shared" si="0"/>
        <v>Bonner et al. [2013]</v>
      </c>
      <c r="N50" t="str">
        <f t="shared" si="1"/>
        <v>NanoGo</v>
      </c>
      <c r="O50" t="str">
        <f t="shared" si="2"/>
        <v>TiO2</v>
      </c>
      <c r="P50" t="str">
        <f t="shared" si="3"/>
        <v>Anatase nanobelt</v>
      </c>
      <c r="R50" s="16">
        <v>50</v>
      </c>
      <c r="S50" s="16" t="s">
        <v>48</v>
      </c>
      <c r="T50" s="16" t="s">
        <v>438</v>
      </c>
      <c r="U50" s="16" t="s">
        <v>418</v>
      </c>
      <c r="V50" s="16" t="s">
        <v>419</v>
      </c>
    </row>
    <row r="51" spans="1:22" ht="17.25" thickBot="1" x14ac:dyDescent="0.3">
      <c r="A51" s="15">
        <v>90</v>
      </c>
      <c r="B51" s="16" t="s">
        <v>409</v>
      </c>
      <c r="C51" s="16" t="s">
        <v>483</v>
      </c>
      <c r="D51" s="16" t="s">
        <v>473</v>
      </c>
      <c r="E51" s="16" t="s">
        <v>113</v>
      </c>
      <c r="G51">
        <v>62</v>
      </c>
      <c r="H51" t="s">
        <v>76</v>
      </c>
      <c r="I51" t="s">
        <v>97</v>
      </c>
      <c r="J51" t="s">
        <v>102</v>
      </c>
      <c r="K51" t="s">
        <v>52</v>
      </c>
      <c r="L51">
        <v>52.159604821768603</v>
      </c>
      <c r="M51" t="str">
        <f t="shared" si="0"/>
        <v>Bonner et al. [2013]</v>
      </c>
      <c r="N51" t="str">
        <f t="shared" si="1"/>
        <v>NanoGo</v>
      </c>
      <c r="O51" t="str">
        <f t="shared" si="2"/>
        <v>MWCNT</v>
      </c>
      <c r="P51" t="str">
        <f t="shared" si="3"/>
        <v>Functionalized MWCNT</v>
      </c>
      <c r="R51" s="16">
        <v>62</v>
      </c>
      <c r="S51" s="16" t="s">
        <v>76</v>
      </c>
      <c r="T51" s="16" t="s">
        <v>97</v>
      </c>
      <c r="U51" s="16" t="s">
        <v>418</v>
      </c>
      <c r="V51" s="16" t="s">
        <v>419</v>
      </c>
    </row>
    <row r="52" spans="1:22" ht="15.75" thickBot="1" x14ac:dyDescent="0.3">
      <c r="A52" s="15">
        <v>91</v>
      </c>
      <c r="B52" s="16" t="s">
        <v>128</v>
      </c>
      <c r="C52" s="16" t="s">
        <v>481</v>
      </c>
      <c r="D52" s="16" t="s">
        <v>473</v>
      </c>
      <c r="E52" s="16" t="s">
        <v>113</v>
      </c>
      <c r="G52">
        <v>65</v>
      </c>
      <c r="H52" t="s">
        <v>76</v>
      </c>
      <c r="I52" t="s">
        <v>97</v>
      </c>
      <c r="J52" t="s">
        <v>105</v>
      </c>
      <c r="K52" t="s">
        <v>52</v>
      </c>
      <c r="L52">
        <v>52.621296101549802</v>
      </c>
      <c r="M52" t="str">
        <f t="shared" si="0"/>
        <v>Bonner et al. [2013]</v>
      </c>
      <c r="N52" t="str">
        <f t="shared" si="1"/>
        <v>NanoGo</v>
      </c>
      <c r="O52" t="str">
        <f t="shared" si="2"/>
        <v>MWCNT</v>
      </c>
      <c r="P52" t="str">
        <f t="shared" si="3"/>
        <v>Functionalized MWCNT</v>
      </c>
      <c r="R52" s="16">
        <v>65</v>
      </c>
      <c r="S52" s="16" t="s">
        <v>76</v>
      </c>
      <c r="T52" s="16" t="s">
        <v>97</v>
      </c>
      <c r="U52" s="16" t="s">
        <v>418</v>
      </c>
      <c r="V52" s="16" t="s">
        <v>419</v>
      </c>
    </row>
    <row r="53" spans="1:22" ht="15.75" thickBot="1" x14ac:dyDescent="0.3">
      <c r="A53" s="15">
        <v>92</v>
      </c>
      <c r="B53" s="16" t="s">
        <v>128</v>
      </c>
      <c r="C53" s="16" t="s">
        <v>472</v>
      </c>
      <c r="D53" s="16" t="s">
        <v>473</v>
      </c>
      <c r="E53" s="16" t="s">
        <v>113</v>
      </c>
      <c r="G53">
        <v>158</v>
      </c>
      <c r="H53" t="s">
        <v>48</v>
      </c>
      <c r="I53" t="s">
        <v>271</v>
      </c>
      <c r="J53" t="s">
        <v>257</v>
      </c>
      <c r="K53" t="s">
        <v>258</v>
      </c>
      <c r="L53">
        <v>54.718111111111099</v>
      </c>
      <c r="M53" t="str">
        <f t="shared" si="0"/>
        <v>Hashizume et al. [2016]</v>
      </c>
      <c r="N53" t="str">
        <f t="shared" si="1"/>
        <v>Nano-AOP update</v>
      </c>
      <c r="O53" t="str">
        <f t="shared" si="2"/>
        <v>TiO2</v>
      </c>
      <c r="P53" t="str">
        <f t="shared" si="3"/>
        <v>TTO - S-3 coated</v>
      </c>
      <c r="R53" s="16">
        <v>158</v>
      </c>
      <c r="S53" s="16" t="s">
        <v>48</v>
      </c>
      <c r="T53" s="16" t="s">
        <v>454</v>
      </c>
      <c r="U53" s="16" t="s">
        <v>455</v>
      </c>
      <c r="V53" s="16" t="s">
        <v>424</v>
      </c>
    </row>
    <row r="54" spans="1:22" ht="15.75" thickBot="1" x14ac:dyDescent="0.3">
      <c r="A54" s="15">
        <v>93</v>
      </c>
      <c r="B54" s="16" t="s">
        <v>135</v>
      </c>
      <c r="C54" s="16" t="s">
        <v>428</v>
      </c>
      <c r="D54" s="16" t="s">
        <v>429</v>
      </c>
      <c r="E54" s="16" t="s">
        <v>113</v>
      </c>
      <c r="G54">
        <v>128</v>
      </c>
      <c r="H54" t="s">
        <v>219</v>
      </c>
      <c r="I54" t="s">
        <v>226</v>
      </c>
      <c r="J54" t="s">
        <v>223</v>
      </c>
      <c r="K54" t="s">
        <v>196</v>
      </c>
      <c r="L54">
        <v>56.450499999999998</v>
      </c>
      <c r="M54" t="str">
        <f t="shared" si="0"/>
        <v>Roberts et al. [2016]</v>
      </c>
      <c r="N54" t="str">
        <f t="shared" si="1"/>
        <v>NIOSHTIC</v>
      </c>
      <c r="O54" t="str">
        <f t="shared" si="2"/>
        <v>Graphene</v>
      </c>
      <c r="P54" t="str">
        <f t="shared" si="3"/>
        <v>Gr5</v>
      </c>
      <c r="R54" s="16">
        <v>128</v>
      </c>
      <c r="S54" s="16" t="s">
        <v>219</v>
      </c>
      <c r="T54" s="16" t="s">
        <v>226</v>
      </c>
      <c r="U54" s="16" t="s">
        <v>456</v>
      </c>
      <c r="V54" s="16" t="s">
        <v>196</v>
      </c>
    </row>
    <row r="55" spans="1:22" ht="17.25" thickBot="1" x14ac:dyDescent="0.3">
      <c r="A55" s="15">
        <v>94</v>
      </c>
      <c r="B55" s="16" t="s">
        <v>409</v>
      </c>
      <c r="C55" s="16" t="s">
        <v>490</v>
      </c>
      <c r="D55" s="16" t="s">
        <v>489</v>
      </c>
      <c r="E55" s="16" t="s">
        <v>113</v>
      </c>
      <c r="G55">
        <v>15</v>
      </c>
      <c r="H55" t="s">
        <v>76</v>
      </c>
      <c r="I55" t="s">
        <v>86</v>
      </c>
      <c r="J55" t="s">
        <v>87</v>
      </c>
      <c r="K55" t="s">
        <v>52</v>
      </c>
      <c r="L55">
        <v>57.96</v>
      </c>
      <c r="M55" t="str">
        <f t="shared" si="0"/>
        <v>ENPRA [2013]</v>
      </c>
      <c r="N55" t="str">
        <f t="shared" si="1"/>
        <v>ENPRA</v>
      </c>
      <c r="O55" t="str">
        <f t="shared" si="2"/>
        <v>MWCNT</v>
      </c>
      <c r="P55" t="str">
        <f t="shared" si="3"/>
        <v>Long</v>
      </c>
      <c r="R55" s="16">
        <v>15</v>
      </c>
      <c r="S55" s="16" t="s">
        <v>76</v>
      </c>
      <c r="T55" s="16" t="s">
        <v>457</v>
      </c>
      <c r="U55" s="16" t="s">
        <v>440</v>
      </c>
      <c r="V55" s="16" t="s">
        <v>441</v>
      </c>
    </row>
    <row r="56" spans="1:22" ht="17.25" thickBot="1" x14ac:dyDescent="0.3">
      <c r="A56" s="15">
        <v>95</v>
      </c>
      <c r="B56" s="16" t="s">
        <v>409</v>
      </c>
      <c r="C56" s="16" t="s">
        <v>474</v>
      </c>
      <c r="D56" s="16" t="s">
        <v>475</v>
      </c>
      <c r="E56" s="16" t="s">
        <v>113</v>
      </c>
      <c r="G56">
        <v>38</v>
      </c>
      <c r="H56" t="s">
        <v>76</v>
      </c>
      <c r="I56" t="s">
        <v>95</v>
      </c>
      <c r="J56" t="s">
        <v>93</v>
      </c>
      <c r="K56" t="s">
        <v>52</v>
      </c>
      <c r="L56">
        <v>58.209895795951702</v>
      </c>
      <c r="M56" t="str">
        <f t="shared" si="0"/>
        <v>Bonner et al. [2013]</v>
      </c>
      <c r="N56" t="str">
        <f t="shared" si="1"/>
        <v>NanoGo</v>
      </c>
      <c r="O56" t="str">
        <f t="shared" si="2"/>
        <v>MWCNT</v>
      </c>
      <c r="P56" t="str">
        <f t="shared" si="3"/>
        <v>Purified MWCNT</v>
      </c>
      <c r="R56" s="16">
        <v>38</v>
      </c>
      <c r="S56" s="16" t="s">
        <v>76</v>
      </c>
      <c r="T56" s="16" t="s">
        <v>95</v>
      </c>
      <c r="U56" s="16" t="s">
        <v>418</v>
      </c>
      <c r="V56" s="16" t="s">
        <v>419</v>
      </c>
    </row>
    <row r="57" spans="1:22" ht="17.25" thickBot="1" x14ac:dyDescent="0.3">
      <c r="A57" s="15">
        <v>96</v>
      </c>
      <c r="B57" s="16" t="s">
        <v>409</v>
      </c>
      <c r="C57" s="16" t="s">
        <v>491</v>
      </c>
      <c r="D57" s="16" t="s">
        <v>489</v>
      </c>
      <c r="E57" s="16" t="s">
        <v>113</v>
      </c>
      <c r="G57">
        <v>102</v>
      </c>
      <c r="H57" t="s">
        <v>78</v>
      </c>
      <c r="I57" t="s">
        <v>167</v>
      </c>
      <c r="J57" t="s">
        <v>166</v>
      </c>
      <c r="K57" t="s">
        <v>113</v>
      </c>
      <c r="L57">
        <v>59.4146</v>
      </c>
      <c r="M57" t="str">
        <f t="shared" si="0"/>
        <v>Tong et al. [2009]</v>
      </c>
      <c r="N57" t="str">
        <f t="shared" si="1"/>
        <v>ATL</v>
      </c>
      <c r="O57" t="str">
        <f t="shared" si="2"/>
        <v>Carbon</v>
      </c>
      <c r="P57" t="str">
        <f t="shared" si="3"/>
        <v>ufCB</v>
      </c>
      <c r="R57" s="16">
        <v>102</v>
      </c>
      <c r="S57" s="16" t="s">
        <v>78</v>
      </c>
      <c r="T57" s="16" t="s">
        <v>167</v>
      </c>
      <c r="U57" s="16" t="s">
        <v>450</v>
      </c>
      <c r="V57" s="16" t="s">
        <v>113</v>
      </c>
    </row>
    <row r="58" spans="1:22" ht="17.25" thickBot="1" x14ac:dyDescent="0.3">
      <c r="A58" s="15">
        <v>97</v>
      </c>
      <c r="B58" s="16" t="s">
        <v>409</v>
      </c>
      <c r="C58" s="16" t="s">
        <v>488</v>
      </c>
      <c r="D58" s="16" t="s">
        <v>489</v>
      </c>
      <c r="E58" s="16" t="s">
        <v>113</v>
      </c>
      <c r="G58">
        <v>148</v>
      </c>
      <c r="H58" t="s">
        <v>48</v>
      </c>
      <c r="I58" t="s">
        <v>250</v>
      </c>
      <c r="J58" t="s">
        <v>245</v>
      </c>
      <c r="K58" t="s">
        <v>246</v>
      </c>
      <c r="L58">
        <v>65.056386473429995</v>
      </c>
      <c r="M58" t="str">
        <f t="shared" si="0"/>
        <v>Warheit et al. [2009a]</v>
      </c>
      <c r="N58" t="str">
        <f t="shared" si="1"/>
        <v>Swiss-VCI</v>
      </c>
      <c r="O58" t="str">
        <f t="shared" si="2"/>
        <v>TiO2</v>
      </c>
      <c r="P58" t="str">
        <f t="shared" si="3"/>
        <v>NA</v>
      </c>
      <c r="R58" s="16">
        <v>148</v>
      </c>
      <c r="S58" s="16" t="s">
        <v>48</v>
      </c>
      <c r="T58" s="16" t="s">
        <v>52</v>
      </c>
      <c r="U58" s="16" t="s">
        <v>458</v>
      </c>
      <c r="V58" s="16" t="s">
        <v>405</v>
      </c>
    </row>
    <row r="59" spans="1:22" ht="17.25" thickBot="1" x14ac:dyDescent="0.3">
      <c r="A59" s="15">
        <v>98</v>
      </c>
      <c r="B59" s="16" t="s">
        <v>409</v>
      </c>
      <c r="C59" s="16" t="s">
        <v>477</v>
      </c>
      <c r="D59" s="16" t="s">
        <v>460</v>
      </c>
      <c r="E59" s="16" t="s">
        <v>113</v>
      </c>
      <c r="G59">
        <v>100</v>
      </c>
      <c r="H59" t="s">
        <v>48</v>
      </c>
      <c r="I59" t="s">
        <v>157</v>
      </c>
      <c r="J59" t="s">
        <v>153</v>
      </c>
      <c r="K59" t="s">
        <v>113</v>
      </c>
      <c r="L59">
        <v>66.056600000000003</v>
      </c>
      <c r="M59" t="str">
        <f t="shared" si="0"/>
        <v>Warheit et al. [2006]</v>
      </c>
      <c r="N59" t="str">
        <f t="shared" si="1"/>
        <v>ATL</v>
      </c>
      <c r="O59" t="str">
        <f t="shared" si="2"/>
        <v>TiO2</v>
      </c>
      <c r="P59" t="str">
        <f t="shared" si="3"/>
        <v>TiO2 Nanorod</v>
      </c>
      <c r="R59" s="16">
        <v>100</v>
      </c>
      <c r="S59" s="16" t="s">
        <v>48</v>
      </c>
      <c r="T59" s="16" t="s">
        <v>501</v>
      </c>
      <c r="U59" s="16" t="s">
        <v>460</v>
      </c>
      <c r="V59" s="16" t="s">
        <v>113</v>
      </c>
    </row>
    <row r="60" spans="1:22" ht="17.25" thickBot="1" x14ac:dyDescent="0.3">
      <c r="A60" s="15">
        <v>99</v>
      </c>
      <c r="B60" s="16" t="s">
        <v>409</v>
      </c>
      <c r="C60" s="16" t="s">
        <v>470</v>
      </c>
      <c r="D60" s="16" t="s">
        <v>460</v>
      </c>
      <c r="E60" s="16" t="s">
        <v>113</v>
      </c>
      <c r="G60">
        <v>131</v>
      </c>
      <c r="H60" t="s">
        <v>219</v>
      </c>
      <c r="I60" t="s">
        <v>229</v>
      </c>
      <c r="J60" t="s">
        <v>223</v>
      </c>
      <c r="K60" t="s">
        <v>196</v>
      </c>
      <c r="L60">
        <v>66.941100000000006</v>
      </c>
      <c r="M60" t="str">
        <f t="shared" si="0"/>
        <v>Roberts et al. [2016]</v>
      </c>
      <c r="N60" t="str">
        <f t="shared" si="1"/>
        <v>NIOSHTIC</v>
      </c>
      <c r="O60" t="str">
        <f t="shared" si="2"/>
        <v>Graphene</v>
      </c>
      <c r="P60" t="str">
        <f t="shared" si="3"/>
        <v>Gr20</v>
      </c>
      <c r="R60" s="16">
        <v>131</v>
      </c>
      <c r="S60" s="16" t="s">
        <v>219</v>
      </c>
      <c r="T60" s="16" t="s">
        <v>229</v>
      </c>
      <c r="U60" s="16" t="s">
        <v>456</v>
      </c>
      <c r="V60" s="16" t="s">
        <v>196</v>
      </c>
    </row>
    <row r="61" spans="1:22" ht="17.25" thickBot="1" x14ac:dyDescent="0.3">
      <c r="A61" s="15">
        <v>100</v>
      </c>
      <c r="B61" s="16" t="s">
        <v>409</v>
      </c>
      <c r="C61" s="16" t="s">
        <v>459</v>
      </c>
      <c r="D61" s="16" t="s">
        <v>460</v>
      </c>
      <c r="E61" s="16" t="s">
        <v>113</v>
      </c>
      <c r="G61">
        <v>61</v>
      </c>
      <c r="H61" t="s">
        <v>76</v>
      </c>
      <c r="I61" t="s">
        <v>95</v>
      </c>
      <c r="J61" t="s">
        <v>102</v>
      </c>
      <c r="K61" t="s">
        <v>52</v>
      </c>
      <c r="L61">
        <v>67.544222654562702</v>
      </c>
      <c r="M61" t="str">
        <f t="shared" si="0"/>
        <v>Bonner et al. [2013]</v>
      </c>
      <c r="N61" t="str">
        <f t="shared" si="1"/>
        <v>NanoGo</v>
      </c>
      <c r="O61" t="str">
        <f t="shared" si="2"/>
        <v>MWCNT</v>
      </c>
      <c r="P61" t="str">
        <f t="shared" si="3"/>
        <v>Purified MWCNT</v>
      </c>
      <c r="R61" s="16">
        <v>61</v>
      </c>
      <c r="S61" s="16" t="s">
        <v>76</v>
      </c>
      <c r="T61" s="16" t="s">
        <v>95</v>
      </c>
      <c r="U61" s="16" t="s">
        <v>418</v>
      </c>
      <c r="V61" s="16" t="s">
        <v>419</v>
      </c>
    </row>
    <row r="62" spans="1:22" ht="15.75" thickBot="1" x14ac:dyDescent="0.3">
      <c r="A62" s="15">
        <v>101</v>
      </c>
      <c r="B62" s="16" t="s">
        <v>160</v>
      </c>
      <c r="C62" s="16" t="s">
        <v>461</v>
      </c>
      <c r="D62" s="16" t="s">
        <v>450</v>
      </c>
      <c r="E62" s="16" t="s">
        <v>113</v>
      </c>
      <c r="G62">
        <v>167</v>
      </c>
      <c r="H62" t="s">
        <v>160</v>
      </c>
      <c r="I62" t="s">
        <v>300</v>
      </c>
      <c r="J62" t="s">
        <v>294</v>
      </c>
      <c r="K62" t="s">
        <v>258</v>
      </c>
      <c r="L62">
        <v>68.156857142857106</v>
      </c>
      <c r="M62" t="str">
        <f t="shared" si="0"/>
        <v>Poulsen et al. [2016]</v>
      </c>
      <c r="N62" t="str">
        <f t="shared" si="1"/>
        <v>Nano-AOP update</v>
      </c>
      <c r="O62" t="str">
        <f t="shared" si="2"/>
        <v>CNT</v>
      </c>
      <c r="P62" t="str">
        <f t="shared" si="3"/>
        <v>NRCWE-045</v>
      </c>
      <c r="R62" s="16">
        <v>167</v>
      </c>
      <c r="S62" s="16" t="s">
        <v>160</v>
      </c>
      <c r="T62" s="16" t="s">
        <v>299</v>
      </c>
      <c r="U62" s="16" t="s">
        <v>423</v>
      </c>
      <c r="V62" s="16" t="s">
        <v>424</v>
      </c>
    </row>
    <row r="63" spans="1:22" ht="15.75" thickBot="1" x14ac:dyDescent="0.3">
      <c r="A63" s="15">
        <v>102</v>
      </c>
      <c r="B63" s="16" t="s">
        <v>78</v>
      </c>
      <c r="C63" s="16" t="s">
        <v>167</v>
      </c>
      <c r="D63" s="16" t="s">
        <v>450</v>
      </c>
      <c r="E63" s="16" t="s">
        <v>113</v>
      </c>
      <c r="G63">
        <v>76</v>
      </c>
      <c r="H63" t="s">
        <v>344</v>
      </c>
      <c r="I63" t="s">
        <v>344</v>
      </c>
      <c r="J63" t="s">
        <v>342</v>
      </c>
      <c r="K63" t="s">
        <v>52</v>
      </c>
      <c r="L63">
        <v>74.758922737223898</v>
      </c>
      <c r="M63" t="str">
        <f t="shared" si="0"/>
        <v>Thomson et al. [1986]</v>
      </c>
      <c r="N63" t="str">
        <f t="shared" si="1"/>
        <v>ATL</v>
      </c>
      <c r="O63" t="str">
        <f t="shared" si="2"/>
        <v>Aluminum</v>
      </c>
      <c r="P63" t="str">
        <f t="shared" si="3"/>
        <v>Aluminum</v>
      </c>
      <c r="R63" s="16">
        <v>76</v>
      </c>
      <c r="S63" s="16" t="s">
        <v>344</v>
      </c>
      <c r="T63" s="16" t="s">
        <v>344</v>
      </c>
      <c r="U63" s="16" t="s">
        <v>402</v>
      </c>
      <c r="V63" s="16" t="s">
        <v>113</v>
      </c>
    </row>
    <row r="64" spans="1:22" ht="15.75" thickBot="1" x14ac:dyDescent="0.3">
      <c r="A64" s="15">
        <v>103</v>
      </c>
      <c r="B64" s="16" t="s">
        <v>78</v>
      </c>
      <c r="C64" s="16" t="s">
        <v>449</v>
      </c>
      <c r="D64" s="16" t="s">
        <v>450</v>
      </c>
      <c r="E64" s="16" t="s">
        <v>113</v>
      </c>
      <c r="G64">
        <v>46</v>
      </c>
      <c r="H64" t="s">
        <v>76</v>
      </c>
      <c r="I64" t="s">
        <v>95</v>
      </c>
      <c r="J64" t="s">
        <v>100</v>
      </c>
      <c r="K64" t="s">
        <v>52</v>
      </c>
      <c r="L64">
        <v>77.097488159560299</v>
      </c>
      <c r="M64" t="str">
        <f t="shared" si="0"/>
        <v>Bonner et al. [2013]</v>
      </c>
      <c r="N64" t="str">
        <f t="shared" si="1"/>
        <v>NanoGo</v>
      </c>
      <c r="O64" t="str">
        <f t="shared" si="2"/>
        <v>MWCNT</v>
      </c>
      <c r="P64" t="str">
        <f t="shared" si="3"/>
        <v>Purified MWCNT</v>
      </c>
      <c r="R64" s="16">
        <v>46</v>
      </c>
      <c r="S64" s="16" t="s">
        <v>76</v>
      </c>
      <c r="T64" s="16" t="s">
        <v>95</v>
      </c>
      <c r="U64" s="16" t="s">
        <v>418</v>
      </c>
      <c r="V64" s="16" t="s">
        <v>419</v>
      </c>
    </row>
    <row r="65" spans="1:22" ht="17.25" thickBot="1" x14ac:dyDescent="0.3">
      <c r="A65" s="15">
        <v>104</v>
      </c>
      <c r="B65" s="16" t="s">
        <v>409</v>
      </c>
      <c r="C65" s="16" t="s">
        <v>409</v>
      </c>
      <c r="D65" s="16" t="s">
        <v>492</v>
      </c>
      <c r="E65" s="16" t="s">
        <v>113</v>
      </c>
      <c r="G65">
        <v>101</v>
      </c>
      <c r="H65" t="s">
        <v>160</v>
      </c>
      <c r="I65" t="s">
        <v>161</v>
      </c>
      <c r="J65" t="s">
        <v>166</v>
      </c>
      <c r="K65" t="s">
        <v>113</v>
      </c>
      <c r="L65">
        <v>78.151799999999994</v>
      </c>
      <c r="M65" t="str">
        <f t="shared" si="0"/>
        <v>Tong et al. [2009]</v>
      </c>
      <c r="N65" t="str">
        <f t="shared" si="1"/>
        <v>ATL</v>
      </c>
      <c r="O65" t="str">
        <f t="shared" si="2"/>
        <v>CNT</v>
      </c>
      <c r="P65" t="str">
        <f t="shared" si="3"/>
        <v>SWCNT - af</v>
      </c>
      <c r="R65" s="16">
        <v>101</v>
      </c>
      <c r="S65" s="16" t="s">
        <v>160</v>
      </c>
      <c r="T65" s="16" t="s">
        <v>461</v>
      </c>
      <c r="U65" s="16" t="s">
        <v>450</v>
      </c>
      <c r="V65" s="16" t="s">
        <v>113</v>
      </c>
    </row>
    <row r="66" spans="1:22" ht="15.75" thickBot="1" x14ac:dyDescent="0.3">
      <c r="A66" s="15">
        <v>105</v>
      </c>
      <c r="B66" s="16" t="s">
        <v>160</v>
      </c>
      <c r="C66" s="16" t="s">
        <v>431</v>
      </c>
      <c r="D66" s="16" t="s">
        <v>432</v>
      </c>
      <c r="E66" s="16" t="s">
        <v>405</v>
      </c>
      <c r="G66">
        <v>130</v>
      </c>
      <c r="H66" t="s">
        <v>219</v>
      </c>
      <c r="I66" t="s">
        <v>229</v>
      </c>
      <c r="J66" t="s">
        <v>223</v>
      </c>
      <c r="K66" t="s">
        <v>196</v>
      </c>
      <c r="L66">
        <v>83.665700000000001</v>
      </c>
      <c r="M66" t="str">
        <f t="shared" si="0"/>
        <v>Roberts et al. [2016]</v>
      </c>
      <c r="N66" t="str">
        <f t="shared" si="1"/>
        <v>NIOSHTIC</v>
      </c>
      <c r="O66" t="str">
        <f t="shared" si="2"/>
        <v>Graphene</v>
      </c>
      <c r="P66" t="str">
        <f t="shared" si="3"/>
        <v>Gr20</v>
      </c>
      <c r="R66" s="16">
        <v>130</v>
      </c>
      <c r="S66" s="16" t="s">
        <v>219</v>
      </c>
      <c r="T66" s="16" t="s">
        <v>229</v>
      </c>
      <c r="U66" s="16" t="s">
        <v>456</v>
      </c>
      <c r="V66" s="16" t="s">
        <v>196</v>
      </c>
    </row>
    <row r="67" spans="1:22" ht="15.75" thickBot="1" x14ac:dyDescent="0.3">
      <c r="A67" s="15">
        <v>106</v>
      </c>
      <c r="B67" s="16" t="s">
        <v>160</v>
      </c>
      <c r="C67" s="16" t="s">
        <v>468</v>
      </c>
      <c r="D67" s="16" t="s">
        <v>432</v>
      </c>
      <c r="E67" s="16" t="s">
        <v>405</v>
      </c>
      <c r="G67">
        <v>123</v>
      </c>
      <c r="H67" t="s">
        <v>160</v>
      </c>
      <c r="I67" t="s">
        <v>208</v>
      </c>
      <c r="J67" t="s">
        <v>212</v>
      </c>
      <c r="K67" t="s">
        <v>196</v>
      </c>
      <c r="L67">
        <v>84.860399999999998</v>
      </c>
      <c r="M67" t="str">
        <f t="shared" ref="M67:M117" si="4">VLOOKUP(G67,$A$2:$E$116,4,FALSE)</f>
        <v>Hamilton et al. [2018]</v>
      </c>
      <c r="N67" t="str">
        <f t="shared" ref="N67:N117" si="5">VLOOKUP(G67,$A$2:$E$116, 5, FALSE)</f>
        <v>NIOSHTIC</v>
      </c>
      <c r="O67" t="str">
        <f t="shared" ref="O67:O117" si="6">VLOOKUP(G67,$A$2:$E$116, 2, FALSE)</f>
        <v>CNT</v>
      </c>
      <c r="P67" t="str">
        <f t="shared" ref="P67:P117" si="7">VLOOKUP(G67,$A$2:$E$116, 3, FALSE)</f>
        <v>MWCNT - 24PS</v>
      </c>
      <c r="R67" s="16">
        <v>123</v>
      </c>
      <c r="S67" s="16" t="s">
        <v>160</v>
      </c>
      <c r="T67" s="16" t="s">
        <v>462</v>
      </c>
      <c r="U67" s="16" t="s">
        <v>463</v>
      </c>
      <c r="V67" s="16" t="s">
        <v>196</v>
      </c>
    </row>
    <row r="68" spans="1:22" ht="15.75" thickBot="1" x14ac:dyDescent="0.3">
      <c r="A68" s="15">
        <v>107</v>
      </c>
      <c r="B68" s="16" t="s">
        <v>78</v>
      </c>
      <c r="C68" s="16" t="s">
        <v>465</v>
      </c>
      <c r="D68" s="16" t="s">
        <v>466</v>
      </c>
      <c r="E68" s="16" t="s">
        <v>405</v>
      </c>
      <c r="G68">
        <v>176</v>
      </c>
      <c r="H68" t="s">
        <v>204</v>
      </c>
      <c r="I68" t="s">
        <v>357</v>
      </c>
      <c r="J68" t="s">
        <v>353</v>
      </c>
      <c r="K68" t="s">
        <v>52</v>
      </c>
      <c r="L68">
        <v>85.346852669596402</v>
      </c>
      <c r="M68" t="e">
        <f t="shared" si="4"/>
        <v>#N/A</v>
      </c>
      <c r="N68" t="e">
        <f t="shared" si="5"/>
        <v>#N/A</v>
      </c>
      <c r="O68" t="e">
        <f t="shared" si="6"/>
        <v>#N/A</v>
      </c>
      <c r="P68" t="e">
        <f t="shared" si="7"/>
        <v>#N/A</v>
      </c>
      <c r="R68" s="16">
        <v>176</v>
      </c>
      <c r="S68" s="16" t="s">
        <v>204</v>
      </c>
      <c r="T68" s="16" t="s">
        <v>357</v>
      </c>
      <c r="U68" s="16" t="s">
        <v>406</v>
      </c>
      <c r="V68" s="16" t="s">
        <v>424</v>
      </c>
    </row>
    <row r="69" spans="1:22" ht="15.75" thickBot="1" x14ac:dyDescent="0.3">
      <c r="A69" s="15">
        <v>108</v>
      </c>
      <c r="B69" s="16" t="s">
        <v>78</v>
      </c>
      <c r="C69" s="16" t="s">
        <v>494</v>
      </c>
      <c r="D69" s="16" t="s">
        <v>495</v>
      </c>
      <c r="E69" s="16" t="s">
        <v>190</v>
      </c>
      <c r="G69">
        <v>110</v>
      </c>
      <c r="H69" t="s">
        <v>318</v>
      </c>
      <c r="I69" t="s">
        <v>319</v>
      </c>
      <c r="J69" t="s">
        <v>321</v>
      </c>
      <c r="K69" t="s">
        <v>52</v>
      </c>
      <c r="L69">
        <v>90.871339559361502</v>
      </c>
      <c r="M69" t="str">
        <f t="shared" si="4"/>
        <v>DeLorme et al. [2012]</v>
      </c>
      <c r="N69" t="str">
        <f t="shared" si="5"/>
        <v>Swiss-VCI</v>
      </c>
      <c r="O69" t="str">
        <f t="shared" si="6"/>
        <v>CNF</v>
      </c>
      <c r="P69" t="str">
        <f t="shared" si="7"/>
        <v>CNF (female)</v>
      </c>
      <c r="R69" s="16">
        <v>110</v>
      </c>
      <c r="S69" s="16" t="s">
        <v>318</v>
      </c>
      <c r="T69" s="16" t="s">
        <v>433</v>
      </c>
      <c r="U69" s="16" t="s">
        <v>434</v>
      </c>
      <c r="V69" s="16" t="s">
        <v>405</v>
      </c>
    </row>
    <row r="70" spans="1:22" ht="15.75" thickBot="1" x14ac:dyDescent="0.3">
      <c r="A70" s="15">
        <v>109</v>
      </c>
      <c r="B70" s="16" t="s">
        <v>318</v>
      </c>
      <c r="C70" s="16" t="s">
        <v>448</v>
      </c>
      <c r="D70" s="16" t="s">
        <v>434</v>
      </c>
      <c r="E70" s="16" t="s">
        <v>405</v>
      </c>
      <c r="G70">
        <v>44</v>
      </c>
      <c r="H70" t="s">
        <v>48</v>
      </c>
      <c r="I70" t="s">
        <v>99</v>
      </c>
      <c r="J70" t="s">
        <v>100</v>
      </c>
      <c r="K70" t="s">
        <v>52</v>
      </c>
      <c r="L70">
        <v>93.102322969021799</v>
      </c>
      <c r="M70" t="str">
        <f t="shared" si="4"/>
        <v>Bonner et al. [2013]</v>
      </c>
      <c r="N70" t="str">
        <f t="shared" si="5"/>
        <v>NanoGo</v>
      </c>
      <c r="O70" t="str">
        <f t="shared" si="6"/>
        <v>TiO2</v>
      </c>
      <c r="P70" t="str">
        <f t="shared" si="7"/>
        <v>Anatase nanobelt</v>
      </c>
      <c r="R70" s="16">
        <v>44</v>
      </c>
      <c r="S70" s="16" t="s">
        <v>48</v>
      </c>
      <c r="T70" s="16" t="s">
        <v>438</v>
      </c>
      <c r="U70" s="16" t="s">
        <v>418</v>
      </c>
      <c r="V70" s="16" t="s">
        <v>419</v>
      </c>
    </row>
    <row r="71" spans="1:22" ht="15.75" thickBot="1" x14ac:dyDescent="0.3">
      <c r="A71" s="15">
        <v>110</v>
      </c>
      <c r="B71" s="16" t="s">
        <v>318</v>
      </c>
      <c r="C71" s="16" t="s">
        <v>433</v>
      </c>
      <c r="D71" s="16" t="s">
        <v>434</v>
      </c>
      <c r="E71" s="16" t="s">
        <v>405</v>
      </c>
      <c r="G71">
        <v>47</v>
      </c>
      <c r="H71" t="s">
        <v>76</v>
      </c>
      <c r="I71" t="s">
        <v>97</v>
      </c>
      <c r="J71" t="s">
        <v>100</v>
      </c>
      <c r="K71" t="s">
        <v>52</v>
      </c>
      <c r="L71">
        <v>98.363581595964206</v>
      </c>
      <c r="M71" t="str">
        <f t="shared" si="4"/>
        <v>Bonner et al. [2013]</v>
      </c>
      <c r="N71" t="str">
        <f t="shared" si="5"/>
        <v>NanoGo</v>
      </c>
      <c r="O71" t="str">
        <f t="shared" si="6"/>
        <v>MWCNT</v>
      </c>
      <c r="P71" t="str">
        <f t="shared" si="7"/>
        <v>Functionalized MWCNT</v>
      </c>
      <c r="R71" s="16">
        <v>47</v>
      </c>
      <c r="S71" s="16" t="s">
        <v>76</v>
      </c>
      <c r="T71" s="16" t="s">
        <v>97</v>
      </c>
      <c r="U71" s="16" t="s">
        <v>418</v>
      </c>
      <c r="V71" s="16" t="s">
        <v>419</v>
      </c>
    </row>
    <row r="72" spans="1:22" ht="17.25" thickBot="1" x14ac:dyDescent="0.3">
      <c r="A72" s="15">
        <v>111</v>
      </c>
      <c r="B72" s="16" t="s">
        <v>478</v>
      </c>
      <c r="C72" s="16" t="s">
        <v>478</v>
      </c>
      <c r="D72" s="16" t="s">
        <v>479</v>
      </c>
      <c r="E72" s="16" t="s">
        <v>196</v>
      </c>
      <c r="G72">
        <v>129</v>
      </c>
      <c r="H72" t="s">
        <v>219</v>
      </c>
      <c r="I72" t="s">
        <v>226</v>
      </c>
      <c r="J72" t="s">
        <v>223</v>
      </c>
      <c r="K72" t="s">
        <v>196</v>
      </c>
      <c r="L72">
        <v>105.455</v>
      </c>
      <c r="M72" t="str">
        <f t="shared" si="4"/>
        <v>Roberts et al. [2016]</v>
      </c>
      <c r="N72" t="str">
        <f t="shared" si="5"/>
        <v>NIOSHTIC</v>
      </c>
      <c r="O72" t="str">
        <f t="shared" si="6"/>
        <v>Graphene</v>
      </c>
      <c r="P72" t="str">
        <f t="shared" si="7"/>
        <v>Gr5</v>
      </c>
      <c r="R72" s="16">
        <v>129</v>
      </c>
      <c r="S72" s="16" t="s">
        <v>219</v>
      </c>
      <c r="T72" s="16" t="s">
        <v>226</v>
      </c>
      <c r="U72" s="16" t="s">
        <v>456</v>
      </c>
      <c r="V72" s="16" t="s">
        <v>196</v>
      </c>
    </row>
    <row r="73" spans="1:22" ht="15.75" thickBot="1" x14ac:dyDescent="0.3">
      <c r="A73" s="15">
        <v>112</v>
      </c>
      <c r="B73" s="16" t="s">
        <v>160</v>
      </c>
      <c r="C73" s="16" t="s">
        <v>442</v>
      </c>
      <c r="D73" s="16" t="s">
        <v>443</v>
      </c>
      <c r="E73" s="16" t="s">
        <v>196</v>
      </c>
      <c r="G73">
        <v>113</v>
      </c>
      <c r="H73" t="s">
        <v>160</v>
      </c>
      <c r="I73" t="s">
        <v>201</v>
      </c>
      <c r="J73" t="s">
        <v>200</v>
      </c>
      <c r="K73" t="s">
        <v>196</v>
      </c>
      <c r="L73">
        <v>111.586</v>
      </c>
      <c r="M73" t="str">
        <f t="shared" si="4"/>
        <v>Bishop et al. [2017]</v>
      </c>
      <c r="N73" t="str">
        <f t="shared" si="5"/>
        <v>NIOSHTIC</v>
      </c>
      <c r="O73" t="str">
        <f t="shared" si="6"/>
        <v>CNT</v>
      </c>
      <c r="P73" t="str">
        <f t="shared" si="7"/>
        <v>MWCNT - PC Comp2</v>
      </c>
      <c r="R73" s="16">
        <v>113</v>
      </c>
      <c r="S73" s="16" t="s">
        <v>160</v>
      </c>
      <c r="T73" s="16" t="s">
        <v>467</v>
      </c>
      <c r="U73" s="16" t="s">
        <v>443</v>
      </c>
      <c r="V73" s="16" t="s">
        <v>196</v>
      </c>
    </row>
    <row r="74" spans="1:22" ht="15.75" thickBot="1" x14ac:dyDescent="0.3">
      <c r="A74" s="15">
        <v>113</v>
      </c>
      <c r="B74" s="16" t="s">
        <v>160</v>
      </c>
      <c r="C74" s="16" t="s">
        <v>467</v>
      </c>
      <c r="D74" s="16" t="s">
        <v>443</v>
      </c>
      <c r="E74" s="16" t="s">
        <v>196</v>
      </c>
      <c r="G74">
        <v>177</v>
      </c>
      <c r="H74" t="s">
        <v>204</v>
      </c>
      <c r="I74" t="s">
        <v>360</v>
      </c>
      <c r="J74" t="s">
        <v>353</v>
      </c>
      <c r="K74" t="s">
        <v>52</v>
      </c>
      <c r="L74">
        <v>112.01249573763</v>
      </c>
      <c r="M74" t="e">
        <f t="shared" si="4"/>
        <v>#N/A</v>
      </c>
      <c r="N74" t="e">
        <f t="shared" si="5"/>
        <v>#N/A</v>
      </c>
      <c r="O74" t="e">
        <f t="shared" si="6"/>
        <v>#N/A</v>
      </c>
      <c r="P74" t="e">
        <f t="shared" si="7"/>
        <v>#N/A</v>
      </c>
      <c r="R74" s="16">
        <v>177</v>
      </c>
      <c r="S74" s="16" t="s">
        <v>204</v>
      </c>
      <c r="T74" s="16" t="s">
        <v>360</v>
      </c>
      <c r="U74" s="16" t="s">
        <v>406</v>
      </c>
      <c r="V74" s="16" t="s">
        <v>424</v>
      </c>
    </row>
    <row r="75" spans="1:22" ht="17.25" thickBot="1" x14ac:dyDescent="0.3">
      <c r="A75" s="15">
        <v>122</v>
      </c>
      <c r="B75" s="16" t="s">
        <v>403</v>
      </c>
      <c r="C75" s="16" t="s">
        <v>435</v>
      </c>
      <c r="D75" s="16" t="s">
        <v>436</v>
      </c>
      <c r="E75" s="16" t="s">
        <v>196</v>
      </c>
      <c r="G75">
        <v>106</v>
      </c>
      <c r="H75" t="s">
        <v>160</v>
      </c>
      <c r="I75" t="s">
        <v>184</v>
      </c>
      <c r="J75" t="s">
        <v>182</v>
      </c>
      <c r="K75" t="s">
        <v>183</v>
      </c>
      <c r="L75">
        <v>118.029285714286</v>
      </c>
      <c r="M75" t="str">
        <f t="shared" si="4"/>
        <v>Poulsen et al. [2015]</v>
      </c>
      <c r="N75" t="str">
        <f t="shared" si="5"/>
        <v>Swiss-VCI</v>
      </c>
      <c r="O75" t="str">
        <f t="shared" si="6"/>
        <v>CNT</v>
      </c>
      <c r="P75" t="str">
        <f t="shared" si="7"/>
        <v>CNT - Large</v>
      </c>
      <c r="R75" s="16">
        <v>106</v>
      </c>
      <c r="S75" s="16" t="s">
        <v>160</v>
      </c>
      <c r="T75" s="16" t="s">
        <v>468</v>
      </c>
      <c r="U75" s="16" t="s">
        <v>432</v>
      </c>
      <c r="V75" s="16" t="s">
        <v>405</v>
      </c>
    </row>
    <row r="76" spans="1:22" ht="15.75" thickBot="1" x14ac:dyDescent="0.3">
      <c r="A76" s="15">
        <v>123</v>
      </c>
      <c r="B76" s="16" t="s">
        <v>160</v>
      </c>
      <c r="C76" s="16" t="s">
        <v>462</v>
      </c>
      <c r="D76" s="16" t="s">
        <v>463</v>
      </c>
      <c r="E76" s="16" t="s">
        <v>196</v>
      </c>
      <c r="G76">
        <v>11</v>
      </c>
      <c r="H76" t="s">
        <v>76</v>
      </c>
      <c r="I76" t="s">
        <v>83</v>
      </c>
      <c r="J76" t="s">
        <v>81</v>
      </c>
      <c r="K76" t="s">
        <v>52</v>
      </c>
      <c r="L76">
        <v>119.23</v>
      </c>
      <c r="M76" t="str">
        <f t="shared" si="4"/>
        <v>Sager et al. [2013]</v>
      </c>
      <c r="N76" t="str">
        <f t="shared" si="5"/>
        <v>NIOSH</v>
      </c>
      <c r="O76" t="str">
        <f t="shared" si="6"/>
        <v>MWCNT</v>
      </c>
      <c r="P76" t="str">
        <f t="shared" si="7"/>
        <v>Carboxylated</v>
      </c>
      <c r="R76" s="16">
        <v>11</v>
      </c>
      <c r="S76" s="16" t="s">
        <v>76</v>
      </c>
      <c r="T76" s="16" t="s">
        <v>83</v>
      </c>
      <c r="U76" s="16" t="s">
        <v>447</v>
      </c>
      <c r="V76" s="16" t="s">
        <v>414</v>
      </c>
    </row>
    <row r="77" spans="1:22" ht="17.25" thickBot="1" x14ac:dyDescent="0.3">
      <c r="A77" s="15">
        <v>124</v>
      </c>
      <c r="B77" s="16" t="s">
        <v>403</v>
      </c>
      <c r="C77" s="16" t="s">
        <v>403</v>
      </c>
      <c r="D77" s="16" t="s">
        <v>417</v>
      </c>
      <c r="E77" s="16" t="s">
        <v>196</v>
      </c>
      <c r="G77">
        <v>71</v>
      </c>
      <c r="H77" t="s">
        <v>76</v>
      </c>
      <c r="I77" t="s">
        <v>97</v>
      </c>
      <c r="J77" t="s">
        <v>108</v>
      </c>
      <c r="K77" t="s">
        <v>52</v>
      </c>
      <c r="L77">
        <v>121.426541596609</v>
      </c>
      <c r="M77" t="str">
        <f t="shared" si="4"/>
        <v>Bonner et al. [2013]</v>
      </c>
      <c r="N77" t="str">
        <f t="shared" si="5"/>
        <v>NanoGo</v>
      </c>
      <c r="O77" t="str">
        <f t="shared" si="6"/>
        <v>MWCNT</v>
      </c>
      <c r="P77" t="str">
        <f t="shared" si="7"/>
        <v>Functionalized MWCNT</v>
      </c>
      <c r="R77" s="16">
        <v>71</v>
      </c>
      <c r="S77" s="16" t="s">
        <v>76</v>
      </c>
      <c r="T77" s="16" t="s">
        <v>97</v>
      </c>
      <c r="U77" s="16" t="s">
        <v>418</v>
      </c>
      <c r="V77" s="16" t="s">
        <v>419</v>
      </c>
    </row>
    <row r="78" spans="1:22" ht="17.25" thickBot="1" x14ac:dyDescent="0.3">
      <c r="A78" s="15">
        <v>125</v>
      </c>
      <c r="B78" s="16" t="s">
        <v>403</v>
      </c>
      <c r="C78" s="16" t="s">
        <v>420</v>
      </c>
      <c r="D78" s="16" t="s">
        <v>421</v>
      </c>
      <c r="E78" s="16" t="s">
        <v>196</v>
      </c>
      <c r="G78">
        <v>147</v>
      </c>
      <c r="H78" t="s">
        <v>48</v>
      </c>
      <c r="I78" t="s">
        <v>248</v>
      </c>
      <c r="J78" t="s">
        <v>245</v>
      </c>
      <c r="K78" t="s">
        <v>246</v>
      </c>
      <c r="L78">
        <v>139.90338164251199</v>
      </c>
      <c r="M78" t="str">
        <f t="shared" si="4"/>
        <v>Warheit et al. [2009]</v>
      </c>
      <c r="N78" t="str">
        <f t="shared" si="5"/>
        <v>Swiss-VCI</v>
      </c>
      <c r="O78" t="str">
        <f t="shared" si="6"/>
        <v>TiO2</v>
      </c>
      <c r="P78" t="str">
        <f t="shared" si="7"/>
        <v>NA</v>
      </c>
      <c r="R78" s="16">
        <v>147</v>
      </c>
      <c r="S78" s="16" t="s">
        <v>48</v>
      </c>
      <c r="T78" s="16" t="s">
        <v>52</v>
      </c>
      <c r="U78" s="16" t="s">
        <v>469</v>
      </c>
      <c r="V78" s="16" t="s">
        <v>405</v>
      </c>
    </row>
    <row r="79" spans="1:22" ht="17.25" thickBot="1" x14ac:dyDescent="0.3">
      <c r="A79" s="15">
        <v>126</v>
      </c>
      <c r="B79" s="16" t="s">
        <v>128</v>
      </c>
      <c r="C79" s="16" t="s">
        <v>422</v>
      </c>
      <c r="D79" s="16" t="s">
        <v>421</v>
      </c>
      <c r="E79" s="16" t="s">
        <v>196</v>
      </c>
      <c r="G79">
        <v>99</v>
      </c>
      <c r="H79" t="s">
        <v>48</v>
      </c>
      <c r="I79" t="s">
        <v>154</v>
      </c>
      <c r="J79" t="s">
        <v>153</v>
      </c>
      <c r="K79" t="s">
        <v>113</v>
      </c>
      <c r="L79">
        <v>140.59800000000001</v>
      </c>
      <c r="M79" t="str">
        <f t="shared" si="4"/>
        <v>Warheit et al. [2006]</v>
      </c>
      <c r="N79" t="str">
        <f t="shared" si="5"/>
        <v>ATL</v>
      </c>
      <c r="O79" t="str">
        <f t="shared" si="6"/>
        <v>TiO2</v>
      </c>
      <c r="P79" t="str">
        <f t="shared" si="7"/>
        <v>TiO2 Nanodot</v>
      </c>
      <c r="R79" s="16">
        <v>99</v>
      </c>
      <c r="S79" s="16" t="s">
        <v>48</v>
      </c>
      <c r="T79" s="16" t="s">
        <v>502</v>
      </c>
      <c r="U79" s="16" t="s">
        <v>460</v>
      </c>
      <c r="V79" s="16" t="s">
        <v>113</v>
      </c>
    </row>
    <row r="80" spans="1:22" ht="15.75" thickBot="1" x14ac:dyDescent="0.3">
      <c r="A80" s="15">
        <v>127</v>
      </c>
      <c r="B80" s="16" t="s">
        <v>219</v>
      </c>
      <c r="C80" s="16" t="s">
        <v>220</v>
      </c>
      <c r="D80" s="16" t="s">
        <v>456</v>
      </c>
      <c r="E80" s="16" t="s">
        <v>196</v>
      </c>
      <c r="G80">
        <v>127</v>
      </c>
      <c r="H80" t="s">
        <v>219</v>
      </c>
      <c r="I80" t="s">
        <v>220</v>
      </c>
      <c r="J80" t="s">
        <v>223</v>
      </c>
      <c r="K80" t="s">
        <v>196</v>
      </c>
      <c r="L80">
        <v>143.345</v>
      </c>
      <c r="M80" t="str">
        <f t="shared" si="4"/>
        <v>Roberts et al. [2016]</v>
      </c>
      <c r="N80" t="str">
        <f t="shared" si="5"/>
        <v>NIOSHTIC</v>
      </c>
      <c r="O80" t="str">
        <f t="shared" si="6"/>
        <v>Graphene</v>
      </c>
      <c r="P80" t="str">
        <f t="shared" si="7"/>
        <v>Gr1</v>
      </c>
      <c r="R80" s="16">
        <v>127</v>
      </c>
      <c r="S80" s="16" t="s">
        <v>219</v>
      </c>
      <c r="T80" s="16" t="s">
        <v>220</v>
      </c>
      <c r="U80" s="16" t="s">
        <v>456</v>
      </c>
      <c r="V80" s="16" t="s">
        <v>196</v>
      </c>
    </row>
    <row r="81" spans="1:22" ht="15.75" thickBot="1" x14ac:dyDescent="0.3">
      <c r="A81" s="15">
        <v>128</v>
      </c>
      <c r="B81" s="16" t="s">
        <v>219</v>
      </c>
      <c r="C81" s="16" t="s">
        <v>226</v>
      </c>
      <c r="D81" s="16" t="s">
        <v>456</v>
      </c>
      <c r="E81" s="16" t="s">
        <v>196</v>
      </c>
      <c r="G81">
        <v>70</v>
      </c>
      <c r="H81" t="s">
        <v>76</v>
      </c>
      <c r="I81" t="s">
        <v>95</v>
      </c>
      <c r="J81" t="s">
        <v>108</v>
      </c>
      <c r="K81" t="s">
        <v>52</v>
      </c>
      <c r="L81">
        <v>148.83711747419599</v>
      </c>
      <c r="M81" t="str">
        <f t="shared" si="4"/>
        <v>Bonner et al. [2013]</v>
      </c>
      <c r="N81" t="str">
        <f t="shared" si="5"/>
        <v>NanoGo</v>
      </c>
      <c r="O81" t="str">
        <f t="shared" si="6"/>
        <v>MWCNT</v>
      </c>
      <c r="P81" t="str">
        <f t="shared" si="7"/>
        <v>Purified MWCNT</v>
      </c>
      <c r="R81" s="16">
        <v>70</v>
      </c>
      <c r="S81" s="16" t="s">
        <v>76</v>
      </c>
      <c r="T81" s="16" t="s">
        <v>95</v>
      </c>
      <c r="U81" s="16" t="s">
        <v>418</v>
      </c>
      <c r="V81" s="16" t="s">
        <v>419</v>
      </c>
    </row>
    <row r="82" spans="1:22" ht="15.75" thickBot="1" x14ac:dyDescent="0.3">
      <c r="A82" s="15">
        <v>129</v>
      </c>
      <c r="B82" s="16" t="s">
        <v>219</v>
      </c>
      <c r="C82" s="16" t="s">
        <v>226</v>
      </c>
      <c r="D82" s="16" t="s">
        <v>456</v>
      </c>
      <c r="E82" s="16" t="s">
        <v>196</v>
      </c>
      <c r="G82">
        <v>163</v>
      </c>
      <c r="H82" t="s">
        <v>48</v>
      </c>
      <c r="I82" t="s">
        <v>290</v>
      </c>
      <c r="J82" t="s">
        <v>288</v>
      </c>
      <c r="K82" t="s">
        <v>258</v>
      </c>
      <c r="L82">
        <v>150.713333333333</v>
      </c>
      <c r="M82" t="str">
        <f t="shared" si="4"/>
        <v>Baisch et al. [2014]</v>
      </c>
      <c r="N82" t="str">
        <f t="shared" si="5"/>
        <v>Nano-AOP update</v>
      </c>
      <c r="O82" t="str">
        <f t="shared" si="6"/>
        <v>TiO2</v>
      </c>
      <c r="P82" t="str">
        <f t="shared" si="7"/>
        <v>TiO2 - Inhalation</v>
      </c>
      <c r="R82" s="16">
        <v>163</v>
      </c>
      <c r="S82" s="16" t="s">
        <v>48</v>
      </c>
      <c r="T82" s="16" t="s">
        <v>471</v>
      </c>
      <c r="U82" s="16" t="s">
        <v>452</v>
      </c>
      <c r="V82" s="16" t="s">
        <v>424</v>
      </c>
    </row>
    <row r="83" spans="1:22" ht="15.75" thickBot="1" x14ac:dyDescent="0.3">
      <c r="A83" s="15">
        <v>130</v>
      </c>
      <c r="B83" s="16" t="s">
        <v>219</v>
      </c>
      <c r="C83" s="16" t="s">
        <v>229</v>
      </c>
      <c r="D83" s="16" t="s">
        <v>456</v>
      </c>
      <c r="E83" s="16" t="s">
        <v>196</v>
      </c>
      <c r="G83">
        <v>92</v>
      </c>
      <c r="H83" t="s">
        <v>128</v>
      </c>
      <c r="I83" t="s">
        <v>133</v>
      </c>
      <c r="J83" t="s">
        <v>126</v>
      </c>
      <c r="K83" t="s">
        <v>113</v>
      </c>
      <c r="L83">
        <v>165.16900000000001</v>
      </c>
      <c r="M83" t="str">
        <f t="shared" si="4"/>
        <v>Zhang et al. [2002]</v>
      </c>
      <c r="N83" t="str">
        <f t="shared" si="5"/>
        <v>ATL</v>
      </c>
      <c r="O83" t="str">
        <f t="shared" si="6"/>
        <v>Silica</v>
      </c>
      <c r="P83" t="str">
        <f t="shared" si="7"/>
        <v>Silica - 2dPE</v>
      </c>
      <c r="R83" s="16">
        <v>92</v>
      </c>
      <c r="S83" s="16" t="s">
        <v>128</v>
      </c>
      <c r="T83" s="16" t="s">
        <v>472</v>
      </c>
      <c r="U83" s="16" t="s">
        <v>473</v>
      </c>
      <c r="V83" s="16" t="s">
        <v>113</v>
      </c>
    </row>
    <row r="84" spans="1:22" ht="15.75" thickBot="1" x14ac:dyDescent="0.3">
      <c r="A84" s="15">
        <v>131</v>
      </c>
      <c r="B84" s="16" t="s">
        <v>219</v>
      </c>
      <c r="C84" s="16" t="s">
        <v>229</v>
      </c>
      <c r="D84" s="16" t="s">
        <v>456</v>
      </c>
      <c r="E84" s="16" t="s">
        <v>196</v>
      </c>
      <c r="G84">
        <v>59</v>
      </c>
      <c r="H84" t="s">
        <v>48</v>
      </c>
      <c r="I84" t="s">
        <v>99</v>
      </c>
      <c r="J84" t="s">
        <v>108</v>
      </c>
      <c r="K84" t="s">
        <v>52</v>
      </c>
      <c r="L84">
        <v>167.528064847726</v>
      </c>
      <c r="M84" t="str">
        <f t="shared" si="4"/>
        <v>Bonner et al. [2013]</v>
      </c>
      <c r="N84" t="str">
        <f t="shared" si="5"/>
        <v>NanoGo</v>
      </c>
      <c r="O84" t="str">
        <f t="shared" si="6"/>
        <v>TiO2</v>
      </c>
      <c r="P84" t="str">
        <f t="shared" si="7"/>
        <v>Anatase nanobelt</v>
      </c>
      <c r="R84" s="16">
        <v>59</v>
      </c>
      <c r="S84" s="16" t="s">
        <v>48</v>
      </c>
      <c r="T84" s="16" t="s">
        <v>438</v>
      </c>
      <c r="U84" s="16" t="s">
        <v>418</v>
      </c>
      <c r="V84" s="16" t="s">
        <v>419</v>
      </c>
    </row>
    <row r="85" spans="1:22" ht="17.25" thickBot="1" x14ac:dyDescent="0.3">
      <c r="A85" s="15">
        <v>132</v>
      </c>
      <c r="B85" s="16" t="s">
        <v>403</v>
      </c>
      <c r="C85" s="16" t="s">
        <v>52</v>
      </c>
      <c r="D85" s="16" t="s">
        <v>430</v>
      </c>
      <c r="E85" s="16" t="s">
        <v>405</v>
      </c>
      <c r="G85">
        <v>109</v>
      </c>
      <c r="H85" t="s">
        <v>318</v>
      </c>
      <c r="I85" t="s">
        <v>323</v>
      </c>
      <c r="J85" t="s">
        <v>321</v>
      </c>
      <c r="K85" t="s">
        <v>52</v>
      </c>
      <c r="L85">
        <v>170.356899037517</v>
      </c>
      <c r="M85" t="str">
        <f t="shared" si="4"/>
        <v>DeLorme et al. [2012]</v>
      </c>
      <c r="N85" t="str">
        <f t="shared" si="5"/>
        <v>Swiss-VCI</v>
      </c>
      <c r="O85" t="str">
        <f t="shared" si="6"/>
        <v>CNF</v>
      </c>
      <c r="P85" t="str">
        <f t="shared" si="7"/>
        <v>CNF (male)</v>
      </c>
      <c r="R85" s="16">
        <v>109</v>
      </c>
      <c r="S85" s="16" t="s">
        <v>318</v>
      </c>
      <c r="T85" s="16" t="s">
        <v>448</v>
      </c>
      <c r="U85" s="16" t="s">
        <v>434</v>
      </c>
      <c r="V85" s="16" t="s">
        <v>405</v>
      </c>
    </row>
    <row r="86" spans="1:22" ht="15.75" thickBot="1" x14ac:dyDescent="0.3">
      <c r="A86" s="15">
        <v>134</v>
      </c>
      <c r="B86" s="16" t="s">
        <v>71</v>
      </c>
      <c r="C86" s="16" t="s">
        <v>52</v>
      </c>
      <c r="D86" s="16" t="s">
        <v>532</v>
      </c>
      <c r="E86" s="16" t="s">
        <v>405</v>
      </c>
      <c r="G86">
        <v>95</v>
      </c>
      <c r="H86" t="s">
        <v>48</v>
      </c>
      <c r="I86" t="s">
        <v>144</v>
      </c>
      <c r="J86" t="s">
        <v>143</v>
      </c>
      <c r="K86" t="s">
        <v>113</v>
      </c>
      <c r="L86">
        <v>175.31299999999999</v>
      </c>
      <c r="M86" t="str">
        <f t="shared" si="4"/>
        <v>Warheit et al. [2007]</v>
      </c>
      <c r="N86" t="str">
        <f t="shared" si="5"/>
        <v>ATL</v>
      </c>
      <c r="O86" t="str">
        <f t="shared" si="6"/>
        <v>TiO2</v>
      </c>
      <c r="P86" t="str">
        <f t="shared" si="7"/>
        <v>TiO2 - uf3</v>
      </c>
      <c r="R86" s="16">
        <v>95</v>
      </c>
      <c r="S86" s="16" t="s">
        <v>48</v>
      </c>
      <c r="T86" s="16" t="s">
        <v>503</v>
      </c>
      <c r="U86" s="16" t="s">
        <v>475</v>
      </c>
      <c r="V86" s="16" t="s">
        <v>113</v>
      </c>
    </row>
    <row r="87" spans="1:22" ht="17.25" thickBot="1" x14ac:dyDescent="0.3">
      <c r="A87" s="15">
        <v>139</v>
      </c>
      <c r="B87" s="16" t="s">
        <v>403</v>
      </c>
      <c r="C87" s="16" t="s">
        <v>52</v>
      </c>
      <c r="D87" s="16" t="s">
        <v>406</v>
      </c>
      <c r="E87" s="16" t="s">
        <v>405</v>
      </c>
      <c r="G87">
        <v>157</v>
      </c>
      <c r="H87" t="s">
        <v>48</v>
      </c>
      <c r="I87" t="s">
        <v>268</v>
      </c>
      <c r="J87" t="s">
        <v>257</v>
      </c>
      <c r="K87" t="s">
        <v>258</v>
      </c>
      <c r="L87">
        <v>186.20333333333301</v>
      </c>
      <c r="M87" t="str">
        <f t="shared" si="4"/>
        <v>Hashizume et al. [2016]</v>
      </c>
      <c r="N87" t="str">
        <f t="shared" si="5"/>
        <v>Nano-AOP update</v>
      </c>
      <c r="O87" t="str">
        <f t="shared" si="6"/>
        <v>TiO2</v>
      </c>
      <c r="P87" t="str">
        <f t="shared" si="7"/>
        <v>TTO - S-3</v>
      </c>
      <c r="R87" s="16">
        <v>157</v>
      </c>
      <c r="S87" s="16" t="s">
        <v>48</v>
      </c>
      <c r="T87" s="16" t="s">
        <v>476</v>
      </c>
      <c r="U87" s="16" t="s">
        <v>455</v>
      </c>
      <c r="V87" s="16" t="s">
        <v>424</v>
      </c>
    </row>
    <row r="88" spans="1:22" ht="17.25" thickBot="1" x14ac:dyDescent="0.3">
      <c r="A88" s="15">
        <v>140</v>
      </c>
      <c r="B88" s="16" t="s">
        <v>403</v>
      </c>
      <c r="C88" s="16" t="s">
        <v>52</v>
      </c>
      <c r="D88" s="16" t="s">
        <v>404</v>
      </c>
      <c r="E88" s="16" t="s">
        <v>405</v>
      </c>
      <c r="G88">
        <v>172</v>
      </c>
      <c r="H88" t="s">
        <v>78</v>
      </c>
      <c r="I88" t="s">
        <v>332</v>
      </c>
      <c r="J88" t="s">
        <v>336</v>
      </c>
      <c r="K88" t="s">
        <v>52</v>
      </c>
      <c r="L88">
        <v>186.57835864622101</v>
      </c>
      <c r="M88" t="e">
        <f t="shared" si="4"/>
        <v>#N/A</v>
      </c>
      <c r="N88" t="e">
        <f t="shared" si="5"/>
        <v>#N/A</v>
      </c>
      <c r="O88" t="e">
        <f t="shared" si="6"/>
        <v>#N/A</v>
      </c>
      <c r="P88" t="e">
        <f t="shared" si="7"/>
        <v>#N/A</v>
      </c>
      <c r="R88" s="16">
        <v>172</v>
      </c>
      <c r="S88" s="16" t="s">
        <v>78</v>
      </c>
      <c r="T88" s="16" t="s">
        <v>332</v>
      </c>
      <c r="U88" s="16" t="s">
        <v>510</v>
      </c>
      <c r="V88" s="16" t="s">
        <v>113</v>
      </c>
    </row>
    <row r="89" spans="1:22" ht="17.25" thickBot="1" x14ac:dyDescent="0.3">
      <c r="A89" s="15">
        <v>141</v>
      </c>
      <c r="B89" s="16" t="s">
        <v>403</v>
      </c>
      <c r="C89" s="16" t="s">
        <v>52</v>
      </c>
      <c r="D89" s="16" t="s">
        <v>408</v>
      </c>
      <c r="E89" s="16" t="s">
        <v>405</v>
      </c>
      <c r="G89">
        <v>98</v>
      </c>
      <c r="H89" t="s">
        <v>48</v>
      </c>
      <c r="I89" t="s">
        <v>109</v>
      </c>
      <c r="J89" t="s">
        <v>153</v>
      </c>
      <c r="K89" t="s">
        <v>113</v>
      </c>
      <c r="L89">
        <v>193.459</v>
      </c>
      <c r="M89" t="str">
        <f t="shared" si="4"/>
        <v>Warheit et al. [2006]</v>
      </c>
      <c r="N89" t="str">
        <f t="shared" si="5"/>
        <v>ATL</v>
      </c>
      <c r="O89" t="str">
        <f t="shared" si="6"/>
        <v>TiO2</v>
      </c>
      <c r="P89" t="str">
        <f t="shared" si="7"/>
        <v>TiO2 - Fine</v>
      </c>
      <c r="R89" s="16">
        <v>98</v>
      </c>
      <c r="S89" s="16" t="s">
        <v>48</v>
      </c>
      <c r="T89" s="16" t="s">
        <v>504</v>
      </c>
      <c r="U89" s="16" t="s">
        <v>460</v>
      </c>
      <c r="V89" s="16" t="s">
        <v>113</v>
      </c>
    </row>
    <row r="90" spans="1:22" ht="17.25" thickBot="1" x14ac:dyDescent="0.3">
      <c r="A90" s="15">
        <v>142</v>
      </c>
      <c r="B90" s="16" t="s">
        <v>403</v>
      </c>
      <c r="C90" s="16" t="s">
        <v>52</v>
      </c>
      <c r="D90" s="16" t="s">
        <v>408</v>
      </c>
      <c r="E90" s="16" t="s">
        <v>405</v>
      </c>
      <c r="G90">
        <v>111</v>
      </c>
      <c r="H90" t="s">
        <v>192</v>
      </c>
      <c r="I90" t="s">
        <v>192</v>
      </c>
      <c r="J90" t="s">
        <v>195</v>
      </c>
      <c r="K90" t="s">
        <v>196</v>
      </c>
      <c r="L90">
        <v>196.102</v>
      </c>
      <c r="M90" t="str">
        <f t="shared" si="4"/>
        <v>Badding et al. [2016]</v>
      </c>
      <c r="N90" t="str">
        <f t="shared" si="5"/>
        <v>NIOSHTIC</v>
      </c>
      <c r="O90" t="str">
        <f t="shared" si="6"/>
        <v>In2O3</v>
      </c>
      <c r="P90" t="str">
        <f t="shared" si="7"/>
        <v>In2O3</v>
      </c>
      <c r="R90" s="16">
        <v>111</v>
      </c>
      <c r="S90" s="16" t="s">
        <v>192</v>
      </c>
      <c r="T90" s="16" t="s">
        <v>192</v>
      </c>
      <c r="U90" s="16" t="s">
        <v>479</v>
      </c>
      <c r="V90" s="16" t="s">
        <v>196</v>
      </c>
    </row>
    <row r="91" spans="1:22" ht="17.25" thickBot="1" x14ac:dyDescent="0.3">
      <c r="A91" s="15">
        <v>146</v>
      </c>
      <c r="B91" s="16" t="s">
        <v>409</v>
      </c>
      <c r="C91" s="16" t="s">
        <v>52</v>
      </c>
      <c r="D91" s="16" t="s">
        <v>458</v>
      </c>
      <c r="E91" s="16" t="s">
        <v>405</v>
      </c>
      <c r="G91">
        <v>156</v>
      </c>
      <c r="H91" t="s">
        <v>48</v>
      </c>
      <c r="I91" t="s">
        <v>263</v>
      </c>
      <c r="J91" t="s">
        <v>257</v>
      </c>
      <c r="K91" t="s">
        <v>258</v>
      </c>
      <c r="L91">
        <v>202.933333333333</v>
      </c>
      <c r="M91" t="str">
        <f t="shared" si="4"/>
        <v>Hashizume et al. [2016]</v>
      </c>
      <c r="N91" t="str">
        <f t="shared" si="5"/>
        <v>Nano-AOP update</v>
      </c>
      <c r="O91" t="str">
        <f t="shared" si="6"/>
        <v>TiO2</v>
      </c>
      <c r="P91" t="str">
        <f t="shared" si="7"/>
        <v>MT-150AW</v>
      </c>
      <c r="R91" s="16">
        <v>156</v>
      </c>
      <c r="S91" s="16" t="s">
        <v>48</v>
      </c>
      <c r="T91" s="16" t="s">
        <v>261</v>
      </c>
      <c r="U91" s="16" t="s">
        <v>455</v>
      </c>
      <c r="V91" s="16" t="s">
        <v>424</v>
      </c>
    </row>
    <row r="92" spans="1:22" ht="17.25" thickBot="1" x14ac:dyDescent="0.3">
      <c r="A92" s="15">
        <v>147</v>
      </c>
      <c r="B92" s="16" t="s">
        <v>409</v>
      </c>
      <c r="C92" s="16" t="s">
        <v>52</v>
      </c>
      <c r="D92" s="16" t="s">
        <v>469</v>
      </c>
      <c r="E92" s="16" t="s">
        <v>405</v>
      </c>
      <c r="G92">
        <v>52</v>
      </c>
      <c r="H92" t="s">
        <v>48</v>
      </c>
      <c r="I92" t="s">
        <v>106</v>
      </c>
      <c r="J92" t="s">
        <v>105</v>
      </c>
      <c r="K92" t="s">
        <v>52</v>
      </c>
      <c r="L92">
        <v>204.680228510815</v>
      </c>
      <c r="M92" t="str">
        <f t="shared" si="4"/>
        <v>Bonner et al. [2013]</v>
      </c>
      <c r="N92" t="str">
        <f t="shared" si="5"/>
        <v>NanoGo</v>
      </c>
      <c r="O92" t="str">
        <f t="shared" si="6"/>
        <v>TiO2</v>
      </c>
      <c r="P92" t="str">
        <f t="shared" si="7"/>
        <v>Anatase nanospheres</v>
      </c>
      <c r="R92" s="16">
        <v>52</v>
      </c>
      <c r="S92" s="16" t="s">
        <v>48</v>
      </c>
      <c r="T92" s="16" t="s">
        <v>480</v>
      </c>
      <c r="U92" s="16" t="s">
        <v>418</v>
      </c>
      <c r="V92" s="16" t="s">
        <v>419</v>
      </c>
    </row>
    <row r="93" spans="1:22" ht="17.25" thickBot="1" x14ac:dyDescent="0.3">
      <c r="A93" s="15">
        <v>148</v>
      </c>
      <c r="B93" s="16" t="s">
        <v>409</v>
      </c>
      <c r="C93" s="16" t="s">
        <v>52</v>
      </c>
      <c r="D93" s="16" t="s">
        <v>458</v>
      </c>
      <c r="E93" s="16" t="s">
        <v>405</v>
      </c>
      <c r="G93">
        <v>91</v>
      </c>
      <c r="H93" t="s">
        <v>128</v>
      </c>
      <c r="I93" t="s">
        <v>129</v>
      </c>
      <c r="J93" t="s">
        <v>126</v>
      </c>
      <c r="K93" t="s">
        <v>113</v>
      </c>
      <c r="L93">
        <v>211.30099999999999</v>
      </c>
      <c r="M93" t="str">
        <f t="shared" si="4"/>
        <v>Zhang et al. [2002]</v>
      </c>
      <c r="N93" t="str">
        <f t="shared" si="5"/>
        <v>ATL</v>
      </c>
      <c r="O93" t="str">
        <f t="shared" si="6"/>
        <v>Silica</v>
      </c>
      <c r="P93" t="str">
        <f t="shared" si="7"/>
        <v>Silica - 1dPE</v>
      </c>
      <c r="R93" s="16">
        <v>91</v>
      </c>
      <c r="S93" s="16" t="s">
        <v>128</v>
      </c>
      <c r="T93" s="16" t="s">
        <v>481</v>
      </c>
      <c r="U93" s="16" t="s">
        <v>473</v>
      </c>
      <c r="V93" s="16" t="s">
        <v>113</v>
      </c>
    </row>
    <row r="94" spans="1:22" ht="15.75" thickBot="1" x14ac:dyDescent="0.3">
      <c r="A94" s="15">
        <v>149</v>
      </c>
      <c r="B94" s="16" t="s">
        <v>71</v>
      </c>
      <c r="C94" s="16" t="s">
        <v>52</v>
      </c>
      <c r="D94" s="16" t="s">
        <v>407</v>
      </c>
      <c r="E94" s="16" t="s">
        <v>405</v>
      </c>
      <c r="G94">
        <v>16</v>
      </c>
      <c r="H94" t="s">
        <v>76</v>
      </c>
      <c r="I94" t="s">
        <v>86</v>
      </c>
      <c r="J94" t="s">
        <v>87</v>
      </c>
      <c r="K94" t="s">
        <v>52</v>
      </c>
      <c r="L94">
        <v>225.94</v>
      </c>
      <c r="M94" t="str">
        <f t="shared" si="4"/>
        <v>ENPRA [2013]</v>
      </c>
      <c r="N94" t="str">
        <f t="shared" si="5"/>
        <v>ENPRA</v>
      </c>
      <c r="O94" t="str">
        <f t="shared" si="6"/>
        <v>MWCNT</v>
      </c>
      <c r="P94" t="str">
        <f t="shared" si="7"/>
        <v>Long</v>
      </c>
      <c r="R94" s="16">
        <v>16</v>
      </c>
      <c r="S94" s="16" t="s">
        <v>76</v>
      </c>
      <c r="T94" s="16" t="s">
        <v>457</v>
      </c>
      <c r="U94" s="16" t="s">
        <v>440</v>
      </c>
      <c r="V94" s="16" t="s">
        <v>441</v>
      </c>
    </row>
    <row r="95" spans="1:22" ht="15.75" thickBot="1" x14ac:dyDescent="0.3">
      <c r="A95" s="15">
        <v>150</v>
      </c>
      <c r="B95" s="16" t="s">
        <v>71</v>
      </c>
      <c r="C95" s="16" t="s">
        <v>52</v>
      </c>
      <c r="D95" s="16" t="s">
        <v>407</v>
      </c>
      <c r="E95" s="16" t="s">
        <v>405</v>
      </c>
      <c r="G95">
        <v>17</v>
      </c>
      <c r="H95" t="s">
        <v>76</v>
      </c>
      <c r="I95" t="s">
        <v>88</v>
      </c>
      <c r="J95" t="s">
        <v>87</v>
      </c>
      <c r="K95" t="s">
        <v>52</v>
      </c>
      <c r="L95">
        <v>241.09</v>
      </c>
      <c r="M95" t="str">
        <f t="shared" si="4"/>
        <v xml:space="preserve">ENPRA [2013] </v>
      </c>
      <c r="N95" t="str">
        <f t="shared" si="5"/>
        <v>ENPRA</v>
      </c>
      <c r="O95" t="str">
        <f t="shared" si="6"/>
        <v>MWCNT</v>
      </c>
      <c r="P95" t="str">
        <f t="shared" si="7"/>
        <v>Short</v>
      </c>
      <c r="R95" s="16">
        <v>17</v>
      </c>
      <c r="S95" s="16" t="s">
        <v>76</v>
      </c>
      <c r="T95" s="16" t="s">
        <v>439</v>
      </c>
      <c r="U95" s="16" t="s">
        <v>482</v>
      </c>
      <c r="V95" s="16" t="s">
        <v>441</v>
      </c>
    </row>
    <row r="96" spans="1:22" ht="15.75" thickBot="1" x14ac:dyDescent="0.3">
      <c r="A96" s="15">
        <v>151</v>
      </c>
      <c r="B96" s="16" t="s">
        <v>71</v>
      </c>
      <c r="C96" s="16" t="s">
        <v>52</v>
      </c>
      <c r="D96" s="16" t="s">
        <v>407</v>
      </c>
      <c r="E96" s="16" t="s">
        <v>405</v>
      </c>
      <c r="G96">
        <v>175</v>
      </c>
      <c r="H96" t="s">
        <v>204</v>
      </c>
      <c r="I96" t="s">
        <v>357</v>
      </c>
      <c r="J96" t="s">
        <v>353</v>
      </c>
      <c r="K96" t="s">
        <v>52</v>
      </c>
      <c r="L96">
        <v>260.68790583291798</v>
      </c>
      <c r="M96" t="e">
        <f t="shared" si="4"/>
        <v>#N/A</v>
      </c>
      <c r="N96" t="e">
        <f t="shared" si="5"/>
        <v>#N/A</v>
      </c>
      <c r="O96" t="e">
        <f t="shared" si="6"/>
        <v>#N/A</v>
      </c>
      <c r="P96" t="e">
        <f t="shared" si="7"/>
        <v>#N/A</v>
      </c>
      <c r="R96" s="16">
        <v>175</v>
      </c>
      <c r="S96" s="16" t="s">
        <v>204</v>
      </c>
      <c r="T96" s="16" t="s">
        <v>357</v>
      </c>
      <c r="U96" s="16" t="s">
        <v>406</v>
      </c>
      <c r="V96" s="16" t="s">
        <v>424</v>
      </c>
    </row>
    <row r="97" spans="1:22" ht="15.75" thickBot="1" x14ac:dyDescent="0.3">
      <c r="A97" s="15">
        <v>152</v>
      </c>
      <c r="B97" s="16" t="s">
        <v>71</v>
      </c>
      <c r="C97" s="16" t="s">
        <v>52</v>
      </c>
      <c r="D97" s="16" t="s">
        <v>407</v>
      </c>
      <c r="E97" s="16" t="s">
        <v>405</v>
      </c>
      <c r="G97">
        <v>35</v>
      </c>
      <c r="H97" t="s">
        <v>48</v>
      </c>
      <c r="I97" t="s">
        <v>328</v>
      </c>
      <c r="J97" t="s">
        <v>329</v>
      </c>
      <c r="K97" t="s">
        <v>52</v>
      </c>
      <c r="L97">
        <v>275.56703722463402</v>
      </c>
      <c r="M97" t="str">
        <f t="shared" si="4"/>
        <v>Bermudez et al. [2004]</v>
      </c>
      <c r="N97" t="str">
        <f t="shared" si="5"/>
        <v>CIIT</v>
      </c>
      <c r="O97" t="str">
        <f t="shared" si="6"/>
        <v>TiO2</v>
      </c>
      <c r="P97" t="str">
        <f t="shared" si="7"/>
        <v>Ultrafine</v>
      </c>
      <c r="R97" s="16">
        <v>35</v>
      </c>
      <c r="S97" s="16" t="s">
        <v>48</v>
      </c>
      <c r="T97" s="16" t="s">
        <v>328</v>
      </c>
      <c r="U97" s="16" t="s">
        <v>484</v>
      </c>
      <c r="V97" s="16" t="s">
        <v>485</v>
      </c>
    </row>
    <row r="98" spans="1:22" ht="15.75" thickBot="1" x14ac:dyDescent="0.3">
      <c r="A98" s="15">
        <v>153</v>
      </c>
      <c r="B98" s="16" t="s">
        <v>71</v>
      </c>
      <c r="C98" s="16" t="s">
        <v>52</v>
      </c>
      <c r="D98" s="16" t="s">
        <v>407</v>
      </c>
      <c r="E98" s="16" t="s">
        <v>405</v>
      </c>
      <c r="G98">
        <v>155</v>
      </c>
      <c r="H98" t="s">
        <v>48</v>
      </c>
      <c r="I98" t="s">
        <v>260</v>
      </c>
      <c r="J98" t="s">
        <v>257</v>
      </c>
      <c r="K98" t="s">
        <v>258</v>
      </c>
      <c r="L98">
        <v>302.31888888888898</v>
      </c>
      <c r="M98" t="str">
        <f t="shared" si="4"/>
        <v>Hashizume et al. [2016]</v>
      </c>
      <c r="N98" t="str">
        <f t="shared" si="5"/>
        <v>Nano-AOP update</v>
      </c>
      <c r="O98" t="str">
        <f t="shared" si="6"/>
        <v>TiO2</v>
      </c>
      <c r="P98" t="str">
        <f t="shared" si="7"/>
        <v>AMT-100</v>
      </c>
      <c r="R98" s="16">
        <v>155</v>
      </c>
      <c r="S98" s="16" t="s">
        <v>48</v>
      </c>
      <c r="T98" s="16" t="s">
        <v>255</v>
      </c>
      <c r="U98" s="16" t="s">
        <v>455</v>
      </c>
      <c r="V98" s="16" t="s">
        <v>424</v>
      </c>
    </row>
    <row r="99" spans="1:22" ht="15.75" thickBot="1" x14ac:dyDescent="0.3">
      <c r="A99" s="15">
        <v>154</v>
      </c>
      <c r="B99" s="16" t="s">
        <v>71</v>
      </c>
      <c r="C99" s="16" t="s">
        <v>52</v>
      </c>
      <c r="D99" s="16" t="s">
        <v>407</v>
      </c>
      <c r="E99" s="16" t="s">
        <v>405</v>
      </c>
      <c r="G99">
        <v>174</v>
      </c>
      <c r="H99" t="s">
        <v>204</v>
      </c>
      <c r="I99" t="s">
        <v>351</v>
      </c>
      <c r="J99" t="s">
        <v>353</v>
      </c>
      <c r="K99" t="s">
        <v>52</v>
      </c>
      <c r="L99">
        <v>309.30461867749102</v>
      </c>
      <c r="M99" t="e">
        <f t="shared" si="4"/>
        <v>#N/A</v>
      </c>
      <c r="N99" t="e">
        <f t="shared" si="5"/>
        <v>#N/A</v>
      </c>
      <c r="O99" t="e">
        <f t="shared" si="6"/>
        <v>#N/A</v>
      </c>
      <c r="P99" t="e">
        <f t="shared" si="7"/>
        <v>#N/A</v>
      </c>
      <c r="R99" s="16">
        <v>174</v>
      </c>
      <c r="S99" s="16" t="s">
        <v>204</v>
      </c>
      <c r="T99" s="16" t="s">
        <v>351</v>
      </c>
      <c r="U99" s="16" t="s">
        <v>406</v>
      </c>
      <c r="V99" s="16" t="s">
        <v>424</v>
      </c>
    </row>
    <row r="100" spans="1:22" ht="17.25" thickBot="1" x14ac:dyDescent="0.3">
      <c r="A100" s="15">
        <v>155</v>
      </c>
      <c r="B100" s="16" t="s">
        <v>409</v>
      </c>
      <c r="C100" s="16" t="s">
        <v>255</v>
      </c>
      <c r="D100" s="16" t="s">
        <v>455</v>
      </c>
      <c r="E100" s="16" t="s">
        <v>424</v>
      </c>
      <c r="G100">
        <v>159</v>
      </c>
      <c r="H100" t="s">
        <v>48</v>
      </c>
      <c r="I100" t="s">
        <v>274</v>
      </c>
      <c r="J100" t="s">
        <v>257</v>
      </c>
      <c r="K100" t="s">
        <v>258</v>
      </c>
      <c r="L100">
        <v>318.47000000000003</v>
      </c>
      <c r="M100" t="str">
        <f t="shared" si="4"/>
        <v>Hashizume et al. [2016]</v>
      </c>
      <c r="N100" t="str">
        <f t="shared" si="5"/>
        <v>Nano-AOP update</v>
      </c>
      <c r="O100" t="str">
        <f t="shared" si="6"/>
        <v>TiO2</v>
      </c>
      <c r="P100" t="str">
        <f t="shared" si="7"/>
        <v>P25</v>
      </c>
      <c r="R100" s="16">
        <v>159</v>
      </c>
      <c r="S100" s="16" t="s">
        <v>48</v>
      </c>
      <c r="T100" s="16" t="s">
        <v>272</v>
      </c>
      <c r="U100" s="16" t="s">
        <v>455</v>
      </c>
      <c r="V100" s="16" t="s">
        <v>424</v>
      </c>
    </row>
    <row r="101" spans="1:22" ht="17.25" thickBot="1" x14ac:dyDescent="0.3">
      <c r="A101" s="15">
        <v>156</v>
      </c>
      <c r="B101" s="16" t="s">
        <v>409</v>
      </c>
      <c r="C101" s="16" t="s">
        <v>261</v>
      </c>
      <c r="D101" s="16" t="s">
        <v>455</v>
      </c>
      <c r="E101" s="16" t="s">
        <v>424</v>
      </c>
      <c r="G101">
        <v>146</v>
      </c>
      <c r="H101" t="s">
        <v>48</v>
      </c>
      <c r="I101" t="s">
        <v>244</v>
      </c>
      <c r="J101" t="s">
        <v>245</v>
      </c>
      <c r="K101" t="s">
        <v>246</v>
      </c>
      <c r="L101">
        <v>361.13159420289901</v>
      </c>
      <c r="M101" t="str">
        <f t="shared" si="4"/>
        <v>Warheit et al. [2009a]</v>
      </c>
      <c r="N101" t="str">
        <f t="shared" si="5"/>
        <v>Swiss-VCI</v>
      </c>
      <c r="O101" t="str">
        <f t="shared" si="6"/>
        <v>TiO2</v>
      </c>
      <c r="P101" t="str">
        <f t="shared" si="7"/>
        <v>NA</v>
      </c>
      <c r="R101" s="16">
        <v>146</v>
      </c>
      <c r="S101" s="16" t="s">
        <v>48</v>
      </c>
      <c r="T101" s="16" t="s">
        <v>52</v>
      </c>
      <c r="U101" s="16" t="s">
        <v>458</v>
      </c>
      <c r="V101" s="16" t="s">
        <v>405</v>
      </c>
    </row>
    <row r="102" spans="1:22" ht="17.25" thickBot="1" x14ac:dyDescent="0.3">
      <c r="A102" s="15">
        <v>157</v>
      </c>
      <c r="B102" s="16" t="s">
        <v>409</v>
      </c>
      <c r="C102" s="16" t="s">
        <v>476</v>
      </c>
      <c r="D102" s="16" t="s">
        <v>455</v>
      </c>
      <c r="E102" s="16" t="s">
        <v>424</v>
      </c>
      <c r="G102">
        <v>77</v>
      </c>
      <c r="H102" t="s">
        <v>219</v>
      </c>
      <c r="I102" t="s">
        <v>346</v>
      </c>
      <c r="J102" t="s">
        <v>349</v>
      </c>
      <c r="K102" t="s">
        <v>52</v>
      </c>
      <c r="L102">
        <v>371.34056515498497</v>
      </c>
      <c r="M102" t="str">
        <f t="shared" si="4"/>
        <v>Anderson et al. [1989]</v>
      </c>
      <c r="N102" t="str">
        <f t="shared" si="5"/>
        <v>ATL</v>
      </c>
      <c r="O102" t="str">
        <f t="shared" si="6"/>
        <v>Graphene</v>
      </c>
      <c r="P102" t="str">
        <f t="shared" si="7"/>
        <v>Graphite</v>
      </c>
      <c r="R102" s="16">
        <v>77</v>
      </c>
      <c r="S102" s="16" t="s">
        <v>219</v>
      </c>
      <c r="T102" s="16" t="s">
        <v>346</v>
      </c>
      <c r="U102" s="16" t="s">
        <v>453</v>
      </c>
      <c r="V102" s="16" t="s">
        <v>113</v>
      </c>
    </row>
    <row r="103" spans="1:22" ht="17.25" thickBot="1" x14ac:dyDescent="0.3">
      <c r="A103" s="15">
        <v>158</v>
      </c>
      <c r="B103" s="16" t="s">
        <v>409</v>
      </c>
      <c r="C103" s="16" t="s">
        <v>454</v>
      </c>
      <c r="D103" s="16" t="s">
        <v>455</v>
      </c>
      <c r="E103" s="16" t="s">
        <v>424</v>
      </c>
      <c r="G103">
        <v>173</v>
      </c>
      <c r="H103" t="s">
        <v>204</v>
      </c>
      <c r="I103" t="s">
        <v>351</v>
      </c>
      <c r="J103" t="s">
        <v>353</v>
      </c>
      <c r="K103" t="s">
        <v>52</v>
      </c>
      <c r="L103">
        <v>373.06669293747399</v>
      </c>
      <c r="M103" t="e">
        <f t="shared" si="4"/>
        <v>#N/A</v>
      </c>
      <c r="N103" t="e">
        <f t="shared" si="5"/>
        <v>#N/A</v>
      </c>
      <c r="O103" t="e">
        <f t="shared" si="6"/>
        <v>#N/A</v>
      </c>
      <c r="P103" t="e">
        <f t="shared" si="7"/>
        <v>#N/A</v>
      </c>
      <c r="R103" s="16">
        <v>173</v>
      </c>
      <c r="S103" s="16" t="s">
        <v>204</v>
      </c>
      <c r="T103" s="16" t="s">
        <v>351</v>
      </c>
      <c r="U103" s="16" t="s">
        <v>406</v>
      </c>
      <c r="V103" s="16" t="s">
        <v>424</v>
      </c>
    </row>
    <row r="104" spans="1:22" ht="17.25" thickBot="1" x14ac:dyDescent="0.3">
      <c r="A104" s="15">
        <v>159</v>
      </c>
      <c r="B104" s="16" t="s">
        <v>409</v>
      </c>
      <c r="C104" s="16" t="s">
        <v>272</v>
      </c>
      <c r="D104" s="16" t="s">
        <v>455</v>
      </c>
      <c r="E104" s="16" t="s">
        <v>424</v>
      </c>
      <c r="G104">
        <v>90</v>
      </c>
      <c r="H104" t="s">
        <v>48</v>
      </c>
      <c r="I104" t="s">
        <v>122</v>
      </c>
      <c r="J104" t="s">
        <v>126</v>
      </c>
      <c r="K104" t="s">
        <v>113</v>
      </c>
      <c r="L104">
        <v>407.452</v>
      </c>
      <c r="M104" t="str">
        <f t="shared" si="4"/>
        <v>Zhang et al. [2002]</v>
      </c>
      <c r="N104" t="str">
        <f t="shared" si="5"/>
        <v>ATL</v>
      </c>
      <c r="O104" t="str">
        <f t="shared" si="6"/>
        <v>TiO2</v>
      </c>
      <c r="P104" t="str">
        <f t="shared" si="7"/>
        <v>TiO2 - 1dPE</v>
      </c>
      <c r="R104" s="16">
        <v>90</v>
      </c>
      <c r="S104" s="16" t="s">
        <v>48</v>
      </c>
      <c r="T104" s="16" t="s">
        <v>505</v>
      </c>
      <c r="U104" s="16" t="s">
        <v>473</v>
      </c>
      <c r="V104" s="16" t="s">
        <v>113</v>
      </c>
    </row>
    <row r="105" spans="1:22" ht="17.25" thickBot="1" x14ac:dyDescent="0.3">
      <c r="A105" s="15">
        <v>160</v>
      </c>
      <c r="B105" s="16" t="s">
        <v>409</v>
      </c>
      <c r="C105" s="16" t="s">
        <v>276</v>
      </c>
      <c r="D105" s="16" t="s">
        <v>455</v>
      </c>
      <c r="E105" s="16" t="s">
        <v>424</v>
      </c>
      <c r="G105">
        <v>13</v>
      </c>
      <c r="H105" t="s">
        <v>128</v>
      </c>
      <c r="I105" t="s">
        <v>131</v>
      </c>
      <c r="J105" t="s">
        <v>331</v>
      </c>
      <c r="K105" t="s">
        <v>52</v>
      </c>
      <c r="L105">
        <v>418.16485146019301</v>
      </c>
      <c r="M105" t="str">
        <f t="shared" si="4"/>
        <v>Porter et al. [2004]</v>
      </c>
      <c r="N105" t="str">
        <f t="shared" si="5"/>
        <v>NIOSH</v>
      </c>
      <c r="O105" t="str">
        <f t="shared" si="6"/>
        <v>Silica</v>
      </c>
      <c r="P105" t="str">
        <f t="shared" si="7"/>
        <v>Crystalline</v>
      </c>
      <c r="R105" s="16">
        <v>13</v>
      </c>
      <c r="S105" s="16" t="s">
        <v>128</v>
      </c>
      <c r="T105" s="16" t="s">
        <v>444</v>
      </c>
      <c r="U105" s="16" t="s">
        <v>464</v>
      </c>
      <c r="V105" s="16" t="s">
        <v>414</v>
      </c>
    </row>
    <row r="106" spans="1:22" ht="17.25" thickBot="1" x14ac:dyDescent="0.3">
      <c r="A106" s="15">
        <v>161</v>
      </c>
      <c r="B106" s="16" t="s">
        <v>409</v>
      </c>
      <c r="C106" s="16" t="s">
        <v>279</v>
      </c>
      <c r="D106" s="16" t="s">
        <v>455</v>
      </c>
      <c r="E106" s="16" t="s">
        <v>424</v>
      </c>
      <c r="G106">
        <v>87</v>
      </c>
      <c r="H106" t="s">
        <v>48</v>
      </c>
      <c r="I106" t="s">
        <v>109</v>
      </c>
      <c r="J106" t="s">
        <v>112</v>
      </c>
      <c r="K106" t="s">
        <v>113</v>
      </c>
      <c r="L106">
        <v>442.75900000000001</v>
      </c>
      <c r="M106" t="str">
        <f t="shared" si="4"/>
        <v>Hohr et al. [2002]</v>
      </c>
      <c r="N106" t="str">
        <f t="shared" si="5"/>
        <v>ATL</v>
      </c>
      <c r="O106" t="str">
        <f t="shared" si="6"/>
        <v>TiO2</v>
      </c>
      <c r="P106" t="str">
        <f t="shared" si="7"/>
        <v>TiO2 - Fine</v>
      </c>
      <c r="R106" s="16">
        <v>87</v>
      </c>
      <c r="S106" s="16" t="s">
        <v>48</v>
      </c>
      <c r="T106" s="16" t="s">
        <v>504</v>
      </c>
      <c r="U106" s="16" t="s">
        <v>486</v>
      </c>
      <c r="V106" s="16" t="s">
        <v>113</v>
      </c>
    </row>
    <row r="107" spans="1:22" ht="15.75" thickBot="1" x14ac:dyDescent="0.3">
      <c r="A107" s="15">
        <v>162</v>
      </c>
      <c r="B107" s="16" t="s">
        <v>160</v>
      </c>
      <c r="C107" s="16" t="s">
        <v>76</v>
      </c>
      <c r="D107" s="16" t="s">
        <v>493</v>
      </c>
      <c r="E107" s="16" t="s">
        <v>424</v>
      </c>
      <c r="G107">
        <v>88</v>
      </c>
      <c r="H107" t="s">
        <v>48</v>
      </c>
      <c r="I107" t="s">
        <v>115</v>
      </c>
      <c r="J107" t="s">
        <v>112</v>
      </c>
      <c r="K107" t="s">
        <v>113</v>
      </c>
      <c r="L107">
        <v>443.63299999999998</v>
      </c>
      <c r="M107" t="str">
        <f t="shared" si="4"/>
        <v>Hohr et al. [2002]</v>
      </c>
      <c r="N107" t="str">
        <f t="shared" si="5"/>
        <v>ATL</v>
      </c>
      <c r="O107" t="str">
        <f t="shared" si="6"/>
        <v>TiO2</v>
      </c>
      <c r="P107" t="str">
        <f t="shared" si="7"/>
        <v>TiO2 - ufmeth</v>
      </c>
      <c r="R107" s="16">
        <v>88</v>
      </c>
      <c r="S107" s="16" t="s">
        <v>48</v>
      </c>
      <c r="T107" s="16" t="s">
        <v>506</v>
      </c>
      <c r="U107" s="16" t="s">
        <v>486</v>
      </c>
      <c r="V107" s="16" t="s">
        <v>113</v>
      </c>
    </row>
    <row r="108" spans="1:22" ht="17.25" thickBot="1" x14ac:dyDescent="0.3">
      <c r="A108" s="15">
        <v>163</v>
      </c>
      <c r="B108" s="16" t="s">
        <v>409</v>
      </c>
      <c r="C108" s="16" t="s">
        <v>471</v>
      </c>
      <c r="D108" s="16" t="s">
        <v>452</v>
      </c>
      <c r="E108" s="16" t="s">
        <v>424</v>
      </c>
      <c r="G108">
        <v>97</v>
      </c>
      <c r="H108" t="s">
        <v>48</v>
      </c>
      <c r="I108" t="s">
        <v>149</v>
      </c>
      <c r="J108" t="s">
        <v>143</v>
      </c>
      <c r="K108" t="s">
        <v>113</v>
      </c>
      <c r="L108">
        <v>479.16399999999999</v>
      </c>
      <c r="M108" t="str">
        <f t="shared" si="4"/>
        <v>Warheit et al. [2007b]</v>
      </c>
      <c r="N108" t="str">
        <f t="shared" si="5"/>
        <v>ATL</v>
      </c>
      <c r="O108" t="str">
        <f t="shared" si="6"/>
        <v>TiO2</v>
      </c>
      <c r="P108" t="str">
        <f t="shared" si="7"/>
        <v>TiO2 - uf2</v>
      </c>
      <c r="R108" s="16">
        <v>97</v>
      </c>
      <c r="S108" s="16" t="s">
        <v>48</v>
      </c>
      <c r="T108" s="16" t="s">
        <v>507</v>
      </c>
      <c r="U108" s="16" t="s">
        <v>489</v>
      </c>
      <c r="V108" s="16" t="s">
        <v>113</v>
      </c>
    </row>
    <row r="109" spans="1:22" ht="17.25" thickBot="1" x14ac:dyDescent="0.3">
      <c r="A109" s="15">
        <v>164</v>
      </c>
      <c r="B109" s="16" t="s">
        <v>409</v>
      </c>
      <c r="C109" s="16" t="s">
        <v>451</v>
      </c>
      <c r="D109" s="16" t="s">
        <v>452</v>
      </c>
      <c r="E109" s="16" t="s">
        <v>424</v>
      </c>
      <c r="G109">
        <v>94</v>
      </c>
      <c r="H109" t="s">
        <v>48</v>
      </c>
      <c r="I109" t="s">
        <v>140</v>
      </c>
      <c r="J109" t="s">
        <v>143</v>
      </c>
      <c r="K109" t="s">
        <v>113</v>
      </c>
      <c r="L109">
        <v>479.23599999999999</v>
      </c>
      <c r="M109" t="str">
        <f t="shared" si="4"/>
        <v>Warheit et al. [2007b]</v>
      </c>
      <c r="N109" t="str">
        <f t="shared" si="5"/>
        <v>ATL</v>
      </c>
      <c r="O109" t="str">
        <f t="shared" si="6"/>
        <v>TiO2</v>
      </c>
      <c r="P109" t="str">
        <f t="shared" si="7"/>
        <v>TiO2 - F1</v>
      </c>
      <c r="R109" s="16">
        <v>94</v>
      </c>
      <c r="S109" s="16" t="s">
        <v>48</v>
      </c>
      <c r="T109" s="16" t="s">
        <v>508</v>
      </c>
      <c r="U109" s="16" t="s">
        <v>489</v>
      </c>
      <c r="V109" s="16" t="s">
        <v>113</v>
      </c>
    </row>
    <row r="110" spans="1:22" ht="15.75" thickBot="1" x14ac:dyDescent="0.3">
      <c r="A110" s="15">
        <v>165</v>
      </c>
      <c r="B110" s="16" t="s">
        <v>160</v>
      </c>
      <c r="C110" s="16" t="s">
        <v>293</v>
      </c>
      <c r="D110" s="16" t="s">
        <v>423</v>
      </c>
      <c r="E110" s="16" t="s">
        <v>424</v>
      </c>
      <c r="G110">
        <v>161</v>
      </c>
      <c r="H110" t="s">
        <v>48</v>
      </c>
      <c r="I110" t="s">
        <v>281</v>
      </c>
      <c r="J110" t="s">
        <v>257</v>
      </c>
      <c r="K110" t="s">
        <v>258</v>
      </c>
      <c r="L110">
        <v>493.108888888889</v>
      </c>
      <c r="M110" t="str">
        <f t="shared" si="4"/>
        <v>Hashizume et al. [2016]</v>
      </c>
      <c r="N110" t="str">
        <f t="shared" si="5"/>
        <v>Nano-AOP update</v>
      </c>
      <c r="O110" t="str">
        <f t="shared" si="6"/>
        <v>TiO2</v>
      </c>
      <c r="P110" t="str">
        <f t="shared" si="7"/>
        <v>FTL-100</v>
      </c>
      <c r="R110" s="16">
        <v>161</v>
      </c>
      <c r="S110" s="16" t="s">
        <v>48</v>
      </c>
      <c r="T110" s="16" t="s">
        <v>279</v>
      </c>
      <c r="U110" s="16" t="s">
        <v>455</v>
      </c>
      <c r="V110" s="16" t="s">
        <v>424</v>
      </c>
    </row>
    <row r="111" spans="1:22" ht="15.75" thickBot="1" x14ac:dyDescent="0.3">
      <c r="A111" s="15">
        <v>166</v>
      </c>
      <c r="B111" s="16" t="s">
        <v>160</v>
      </c>
      <c r="C111" s="16" t="s">
        <v>297</v>
      </c>
      <c r="D111" s="16" t="s">
        <v>423</v>
      </c>
      <c r="E111" s="16" t="s">
        <v>424</v>
      </c>
      <c r="G111">
        <v>96</v>
      </c>
      <c r="H111" t="s">
        <v>48</v>
      </c>
      <c r="I111" t="s">
        <v>147</v>
      </c>
      <c r="J111" t="s">
        <v>143</v>
      </c>
      <c r="K111" t="s">
        <v>113</v>
      </c>
      <c r="L111">
        <v>533.01900000000001</v>
      </c>
      <c r="M111" t="str">
        <f t="shared" si="4"/>
        <v>Warheit et al. [2007b]</v>
      </c>
      <c r="N111" t="str">
        <f t="shared" si="5"/>
        <v>ATL</v>
      </c>
      <c r="O111" t="str">
        <f t="shared" si="6"/>
        <v>TiO2</v>
      </c>
      <c r="P111" t="str">
        <f t="shared" si="7"/>
        <v>TiO2 - uf1</v>
      </c>
      <c r="R111" s="16">
        <v>96</v>
      </c>
      <c r="S111" s="16" t="s">
        <v>48</v>
      </c>
      <c r="T111" s="16" t="s">
        <v>509</v>
      </c>
      <c r="U111" s="16" t="s">
        <v>489</v>
      </c>
      <c r="V111" s="16" t="s">
        <v>113</v>
      </c>
    </row>
    <row r="112" spans="1:22" ht="15.75" thickBot="1" x14ac:dyDescent="0.3">
      <c r="A112" s="15">
        <v>167</v>
      </c>
      <c r="B112" s="16" t="s">
        <v>160</v>
      </c>
      <c r="C112" s="16" t="s">
        <v>299</v>
      </c>
      <c r="D112" s="16" t="s">
        <v>423</v>
      </c>
      <c r="E112" s="16" t="s">
        <v>424</v>
      </c>
      <c r="G112">
        <v>171</v>
      </c>
      <c r="H112" t="s">
        <v>78</v>
      </c>
      <c r="I112" t="s">
        <v>332</v>
      </c>
      <c r="J112" t="s">
        <v>336</v>
      </c>
      <c r="K112" t="s">
        <v>52</v>
      </c>
      <c r="L112">
        <v>560.08748559544301</v>
      </c>
      <c r="M112" t="e">
        <f t="shared" si="4"/>
        <v>#N/A</v>
      </c>
      <c r="N112" t="e">
        <f t="shared" si="5"/>
        <v>#N/A</v>
      </c>
      <c r="O112" t="e">
        <f t="shared" si="6"/>
        <v>#N/A</v>
      </c>
      <c r="P112" t="e">
        <f t="shared" si="7"/>
        <v>#N/A</v>
      </c>
      <c r="R112" s="16">
        <v>171</v>
      </c>
      <c r="S112" s="16" t="s">
        <v>78</v>
      </c>
      <c r="T112" s="16" t="s">
        <v>332</v>
      </c>
      <c r="U112" s="16" t="s">
        <v>510</v>
      </c>
      <c r="V112" s="16" t="s">
        <v>113</v>
      </c>
    </row>
    <row r="113" spans="1:22" ht="15.75" thickBot="1" x14ac:dyDescent="0.3">
      <c r="A113" s="15">
        <v>168</v>
      </c>
      <c r="B113" s="16" t="s">
        <v>160</v>
      </c>
      <c r="C113" s="16" t="s">
        <v>301</v>
      </c>
      <c r="D113" s="16" t="s">
        <v>423</v>
      </c>
      <c r="E113" s="16" t="s">
        <v>424</v>
      </c>
      <c r="G113">
        <v>104</v>
      </c>
      <c r="H113" t="s">
        <v>48</v>
      </c>
      <c r="I113" t="s">
        <v>48</v>
      </c>
      <c r="J113" t="s">
        <v>176</v>
      </c>
      <c r="K113" t="s">
        <v>113</v>
      </c>
      <c r="L113">
        <v>620.69100000000003</v>
      </c>
      <c r="M113" t="str">
        <f t="shared" si="4"/>
        <v>Warheit et al. [2010]</v>
      </c>
      <c r="N113" t="str">
        <f t="shared" si="5"/>
        <v>ATL</v>
      </c>
      <c r="O113" t="str">
        <f t="shared" si="6"/>
        <v>TiO2</v>
      </c>
      <c r="P113" t="str">
        <f t="shared" si="7"/>
        <v>TiO2</v>
      </c>
      <c r="R113" s="16">
        <v>104</v>
      </c>
      <c r="S113" s="16" t="s">
        <v>48</v>
      </c>
      <c r="T113" s="16" t="s">
        <v>48</v>
      </c>
      <c r="U113" s="16" t="s">
        <v>492</v>
      </c>
      <c r="V113" s="16" t="s">
        <v>113</v>
      </c>
    </row>
    <row r="114" spans="1:22" ht="15.75" thickBot="1" x14ac:dyDescent="0.3">
      <c r="A114" s="15">
        <v>169</v>
      </c>
      <c r="B114" s="16" t="s">
        <v>160</v>
      </c>
      <c r="C114" s="16" t="s">
        <v>303</v>
      </c>
      <c r="D114" s="16" t="s">
        <v>423</v>
      </c>
      <c r="E114" s="16" t="s">
        <v>424</v>
      </c>
      <c r="G114">
        <v>162</v>
      </c>
      <c r="H114" t="s">
        <v>160</v>
      </c>
      <c r="I114" t="s">
        <v>285</v>
      </c>
      <c r="J114" t="s">
        <v>283</v>
      </c>
      <c r="K114" t="s">
        <v>258</v>
      </c>
      <c r="L114">
        <v>637.24400000000003</v>
      </c>
      <c r="M114" t="str">
        <f t="shared" si="4"/>
        <v>Park et al. [2009]</v>
      </c>
      <c r="N114" t="str">
        <f t="shared" si="5"/>
        <v>Nano-AOP update</v>
      </c>
      <c r="O114" t="str">
        <f t="shared" si="6"/>
        <v>CNT</v>
      </c>
      <c r="P114" t="str">
        <f t="shared" si="7"/>
        <v>MWCNT</v>
      </c>
      <c r="R114" s="16">
        <v>162</v>
      </c>
      <c r="S114" s="16" t="s">
        <v>160</v>
      </c>
      <c r="T114" s="16" t="s">
        <v>76</v>
      </c>
      <c r="U114" s="16" t="s">
        <v>493</v>
      </c>
      <c r="V114" s="16" t="s">
        <v>424</v>
      </c>
    </row>
    <row r="115" spans="1:22" ht="15.75" thickBot="1" x14ac:dyDescent="0.3">
      <c r="A115" s="15">
        <v>170</v>
      </c>
      <c r="B115" s="16" t="s">
        <v>160</v>
      </c>
      <c r="C115" s="16" t="s">
        <v>307</v>
      </c>
      <c r="D115" s="16" t="s">
        <v>423</v>
      </c>
      <c r="E115" s="16" t="s">
        <v>424</v>
      </c>
      <c r="G115">
        <v>160</v>
      </c>
      <c r="H115" t="s">
        <v>48</v>
      </c>
      <c r="I115" t="s">
        <v>278</v>
      </c>
      <c r="J115" t="s">
        <v>257</v>
      </c>
      <c r="K115" t="s">
        <v>258</v>
      </c>
      <c r="L115">
        <v>1117.32222222222</v>
      </c>
      <c r="M115" t="str">
        <f t="shared" si="4"/>
        <v>Hashizume et al. [2016]</v>
      </c>
      <c r="N115" t="str">
        <f t="shared" si="5"/>
        <v>Nano-AOP update</v>
      </c>
      <c r="O115" t="str">
        <f t="shared" si="6"/>
        <v>TiO2</v>
      </c>
      <c r="P115" t="str">
        <f t="shared" si="7"/>
        <v>MP-100</v>
      </c>
      <c r="R115" s="16">
        <v>160</v>
      </c>
      <c r="S115" s="16" t="s">
        <v>48</v>
      </c>
      <c r="T115" s="16" t="s">
        <v>276</v>
      </c>
      <c r="U115" s="16" t="s">
        <v>455</v>
      </c>
      <c r="V115" s="16" t="s">
        <v>424</v>
      </c>
    </row>
    <row r="116" spans="1:22" ht="15.75" thickBot="1" x14ac:dyDescent="0.3">
      <c r="A116" s="15">
        <v>170</v>
      </c>
      <c r="B116" s="16" t="s">
        <v>160</v>
      </c>
      <c r="C116" s="16" t="s">
        <v>305</v>
      </c>
      <c r="D116" s="16" t="s">
        <v>423</v>
      </c>
      <c r="E116" s="16" t="s">
        <v>424</v>
      </c>
      <c r="G116">
        <v>34</v>
      </c>
      <c r="H116" t="s">
        <v>48</v>
      </c>
      <c r="I116" t="s">
        <v>325</v>
      </c>
      <c r="J116" t="s">
        <v>327</v>
      </c>
      <c r="K116" t="s">
        <v>52</v>
      </c>
      <c r="L116">
        <v>1896.0550562022099</v>
      </c>
      <c r="M116" t="str">
        <f t="shared" si="4"/>
        <v>Bermudez et al. [2002]</v>
      </c>
      <c r="N116" t="str">
        <f t="shared" si="5"/>
        <v>CIIT</v>
      </c>
      <c r="O116" t="str">
        <f t="shared" si="6"/>
        <v>TiO2</v>
      </c>
      <c r="P116" t="str">
        <f t="shared" si="7"/>
        <v>Fine</v>
      </c>
      <c r="R116" s="16">
        <v>34</v>
      </c>
      <c r="S116" s="16" t="s">
        <v>48</v>
      </c>
      <c r="T116" s="16" t="s">
        <v>325</v>
      </c>
      <c r="U116" s="16" t="s">
        <v>496</v>
      </c>
      <c r="V116" s="16" t="s">
        <v>485</v>
      </c>
    </row>
    <row r="117" spans="1:22" ht="16.5" thickBot="1" x14ac:dyDescent="0.3">
      <c r="A117" s="13"/>
      <c r="B117" s="14"/>
      <c r="C117" s="14"/>
      <c r="D117" s="14"/>
      <c r="E117" s="14"/>
      <c r="G117">
        <v>108</v>
      </c>
      <c r="H117" t="s">
        <v>78</v>
      </c>
      <c r="I117" t="s">
        <v>187</v>
      </c>
      <c r="J117" t="s">
        <v>189</v>
      </c>
      <c r="K117" t="s">
        <v>190</v>
      </c>
      <c r="L117">
        <v>2375.8142857142898</v>
      </c>
      <c r="M117" t="str">
        <f t="shared" si="4"/>
        <v>Xu et al. [2009]</v>
      </c>
      <c r="N117" t="str">
        <f t="shared" si="5"/>
        <v>Krug</v>
      </c>
      <c r="O117" t="str">
        <f t="shared" si="6"/>
        <v>Carbon</v>
      </c>
      <c r="P117" t="str">
        <f t="shared" si="7"/>
        <v>C60 - OHX</v>
      </c>
      <c r="R117" s="16">
        <v>108</v>
      </c>
      <c r="S117" s="16" t="s">
        <v>78</v>
      </c>
      <c r="T117" s="16" t="s">
        <v>494</v>
      </c>
      <c r="U117" s="16" t="s">
        <v>495</v>
      </c>
      <c r="V117" s="16" t="s">
        <v>405</v>
      </c>
    </row>
    <row r="118" spans="1:22" ht="16.5" thickBot="1" x14ac:dyDescent="0.3">
      <c r="A118" s="13"/>
      <c r="B118" s="14"/>
      <c r="C118" s="14"/>
      <c r="D118" s="14"/>
      <c r="E118" s="14"/>
    </row>
    <row r="119" spans="1:22" ht="16.5" thickBot="1" x14ac:dyDescent="0.3">
      <c r="A119" s="13"/>
      <c r="B119" s="14"/>
      <c r="C119" s="14"/>
      <c r="D119" s="14"/>
      <c r="E119" s="14"/>
    </row>
    <row r="120" spans="1:22" ht="16.5" thickBot="1" x14ac:dyDescent="0.3">
      <c r="A120" s="13"/>
      <c r="B120" s="14"/>
      <c r="C120" s="14"/>
      <c r="D120" s="14"/>
      <c r="E120" s="14"/>
    </row>
    <row r="121" spans="1:22" ht="16.5" thickBot="1" x14ac:dyDescent="0.3">
      <c r="A121" s="13"/>
      <c r="B121" s="14"/>
      <c r="C121" s="14"/>
      <c r="D121" s="14"/>
      <c r="E121" s="14"/>
    </row>
    <row r="122" spans="1:22" ht="16.5" thickBot="1" x14ac:dyDescent="0.3">
      <c r="A122" s="13"/>
      <c r="B122" s="14"/>
      <c r="C122" s="14"/>
      <c r="D122" s="14"/>
      <c r="E122" s="14"/>
    </row>
    <row r="123" spans="1:22" ht="16.5" thickBot="1" x14ac:dyDescent="0.3">
      <c r="A123" s="13"/>
      <c r="B123" s="14"/>
      <c r="C123" s="14"/>
      <c r="D123" s="14"/>
      <c r="E123" s="14"/>
    </row>
    <row r="124" spans="1:22" ht="16.5" thickBot="1" x14ac:dyDescent="0.3">
      <c r="A124" s="13"/>
      <c r="B124" s="14"/>
      <c r="C124" s="14"/>
      <c r="D124" s="14"/>
      <c r="E124" s="14"/>
    </row>
    <row r="125" spans="1:22" ht="16.5" thickBot="1" x14ac:dyDescent="0.3">
      <c r="A125" s="13"/>
      <c r="B125" s="14"/>
      <c r="C125" s="14"/>
      <c r="D125" s="14"/>
      <c r="E125" s="14"/>
    </row>
  </sheetData>
  <sortState xmlns:xlrd2="http://schemas.microsoft.com/office/spreadsheetml/2017/richdata2" ref="A2:E125">
    <sortCondition ref="A2:A1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D715-11D8-47CF-8913-18A73AF10524}">
  <dimension ref="A1:R122"/>
  <sheetViews>
    <sheetView tabSelected="1" workbookViewId="0">
      <selection activeCell="B1" sqref="B1"/>
    </sheetView>
  </sheetViews>
  <sheetFormatPr defaultRowHeight="15" x14ac:dyDescent="0.25"/>
  <cols>
    <col min="1" max="1" width="7" bestFit="1" customWidth="1"/>
    <col min="2" max="2" width="16.5703125" bestFit="1" customWidth="1"/>
    <col min="3" max="3" width="18.5703125" bestFit="1" customWidth="1"/>
    <col min="4" max="4" width="10.28515625" bestFit="1" customWidth="1"/>
    <col min="5" max="5" width="26.28515625" bestFit="1" customWidth="1"/>
    <col min="6" max="6" width="23.42578125" bestFit="1" customWidth="1"/>
    <col min="7" max="7" width="18.5703125" customWidth="1"/>
    <col min="8" max="8" width="21.85546875" bestFit="1" customWidth="1"/>
    <col min="9" max="10" width="21.85546875" customWidth="1"/>
    <col min="11" max="11" width="17.28515625" bestFit="1" customWidth="1"/>
    <col min="12" max="12" width="23.42578125" bestFit="1" customWidth="1"/>
    <col min="13" max="13" width="24.42578125" bestFit="1" customWidth="1"/>
    <col min="18" max="18" width="43.28515625" bestFit="1" customWidth="1"/>
  </cols>
  <sheetData>
    <row r="1" spans="1:18" x14ac:dyDescent="0.25">
      <c r="A1" s="6" t="s">
        <v>382</v>
      </c>
      <c r="B1" s="6" t="s">
        <v>517</v>
      </c>
      <c r="C1" s="6" t="s">
        <v>518</v>
      </c>
      <c r="D1" s="6" t="s">
        <v>383</v>
      </c>
      <c r="E1" s="6" t="s">
        <v>562</v>
      </c>
      <c r="F1" s="6" t="s">
        <v>516</v>
      </c>
      <c r="G1" s="6" t="s">
        <v>526</v>
      </c>
      <c r="H1" s="6" t="s">
        <v>400</v>
      </c>
      <c r="I1" s="6"/>
      <c r="J1" s="6"/>
      <c r="K1" s="6" t="s">
        <v>401</v>
      </c>
      <c r="L1" s="6" t="s">
        <v>516</v>
      </c>
      <c r="M1" s="6" t="s">
        <v>387</v>
      </c>
      <c r="N1" s="6" t="s">
        <v>387</v>
      </c>
    </row>
    <row r="2" spans="1:18" x14ac:dyDescent="0.25">
      <c r="A2">
        <v>140</v>
      </c>
      <c r="B2" s="21">
        <v>0.36405213055874902</v>
      </c>
      <c r="C2" s="21">
        <v>0.34708171426564699</v>
      </c>
      <c r="D2" t="s">
        <v>338</v>
      </c>
      <c r="E2" t="s">
        <v>338</v>
      </c>
      <c r="F2">
        <v>1</v>
      </c>
      <c r="G2" s="21" t="s">
        <v>519</v>
      </c>
      <c r="H2" t="s">
        <v>402</v>
      </c>
      <c r="K2" t="s">
        <v>113</v>
      </c>
      <c r="L2">
        <v>1</v>
      </c>
      <c r="M2" t="s">
        <v>394</v>
      </c>
      <c r="N2" t="str">
        <f>LEFT(M2,LEN(M2)-10)</f>
        <v>0.1 - 1.0</v>
      </c>
    </row>
    <row r="3" spans="1:18" x14ac:dyDescent="0.25">
      <c r="A3">
        <v>77</v>
      </c>
      <c r="B3" s="21">
        <v>0.52477799999999997</v>
      </c>
      <c r="C3" s="21">
        <v>1.1675399999999999E-3</v>
      </c>
      <c r="D3" t="s">
        <v>48</v>
      </c>
      <c r="E3" t="s">
        <v>497</v>
      </c>
      <c r="F3">
        <v>1</v>
      </c>
      <c r="G3" s="21" t="s">
        <v>520</v>
      </c>
      <c r="H3" t="s">
        <v>411</v>
      </c>
      <c r="K3" t="s">
        <v>113</v>
      </c>
      <c r="L3">
        <v>1</v>
      </c>
      <c r="M3" t="s">
        <v>393</v>
      </c>
      <c r="N3" t="str">
        <f t="shared" ref="N3:N66" si="0">LEFT(M3,LEN(M3)-10)</f>
        <v>&lt; 0.01</v>
      </c>
      <c r="R3" s="20" t="s">
        <v>514</v>
      </c>
    </row>
    <row r="4" spans="1:18" x14ac:dyDescent="0.25">
      <c r="A4">
        <v>111</v>
      </c>
      <c r="B4" s="21">
        <v>2.1</v>
      </c>
      <c r="C4" s="21">
        <v>0.22</v>
      </c>
      <c r="D4" t="s">
        <v>71</v>
      </c>
      <c r="E4" t="s">
        <v>412</v>
      </c>
      <c r="F4">
        <v>1</v>
      </c>
      <c r="G4" s="21" t="s">
        <v>519</v>
      </c>
      <c r="H4" t="s">
        <v>413</v>
      </c>
      <c r="K4" t="s">
        <v>414</v>
      </c>
      <c r="L4">
        <v>1</v>
      </c>
      <c r="M4" t="s">
        <v>394</v>
      </c>
      <c r="N4" t="str">
        <f t="shared" si="0"/>
        <v>0.1 - 1.0</v>
      </c>
      <c r="R4" s="20" t="s">
        <v>515</v>
      </c>
    </row>
    <row r="5" spans="1:18" x14ac:dyDescent="0.25">
      <c r="A5">
        <v>164</v>
      </c>
      <c r="B5" s="21">
        <v>2.17</v>
      </c>
      <c r="C5" s="21">
        <v>0.25</v>
      </c>
      <c r="D5" t="s">
        <v>71</v>
      </c>
      <c r="E5" t="s">
        <v>415</v>
      </c>
      <c r="F5">
        <v>1</v>
      </c>
      <c r="G5" s="21" t="s">
        <v>519</v>
      </c>
      <c r="H5" t="s">
        <v>413</v>
      </c>
      <c r="K5" t="s">
        <v>414</v>
      </c>
      <c r="L5">
        <v>1</v>
      </c>
      <c r="M5" t="s">
        <v>394</v>
      </c>
      <c r="N5" t="str">
        <f t="shared" si="0"/>
        <v>0.1 - 1.0</v>
      </c>
    </row>
    <row r="6" spans="1:18" x14ac:dyDescent="0.25">
      <c r="A6">
        <v>163</v>
      </c>
      <c r="B6" s="21">
        <v>2.2200000000000002</v>
      </c>
      <c r="C6" s="21">
        <v>0.24</v>
      </c>
      <c r="D6" t="s">
        <v>71</v>
      </c>
      <c r="E6" t="s">
        <v>416</v>
      </c>
      <c r="F6">
        <v>1</v>
      </c>
      <c r="G6" s="21" t="s">
        <v>519</v>
      </c>
      <c r="H6" t="s">
        <v>413</v>
      </c>
      <c r="K6" t="s">
        <v>414</v>
      </c>
      <c r="L6">
        <v>1</v>
      </c>
      <c r="M6" t="s">
        <v>394</v>
      </c>
      <c r="N6" t="str">
        <f t="shared" si="0"/>
        <v>0.1 - 1.0</v>
      </c>
    </row>
    <row r="7" spans="1:18" x14ac:dyDescent="0.25">
      <c r="A7">
        <v>34</v>
      </c>
      <c r="B7" s="21">
        <v>2.5607277744052102</v>
      </c>
      <c r="C7" s="21">
        <v>2.54492311665545</v>
      </c>
      <c r="D7" t="s">
        <v>204</v>
      </c>
      <c r="E7" t="s">
        <v>312</v>
      </c>
      <c r="F7">
        <v>1</v>
      </c>
      <c r="G7" s="21" t="s">
        <v>521</v>
      </c>
      <c r="H7" s="22" t="s">
        <v>408</v>
      </c>
      <c r="K7" t="s">
        <v>405</v>
      </c>
      <c r="L7">
        <v>1</v>
      </c>
      <c r="M7" t="s">
        <v>395</v>
      </c>
      <c r="N7" t="str">
        <f t="shared" si="0"/>
        <v>1 - 10</v>
      </c>
    </row>
    <row r="8" spans="1:18" x14ac:dyDescent="0.25">
      <c r="A8">
        <v>35</v>
      </c>
      <c r="B8" s="21">
        <v>3.4839699999999998</v>
      </c>
      <c r="C8" s="21">
        <v>2.6486900000000002</v>
      </c>
      <c r="D8" t="s">
        <v>204</v>
      </c>
      <c r="E8" t="s">
        <v>204</v>
      </c>
      <c r="F8">
        <v>1</v>
      </c>
      <c r="G8" s="21" t="s">
        <v>521</v>
      </c>
      <c r="H8" t="s">
        <v>417</v>
      </c>
      <c r="K8" t="s">
        <v>196</v>
      </c>
      <c r="L8">
        <v>1</v>
      </c>
      <c r="M8" t="s">
        <v>395</v>
      </c>
      <c r="N8" t="str">
        <f t="shared" si="0"/>
        <v>1 - 10</v>
      </c>
    </row>
    <row r="9" spans="1:18" x14ac:dyDescent="0.25">
      <c r="A9">
        <v>112</v>
      </c>
      <c r="B9" s="21">
        <v>4.4253445957616897</v>
      </c>
      <c r="C9" s="21">
        <v>1.56858068757183E-2</v>
      </c>
      <c r="D9" t="s">
        <v>76</v>
      </c>
      <c r="E9" t="s">
        <v>90</v>
      </c>
      <c r="F9">
        <v>1</v>
      </c>
      <c r="G9" s="21" t="s">
        <v>522</v>
      </c>
      <c r="H9" s="22" t="s">
        <v>557</v>
      </c>
      <c r="I9" t="s">
        <v>556</v>
      </c>
      <c r="K9" t="s">
        <v>419</v>
      </c>
      <c r="L9">
        <v>1</v>
      </c>
      <c r="M9" t="s">
        <v>396</v>
      </c>
      <c r="N9" t="str">
        <f t="shared" si="0"/>
        <v>0.01 - 0.1</v>
      </c>
    </row>
    <row r="10" spans="1:18" x14ac:dyDescent="0.25">
      <c r="A10">
        <v>113</v>
      </c>
      <c r="B10" s="21">
        <v>4.5177300000000002</v>
      </c>
      <c r="C10" s="21">
        <v>3.5746099999999998</v>
      </c>
      <c r="D10" t="s">
        <v>204</v>
      </c>
      <c r="E10" t="s">
        <v>498</v>
      </c>
      <c r="F10">
        <v>1</v>
      </c>
      <c r="G10" s="21" t="s">
        <v>521</v>
      </c>
      <c r="H10" t="s">
        <v>421</v>
      </c>
      <c r="K10" t="s">
        <v>196</v>
      </c>
      <c r="L10">
        <v>1</v>
      </c>
      <c r="M10" t="s">
        <v>395</v>
      </c>
      <c r="N10" t="str">
        <f t="shared" si="0"/>
        <v>1 - 10</v>
      </c>
    </row>
    <row r="11" spans="1:18" x14ac:dyDescent="0.25">
      <c r="A11">
        <v>37</v>
      </c>
      <c r="B11" s="21">
        <v>4.6111852700932499</v>
      </c>
      <c r="C11" s="21">
        <v>4.5792179349433502</v>
      </c>
      <c r="D11" t="s">
        <v>204</v>
      </c>
      <c r="E11" t="s">
        <v>316</v>
      </c>
      <c r="F11">
        <v>1</v>
      </c>
      <c r="G11" s="21" t="s">
        <v>521</v>
      </c>
      <c r="H11" s="22" t="s">
        <v>408</v>
      </c>
      <c r="K11" t="s">
        <v>405</v>
      </c>
      <c r="L11">
        <v>1</v>
      </c>
      <c r="M11" t="s">
        <v>395</v>
      </c>
      <c r="N11" t="str">
        <f t="shared" si="0"/>
        <v>1 - 10</v>
      </c>
    </row>
    <row r="12" spans="1:18" x14ac:dyDescent="0.25">
      <c r="A12">
        <v>39</v>
      </c>
      <c r="B12" s="21">
        <v>5.4821499999999999</v>
      </c>
      <c r="C12" s="21">
        <v>4.0329499999999996</v>
      </c>
      <c r="D12" t="s">
        <v>128</v>
      </c>
      <c r="E12" t="s">
        <v>217</v>
      </c>
      <c r="F12">
        <v>1</v>
      </c>
      <c r="G12" s="21" t="s">
        <v>521</v>
      </c>
      <c r="H12" t="s">
        <v>421</v>
      </c>
      <c r="K12" t="s">
        <v>196</v>
      </c>
      <c r="L12">
        <v>1</v>
      </c>
      <c r="M12" t="s">
        <v>395</v>
      </c>
      <c r="N12" t="str">
        <f t="shared" si="0"/>
        <v>1 - 10</v>
      </c>
    </row>
    <row r="13" spans="1:18" x14ac:dyDescent="0.25">
      <c r="A13">
        <v>48</v>
      </c>
      <c r="B13" s="21">
        <v>6.1781642857142796</v>
      </c>
      <c r="C13" s="21">
        <v>5.9691214285714302</v>
      </c>
      <c r="D13" t="s">
        <v>160</v>
      </c>
      <c r="E13" t="s">
        <v>303</v>
      </c>
      <c r="F13">
        <v>1</v>
      </c>
      <c r="G13" s="21" t="s">
        <v>521</v>
      </c>
      <c r="H13" s="22" t="s">
        <v>423</v>
      </c>
      <c r="K13" t="s">
        <v>424</v>
      </c>
      <c r="L13">
        <v>1</v>
      </c>
      <c r="M13" t="s">
        <v>395</v>
      </c>
      <c r="N13" t="str">
        <f t="shared" si="0"/>
        <v>1 - 10</v>
      </c>
    </row>
    <row r="14" spans="1:18" x14ac:dyDescent="0.25">
      <c r="A14">
        <v>56</v>
      </c>
      <c r="B14" s="21">
        <v>6.7451885937008802</v>
      </c>
      <c r="C14" s="21">
        <v>6.0139798205243196</v>
      </c>
      <c r="D14" t="s">
        <v>204</v>
      </c>
      <c r="E14" t="s">
        <v>233</v>
      </c>
      <c r="F14">
        <v>1</v>
      </c>
      <c r="G14" s="21" t="s">
        <v>521</v>
      </c>
      <c r="H14" t="s">
        <v>404</v>
      </c>
      <c r="K14" t="s">
        <v>405</v>
      </c>
      <c r="L14">
        <v>1</v>
      </c>
      <c r="M14" t="s">
        <v>395</v>
      </c>
      <c r="N14" t="str">
        <f t="shared" si="0"/>
        <v>1 - 10</v>
      </c>
    </row>
    <row r="15" spans="1:18" x14ac:dyDescent="0.25">
      <c r="A15">
        <v>66</v>
      </c>
      <c r="B15" s="21">
        <v>7.3</v>
      </c>
      <c r="C15" s="21">
        <v>0.56999999999999995</v>
      </c>
      <c r="D15" t="s">
        <v>63</v>
      </c>
      <c r="E15" t="s">
        <v>64</v>
      </c>
      <c r="F15">
        <v>1</v>
      </c>
      <c r="G15" s="21" t="s">
        <v>519</v>
      </c>
      <c r="H15" t="s">
        <v>413</v>
      </c>
      <c r="K15" t="s">
        <v>414</v>
      </c>
      <c r="L15">
        <v>1</v>
      </c>
      <c r="M15" t="s">
        <v>394</v>
      </c>
      <c r="N15" t="str">
        <f t="shared" si="0"/>
        <v>0.1 - 1.0</v>
      </c>
    </row>
    <row r="16" spans="1:18" x14ac:dyDescent="0.25">
      <c r="A16">
        <v>63</v>
      </c>
      <c r="B16" s="21">
        <v>8.9195714285714303</v>
      </c>
      <c r="C16" s="21">
        <v>8.9060000000000006</v>
      </c>
      <c r="D16" t="s">
        <v>71</v>
      </c>
      <c r="E16" t="s">
        <v>241</v>
      </c>
      <c r="F16">
        <v>1</v>
      </c>
      <c r="G16" s="21" t="s">
        <v>521</v>
      </c>
      <c r="H16" t="s">
        <v>532</v>
      </c>
      <c r="I16" s="23" t="s">
        <v>534</v>
      </c>
      <c r="K16" t="s">
        <v>405</v>
      </c>
      <c r="L16">
        <v>1</v>
      </c>
      <c r="M16" t="s">
        <v>395</v>
      </c>
      <c r="N16" t="str">
        <f t="shared" si="0"/>
        <v>1 - 10</v>
      </c>
    </row>
    <row r="17" spans="1:14" x14ac:dyDescent="0.25">
      <c r="A17">
        <v>64</v>
      </c>
      <c r="B17" s="21">
        <v>9.08</v>
      </c>
      <c r="C17" s="21">
        <v>5.18</v>
      </c>
      <c r="D17" t="s">
        <v>48</v>
      </c>
      <c r="E17" t="s">
        <v>548</v>
      </c>
      <c r="F17">
        <v>1</v>
      </c>
      <c r="G17" s="21" t="s">
        <v>521</v>
      </c>
      <c r="H17" s="22" t="s">
        <v>427</v>
      </c>
      <c r="I17" t="s">
        <v>529</v>
      </c>
      <c r="K17" t="s">
        <v>414</v>
      </c>
      <c r="L17">
        <v>1</v>
      </c>
      <c r="M17" t="s">
        <v>395</v>
      </c>
      <c r="N17" t="str">
        <f t="shared" si="0"/>
        <v>1 - 10</v>
      </c>
    </row>
    <row r="18" spans="1:14" x14ac:dyDescent="0.25">
      <c r="A18">
        <v>57</v>
      </c>
      <c r="B18" s="21">
        <v>10.7743381642512</v>
      </c>
      <c r="C18" s="21">
        <v>6.82066086956522</v>
      </c>
      <c r="D18" t="s">
        <v>71</v>
      </c>
      <c r="E18" t="s">
        <v>254</v>
      </c>
      <c r="F18">
        <v>1</v>
      </c>
      <c r="G18" s="21" t="s">
        <v>521</v>
      </c>
      <c r="H18" s="22" t="s">
        <v>407</v>
      </c>
      <c r="K18" t="s">
        <v>405</v>
      </c>
      <c r="L18">
        <v>1</v>
      </c>
      <c r="M18" t="s">
        <v>395</v>
      </c>
      <c r="N18" t="str">
        <f t="shared" si="0"/>
        <v>1 - 10</v>
      </c>
    </row>
    <row r="19" spans="1:14" x14ac:dyDescent="0.25">
      <c r="A19">
        <v>67</v>
      </c>
      <c r="B19" s="21">
        <v>10.89</v>
      </c>
      <c r="C19" s="21">
        <v>4.6900000000000004</v>
      </c>
      <c r="D19" t="s">
        <v>48</v>
      </c>
      <c r="E19" t="s">
        <v>549</v>
      </c>
      <c r="F19">
        <v>1</v>
      </c>
      <c r="G19" s="21" t="s">
        <v>521</v>
      </c>
      <c r="H19" s="22" t="s">
        <v>427</v>
      </c>
      <c r="I19" t="s">
        <v>530</v>
      </c>
      <c r="K19" t="s">
        <v>414</v>
      </c>
      <c r="L19">
        <v>1</v>
      </c>
      <c r="M19" t="s">
        <v>395</v>
      </c>
      <c r="N19" t="str">
        <f t="shared" si="0"/>
        <v>1 - 10</v>
      </c>
    </row>
    <row r="20" spans="1:14" x14ac:dyDescent="0.25">
      <c r="A20">
        <v>53</v>
      </c>
      <c r="B20" s="21">
        <v>11.152900000000001</v>
      </c>
      <c r="C20" s="21">
        <v>8.9215</v>
      </c>
      <c r="D20" t="s">
        <v>135</v>
      </c>
      <c r="E20" t="s">
        <v>428</v>
      </c>
      <c r="F20">
        <v>1</v>
      </c>
      <c r="G20" s="21" t="s">
        <v>521</v>
      </c>
      <c r="H20" t="s">
        <v>429</v>
      </c>
      <c r="K20" t="s">
        <v>113</v>
      </c>
      <c r="L20">
        <v>1</v>
      </c>
      <c r="M20" t="s">
        <v>395</v>
      </c>
      <c r="N20" t="str">
        <f t="shared" si="0"/>
        <v>1 - 10</v>
      </c>
    </row>
    <row r="21" spans="1:14" x14ac:dyDescent="0.25">
      <c r="A21">
        <v>51</v>
      </c>
      <c r="B21" s="21">
        <v>11.1728690534714</v>
      </c>
      <c r="C21" s="21">
        <v>0.608310200226439</v>
      </c>
      <c r="D21" t="s">
        <v>76</v>
      </c>
      <c r="E21" t="s">
        <v>97</v>
      </c>
      <c r="F21">
        <v>1</v>
      </c>
      <c r="G21" s="21" t="s">
        <v>519</v>
      </c>
      <c r="H21" s="22" t="s">
        <v>557</v>
      </c>
      <c r="I21" t="s">
        <v>556</v>
      </c>
      <c r="K21" t="s">
        <v>419</v>
      </c>
      <c r="L21">
        <v>1</v>
      </c>
      <c r="M21" t="s">
        <v>394</v>
      </c>
      <c r="N21" t="str">
        <f t="shared" si="0"/>
        <v>0.1 - 1.0</v>
      </c>
    </row>
    <row r="22" spans="1:14" x14ac:dyDescent="0.25">
      <c r="A22">
        <v>45</v>
      </c>
      <c r="B22" s="21">
        <v>11.320777777777799</v>
      </c>
      <c r="C22" s="21">
        <v>2.597E-2</v>
      </c>
      <c r="D22" t="s">
        <v>204</v>
      </c>
      <c r="E22" t="s">
        <v>233</v>
      </c>
      <c r="F22">
        <v>1</v>
      </c>
      <c r="G22" s="21" t="s">
        <v>522</v>
      </c>
      <c r="H22" t="s">
        <v>430</v>
      </c>
      <c r="K22" t="s">
        <v>405</v>
      </c>
      <c r="L22">
        <v>1</v>
      </c>
      <c r="M22" t="s">
        <v>396</v>
      </c>
      <c r="N22" t="str">
        <f t="shared" si="0"/>
        <v>0.01 - 0.1</v>
      </c>
    </row>
    <row r="23" spans="1:14" x14ac:dyDescent="0.25">
      <c r="A23">
        <v>50</v>
      </c>
      <c r="B23" s="21">
        <v>11.718500000000001</v>
      </c>
      <c r="C23" s="21">
        <v>7.3628571428571403</v>
      </c>
      <c r="D23" t="s">
        <v>160</v>
      </c>
      <c r="E23" t="s">
        <v>431</v>
      </c>
      <c r="F23">
        <v>1</v>
      </c>
      <c r="G23" s="21" t="s">
        <v>521</v>
      </c>
      <c r="H23" s="22" t="s">
        <v>432</v>
      </c>
      <c r="K23" t="s">
        <v>405</v>
      </c>
      <c r="L23">
        <v>1</v>
      </c>
      <c r="M23" t="s">
        <v>395</v>
      </c>
      <c r="N23" t="str">
        <f t="shared" si="0"/>
        <v>1 - 10</v>
      </c>
    </row>
    <row r="24" spans="1:14" x14ac:dyDescent="0.25">
      <c r="A24">
        <v>62</v>
      </c>
      <c r="B24" s="21">
        <v>14.984115942029</v>
      </c>
      <c r="C24" s="21">
        <v>10.9968695652174</v>
      </c>
      <c r="D24" t="s">
        <v>71</v>
      </c>
      <c r="E24" t="s">
        <v>241</v>
      </c>
      <c r="F24">
        <v>1</v>
      </c>
      <c r="G24" s="21" t="s">
        <v>523</v>
      </c>
      <c r="H24" s="22" t="s">
        <v>407</v>
      </c>
      <c r="K24" t="s">
        <v>405</v>
      </c>
      <c r="L24">
        <v>1</v>
      </c>
      <c r="M24" t="s">
        <v>397</v>
      </c>
      <c r="N24" t="str">
        <f t="shared" si="0"/>
        <v>10 - 100</v>
      </c>
    </row>
    <row r="25" spans="1:14" x14ac:dyDescent="0.25">
      <c r="A25">
        <v>65</v>
      </c>
      <c r="B25" s="21">
        <v>16.9660714285714</v>
      </c>
      <c r="C25" s="21">
        <v>1.8068142857142901E-2</v>
      </c>
      <c r="D25" t="s">
        <v>160</v>
      </c>
      <c r="E25" t="s">
        <v>301</v>
      </c>
      <c r="F25">
        <v>1</v>
      </c>
      <c r="G25" s="21" t="s">
        <v>522</v>
      </c>
      <c r="H25" s="22" t="s">
        <v>423</v>
      </c>
      <c r="K25" t="s">
        <v>424</v>
      </c>
      <c r="L25">
        <v>1</v>
      </c>
      <c r="M25" t="s">
        <v>396</v>
      </c>
      <c r="N25" t="str">
        <f t="shared" si="0"/>
        <v>0.01 - 0.1</v>
      </c>
    </row>
    <row r="26" spans="1:14" x14ac:dyDescent="0.25">
      <c r="A26">
        <v>38</v>
      </c>
      <c r="B26" s="21">
        <v>18.6905</v>
      </c>
      <c r="C26" s="21">
        <v>16.747499999999999</v>
      </c>
      <c r="D26" t="s">
        <v>204</v>
      </c>
      <c r="E26" t="s">
        <v>499</v>
      </c>
      <c r="F26">
        <v>1</v>
      </c>
      <c r="G26" s="21" t="s">
        <v>523</v>
      </c>
      <c r="H26" s="22" t="s">
        <v>436</v>
      </c>
      <c r="K26" t="s">
        <v>196</v>
      </c>
      <c r="L26">
        <v>1</v>
      </c>
      <c r="M26" t="s">
        <v>397</v>
      </c>
      <c r="N26" t="str">
        <f t="shared" si="0"/>
        <v>10 - 100</v>
      </c>
    </row>
    <row r="27" spans="1:14" x14ac:dyDescent="0.25">
      <c r="A27">
        <v>61</v>
      </c>
      <c r="B27" s="21">
        <v>19.392545636007899</v>
      </c>
      <c r="C27" s="21">
        <v>3.43620384098165</v>
      </c>
      <c r="D27" t="s">
        <v>128</v>
      </c>
      <c r="E27" t="s">
        <v>444</v>
      </c>
      <c r="F27">
        <v>1</v>
      </c>
      <c r="G27" s="21" t="s">
        <v>521</v>
      </c>
      <c r="H27" t="s">
        <v>445</v>
      </c>
      <c r="K27" t="s">
        <v>414</v>
      </c>
      <c r="L27">
        <v>1</v>
      </c>
      <c r="M27" t="s">
        <v>395</v>
      </c>
      <c r="N27" t="str">
        <f t="shared" si="0"/>
        <v>1 - 10</v>
      </c>
    </row>
    <row r="28" spans="1:14" x14ac:dyDescent="0.25">
      <c r="A28">
        <v>46</v>
      </c>
      <c r="B28" s="21">
        <v>20.370428571428601</v>
      </c>
      <c r="C28" s="21">
        <v>4.5675714285714299E-2</v>
      </c>
      <c r="D28" t="s">
        <v>160</v>
      </c>
      <c r="E28" t="s">
        <v>293</v>
      </c>
      <c r="F28">
        <v>1</v>
      </c>
      <c r="G28" s="21" t="s">
        <v>522</v>
      </c>
      <c r="H28" s="22" t="s">
        <v>423</v>
      </c>
      <c r="K28" t="s">
        <v>424</v>
      </c>
      <c r="L28">
        <v>1</v>
      </c>
      <c r="M28" t="s">
        <v>396</v>
      </c>
      <c r="N28" t="str">
        <f t="shared" si="0"/>
        <v>0.01 - 0.1</v>
      </c>
    </row>
    <row r="29" spans="1:14" x14ac:dyDescent="0.25">
      <c r="A29">
        <v>44</v>
      </c>
      <c r="B29" s="21">
        <v>20.6892142857143</v>
      </c>
      <c r="C29" s="21">
        <v>20.3997142857143</v>
      </c>
      <c r="D29" t="s">
        <v>160</v>
      </c>
      <c r="E29" t="s">
        <v>307</v>
      </c>
      <c r="F29">
        <v>1</v>
      </c>
      <c r="G29" s="21" t="s">
        <v>523</v>
      </c>
      <c r="H29" s="22" t="s">
        <v>423</v>
      </c>
      <c r="K29" t="s">
        <v>424</v>
      </c>
      <c r="L29">
        <v>1</v>
      </c>
      <c r="M29" t="s">
        <v>397</v>
      </c>
      <c r="N29" t="str">
        <f t="shared" si="0"/>
        <v>10 - 100</v>
      </c>
    </row>
    <row r="30" spans="1:14" x14ac:dyDescent="0.25">
      <c r="A30">
        <v>47</v>
      </c>
      <c r="B30" s="21">
        <v>21.3941082519347</v>
      </c>
      <c r="C30" s="21">
        <v>20.5474913671321</v>
      </c>
      <c r="D30" t="s">
        <v>48</v>
      </c>
      <c r="E30" t="s">
        <v>437</v>
      </c>
      <c r="F30">
        <v>1</v>
      </c>
      <c r="G30" s="21" t="s">
        <v>523</v>
      </c>
      <c r="H30" s="22" t="s">
        <v>557</v>
      </c>
      <c r="I30" t="s">
        <v>556</v>
      </c>
      <c r="K30" t="s">
        <v>419</v>
      </c>
      <c r="L30">
        <v>1</v>
      </c>
      <c r="M30" t="s">
        <v>397</v>
      </c>
      <c r="N30" t="str">
        <f t="shared" si="0"/>
        <v>10 - 100</v>
      </c>
    </row>
    <row r="31" spans="1:14" x14ac:dyDescent="0.25">
      <c r="A31">
        <v>71</v>
      </c>
      <c r="B31" s="21">
        <v>21.917428571428601</v>
      </c>
      <c r="C31" s="21">
        <v>4.6214714285714303E-2</v>
      </c>
      <c r="D31" t="s">
        <v>160</v>
      </c>
      <c r="E31" t="s">
        <v>297</v>
      </c>
      <c r="F31">
        <v>1</v>
      </c>
      <c r="G31" s="21" t="s">
        <v>522</v>
      </c>
      <c r="H31" s="22" t="s">
        <v>423</v>
      </c>
      <c r="K31" t="s">
        <v>424</v>
      </c>
      <c r="L31">
        <v>1</v>
      </c>
      <c r="M31" t="s">
        <v>396</v>
      </c>
      <c r="N31" t="str">
        <f t="shared" si="0"/>
        <v>0.01 - 0.1</v>
      </c>
    </row>
    <row r="32" spans="1:14" x14ac:dyDescent="0.25">
      <c r="A32">
        <v>70</v>
      </c>
      <c r="B32" s="21">
        <v>25.36</v>
      </c>
      <c r="C32" s="21">
        <v>14.23</v>
      </c>
      <c r="D32" t="s">
        <v>48</v>
      </c>
      <c r="E32" t="s">
        <v>550</v>
      </c>
      <c r="F32">
        <v>1</v>
      </c>
      <c r="G32" s="21" t="s">
        <v>523</v>
      </c>
      <c r="H32" s="22" t="s">
        <v>427</v>
      </c>
      <c r="I32" t="s">
        <v>530</v>
      </c>
      <c r="K32" t="s">
        <v>414</v>
      </c>
      <c r="L32">
        <v>1</v>
      </c>
      <c r="M32" t="s">
        <v>397</v>
      </c>
      <c r="N32" t="str">
        <f t="shared" si="0"/>
        <v>10 - 100</v>
      </c>
    </row>
    <row r="33" spans="1:14" x14ac:dyDescent="0.25">
      <c r="A33">
        <v>59</v>
      </c>
      <c r="B33" s="21">
        <v>26.019960922718099</v>
      </c>
      <c r="C33" s="21">
        <v>0.46034699533108198</v>
      </c>
      <c r="D33" t="s">
        <v>48</v>
      </c>
      <c r="E33" t="s">
        <v>438</v>
      </c>
      <c r="F33">
        <v>1</v>
      </c>
      <c r="G33" s="21" t="s">
        <v>519</v>
      </c>
      <c r="H33" s="22" t="s">
        <v>557</v>
      </c>
      <c r="I33" t="s">
        <v>556</v>
      </c>
      <c r="K33" t="s">
        <v>419</v>
      </c>
      <c r="L33">
        <v>1</v>
      </c>
      <c r="M33" t="s">
        <v>394</v>
      </c>
      <c r="N33" t="str">
        <f t="shared" si="0"/>
        <v>0.1 - 1.0</v>
      </c>
    </row>
    <row r="34" spans="1:14" x14ac:dyDescent="0.25">
      <c r="A34">
        <v>52</v>
      </c>
      <c r="B34" s="21">
        <v>26.26</v>
      </c>
      <c r="C34" s="21">
        <v>14.65</v>
      </c>
      <c r="D34" t="s">
        <v>76</v>
      </c>
      <c r="E34" t="s">
        <v>439</v>
      </c>
      <c r="F34">
        <v>1</v>
      </c>
      <c r="G34" s="21" t="s">
        <v>523</v>
      </c>
      <c r="H34" s="22" t="s">
        <v>440</v>
      </c>
      <c r="I34" t="s">
        <v>528</v>
      </c>
      <c r="K34" t="s">
        <v>441</v>
      </c>
      <c r="L34">
        <v>1</v>
      </c>
      <c r="M34" t="s">
        <v>397</v>
      </c>
      <c r="N34" t="str">
        <f t="shared" si="0"/>
        <v>10 - 100</v>
      </c>
    </row>
    <row r="35" spans="1:14" x14ac:dyDescent="0.25">
      <c r="A35">
        <v>110</v>
      </c>
      <c r="B35" s="21">
        <v>26.3910054578255</v>
      </c>
      <c r="C35" s="21">
        <v>21.570701392757901</v>
      </c>
      <c r="D35" t="s">
        <v>76</v>
      </c>
      <c r="E35" t="s">
        <v>90</v>
      </c>
      <c r="F35">
        <v>1</v>
      </c>
      <c r="G35" s="21" t="s">
        <v>523</v>
      </c>
      <c r="H35" s="22" t="s">
        <v>557</v>
      </c>
      <c r="I35" t="s">
        <v>556</v>
      </c>
      <c r="K35" t="s">
        <v>419</v>
      </c>
      <c r="L35">
        <v>1</v>
      </c>
      <c r="M35" t="s">
        <v>397</v>
      </c>
      <c r="N35" t="str">
        <f t="shared" si="0"/>
        <v>10 - 100</v>
      </c>
    </row>
    <row r="36" spans="1:14" x14ac:dyDescent="0.25">
      <c r="A36">
        <v>109</v>
      </c>
      <c r="B36" s="21">
        <v>28.831920125608899</v>
      </c>
      <c r="C36" s="21">
        <v>17.035244850599401</v>
      </c>
      <c r="D36" t="s">
        <v>76</v>
      </c>
      <c r="E36" t="s">
        <v>90</v>
      </c>
      <c r="F36">
        <v>1</v>
      </c>
      <c r="G36" s="21" t="s">
        <v>523</v>
      </c>
      <c r="H36" s="22" t="s">
        <v>557</v>
      </c>
      <c r="I36" t="s">
        <v>556</v>
      </c>
      <c r="K36" t="s">
        <v>419</v>
      </c>
      <c r="L36">
        <v>1</v>
      </c>
      <c r="M36" t="s">
        <v>397</v>
      </c>
      <c r="N36" t="str">
        <f t="shared" si="0"/>
        <v>10 - 100</v>
      </c>
    </row>
    <row r="37" spans="1:14" x14ac:dyDescent="0.25">
      <c r="A37">
        <v>122</v>
      </c>
      <c r="B37" s="21">
        <v>29.012699999999999</v>
      </c>
      <c r="C37" s="21">
        <v>20.5916</v>
      </c>
      <c r="D37" t="s">
        <v>160</v>
      </c>
      <c r="E37" t="s">
        <v>442</v>
      </c>
      <c r="F37">
        <v>1</v>
      </c>
      <c r="G37" s="21" t="s">
        <v>523</v>
      </c>
      <c r="H37" s="22" t="s">
        <v>443</v>
      </c>
      <c r="K37" t="s">
        <v>196</v>
      </c>
      <c r="L37">
        <v>1</v>
      </c>
      <c r="M37" t="s">
        <v>397</v>
      </c>
      <c r="N37" t="str">
        <f t="shared" si="0"/>
        <v>10 - 100</v>
      </c>
    </row>
    <row r="38" spans="1:14" x14ac:dyDescent="0.25">
      <c r="A38">
        <v>172</v>
      </c>
      <c r="B38" s="21">
        <v>32.07</v>
      </c>
      <c r="C38" s="21">
        <v>23.96</v>
      </c>
      <c r="D38" t="s">
        <v>76</v>
      </c>
      <c r="E38" t="s">
        <v>77</v>
      </c>
      <c r="F38">
        <v>1</v>
      </c>
      <c r="G38" s="21" t="s">
        <v>523</v>
      </c>
      <c r="H38" s="22" t="s">
        <v>447</v>
      </c>
      <c r="K38" t="s">
        <v>414</v>
      </c>
      <c r="L38">
        <v>1</v>
      </c>
      <c r="M38" t="s">
        <v>397</v>
      </c>
      <c r="N38" t="str">
        <f t="shared" si="0"/>
        <v>10 - 100</v>
      </c>
    </row>
    <row r="39" spans="1:14" x14ac:dyDescent="0.25">
      <c r="A39">
        <v>171</v>
      </c>
      <c r="B39" s="21">
        <v>33.474290274536102</v>
      </c>
      <c r="C39" s="21">
        <v>18.094940741058998</v>
      </c>
      <c r="D39" t="s">
        <v>76</v>
      </c>
      <c r="E39" t="s">
        <v>95</v>
      </c>
      <c r="F39">
        <v>1</v>
      </c>
      <c r="G39" s="21" t="s">
        <v>523</v>
      </c>
      <c r="H39" s="22" t="s">
        <v>557</v>
      </c>
      <c r="I39" t="s">
        <v>556</v>
      </c>
      <c r="K39" t="s">
        <v>419</v>
      </c>
      <c r="L39">
        <v>1</v>
      </c>
      <c r="M39" t="s">
        <v>397</v>
      </c>
      <c r="N39" t="str">
        <f t="shared" si="0"/>
        <v>10 - 100</v>
      </c>
    </row>
    <row r="40" spans="1:14" x14ac:dyDescent="0.25">
      <c r="A40">
        <v>18</v>
      </c>
      <c r="B40" s="21">
        <v>35.369999999999997</v>
      </c>
      <c r="C40" s="21">
        <v>18.739999999999998</v>
      </c>
      <c r="D40" t="s">
        <v>48</v>
      </c>
      <c r="E40" t="s">
        <v>551</v>
      </c>
      <c r="F40">
        <v>1</v>
      </c>
      <c r="G40" s="21" t="s">
        <v>523</v>
      </c>
      <c r="H40" s="22" t="s">
        <v>427</v>
      </c>
      <c r="I40" t="s">
        <v>529</v>
      </c>
      <c r="K40" t="s">
        <v>414</v>
      </c>
      <c r="L40">
        <v>1</v>
      </c>
      <c r="M40" t="s">
        <v>397</v>
      </c>
      <c r="N40" t="str">
        <f t="shared" si="0"/>
        <v>10 - 100</v>
      </c>
    </row>
    <row r="41" spans="1:14" x14ac:dyDescent="0.25">
      <c r="A41">
        <v>15</v>
      </c>
      <c r="B41" s="21">
        <v>35.729050800728203</v>
      </c>
      <c r="C41" s="21">
        <v>18.3490103269964</v>
      </c>
      <c r="D41" t="s">
        <v>204</v>
      </c>
      <c r="E41" t="s">
        <v>542</v>
      </c>
      <c r="F41">
        <v>1</v>
      </c>
      <c r="G41" s="21" t="s">
        <v>523</v>
      </c>
      <c r="H41" s="22" t="s">
        <v>406</v>
      </c>
      <c r="I41" t="s">
        <v>536</v>
      </c>
      <c r="K41" t="s">
        <v>424</v>
      </c>
      <c r="L41">
        <v>1</v>
      </c>
      <c r="M41" t="s">
        <v>397</v>
      </c>
      <c r="N41" t="str">
        <f t="shared" si="0"/>
        <v>10 - 100</v>
      </c>
    </row>
    <row r="42" spans="1:14" x14ac:dyDescent="0.25">
      <c r="A42">
        <v>16</v>
      </c>
      <c r="B42" s="21">
        <v>36.829285714285703</v>
      </c>
      <c r="C42" s="21">
        <v>28.065999999999999</v>
      </c>
      <c r="D42" t="s">
        <v>160</v>
      </c>
      <c r="E42" t="s">
        <v>307</v>
      </c>
      <c r="F42">
        <v>1</v>
      </c>
      <c r="G42" s="21" t="s">
        <v>523</v>
      </c>
      <c r="H42" s="22" t="s">
        <v>423</v>
      </c>
      <c r="K42" t="s">
        <v>424</v>
      </c>
      <c r="L42">
        <v>1</v>
      </c>
      <c r="M42" t="s">
        <v>397</v>
      </c>
      <c r="N42" t="str">
        <f t="shared" si="0"/>
        <v>10 - 100</v>
      </c>
    </row>
    <row r="43" spans="1:14" x14ac:dyDescent="0.25">
      <c r="A43">
        <v>17</v>
      </c>
      <c r="B43" s="21">
        <v>37.1872944973844</v>
      </c>
      <c r="C43" s="21">
        <v>22.019554290977901</v>
      </c>
      <c r="D43" t="s">
        <v>48</v>
      </c>
      <c r="E43" t="s">
        <v>437</v>
      </c>
      <c r="F43">
        <v>1</v>
      </c>
      <c r="G43" s="21" t="s">
        <v>523</v>
      </c>
      <c r="H43" s="22" t="s">
        <v>557</v>
      </c>
      <c r="I43" t="s">
        <v>556</v>
      </c>
      <c r="K43" t="s">
        <v>419</v>
      </c>
      <c r="L43">
        <v>1</v>
      </c>
      <c r="M43" t="s">
        <v>397</v>
      </c>
      <c r="N43" t="str">
        <f t="shared" si="0"/>
        <v>10 - 100</v>
      </c>
    </row>
    <row r="44" spans="1:14" x14ac:dyDescent="0.25">
      <c r="A44">
        <v>178</v>
      </c>
      <c r="B44" s="21">
        <v>40.163470301527703</v>
      </c>
      <c r="C44" s="21">
        <v>25.158482023590501</v>
      </c>
      <c r="D44" t="s">
        <v>76</v>
      </c>
      <c r="E44" t="s">
        <v>95</v>
      </c>
      <c r="F44">
        <v>1</v>
      </c>
      <c r="G44" s="21" t="s">
        <v>523</v>
      </c>
      <c r="H44" s="22" t="s">
        <v>557</v>
      </c>
      <c r="I44" t="s">
        <v>556</v>
      </c>
      <c r="K44" t="s">
        <v>419</v>
      </c>
      <c r="L44">
        <v>1</v>
      </c>
      <c r="M44" t="s">
        <v>397</v>
      </c>
      <c r="N44" t="str">
        <f t="shared" si="0"/>
        <v>10 - 100</v>
      </c>
    </row>
    <row r="45" spans="1:14" x14ac:dyDescent="0.25">
      <c r="A45">
        <v>176</v>
      </c>
      <c r="B45" s="21">
        <v>40.714768972965999</v>
      </c>
      <c r="C45" s="21">
        <v>26.0045739979419</v>
      </c>
      <c r="D45" t="s">
        <v>48</v>
      </c>
      <c r="E45" t="s">
        <v>438</v>
      </c>
      <c r="F45">
        <v>1</v>
      </c>
      <c r="G45" s="21" t="s">
        <v>523</v>
      </c>
      <c r="H45" s="22" t="s">
        <v>557</v>
      </c>
      <c r="I45" t="s">
        <v>556</v>
      </c>
      <c r="K45" t="s">
        <v>419</v>
      </c>
      <c r="L45">
        <v>1</v>
      </c>
      <c r="M45" t="s">
        <v>397</v>
      </c>
      <c r="N45" t="str">
        <f t="shared" si="0"/>
        <v>10 - 100</v>
      </c>
    </row>
    <row r="46" spans="1:14" x14ac:dyDescent="0.25">
      <c r="A46">
        <v>177</v>
      </c>
      <c r="B46" s="21">
        <v>46.3741895807674</v>
      </c>
      <c r="C46" s="21">
        <v>26.307285767059099</v>
      </c>
      <c r="D46" t="s">
        <v>48</v>
      </c>
      <c r="E46" t="s">
        <v>437</v>
      </c>
      <c r="F46">
        <v>2</v>
      </c>
      <c r="G46" s="21" t="s">
        <v>523</v>
      </c>
      <c r="H46" s="22" t="s">
        <v>557</v>
      </c>
      <c r="I46" t="s">
        <v>556</v>
      </c>
      <c r="K46" t="s">
        <v>419</v>
      </c>
      <c r="L46">
        <v>2</v>
      </c>
      <c r="M46" t="s">
        <v>397</v>
      </c>
      <c r="N46" t="str">
        <f t="shared" si="0"/>
        <v>10 - 100</v>
      </c>
    </row>
    <row r="47" spans="1:14" x14ac:dyDescent="0.25">
      <c r="A47">
        <v>175</v>
      </c>
      <c r="B47" s="21">
        <v>46.637700000000002</v>
      </c>
      <c r="C47" s="21">
        <v>39.865699999999997</v>
      </c>
      <c r="D47" t="s">
        <v>78</v>
      </c>
      <c r="E47" t="s">
        <v>449</v>
      </c>
      <c r="F47">
        <v>2</v>
      </c>
      <c r="G47" s="21" t="s">
        <v>523</v>
      </c>
      <c r="H47" t="s">
        <v>450</v>
      </c>
      <c r="K47" t="s">
        <v>113</v>
      </c>
      <c r="L47">
        <v>2</v>
      </c>
      <c r="M47" t="s">
        <v>397</v>
      </c>
      <c r="N47" t="str">
        <f t="shared" si="0"/>
        <v>10 - 100</v>
      </c>
    </row>
    <row r="48" spans="1:14" x14ac:dyDescent="0.25">
      <c r="A48">
        <v>174</v>
      </c>
      <c r="B48" s="21">
        <v>47.967272698732202</v>
      </c>
      <c r="C48" s="21">
        <v>43.662804535288501</v>
      </c>
      <c r="D48" t="s">
        <v>76</v>
      </c>
      <c r="E48" t="s">
        <v>90</v>
      </c>
      <c r="F48">
        <v>2</v>
      </c>
      <c r="G48" s="21" t="s">
        <v>523</v>
      </c>
      <c r="H48" s="22" t="s">
        <v>557</v>
      </c>
      <c r="I48" t="s">
        <v>556</v>
      </c>
      <c r="K48" t="s">
        <v>419</v>
      </c>
      <c r="L48">
        <v>2</v>
      </c>
      <c r="M48" t="s">
        <v>397</v>
      </c>
      <c r="N48" t="str">
        <f t="shared" si="0"/>
        <v>10 - 100</v>
      </c>
    </row>
    <row r="49" spans="1:14" x14ac:dyDescent="0.25">
      <c r="A49">
        <v>173</v>
      </c>
      <c r="B49" s="21">
        <v>49.049777777777798</v>
      </c>
      <c r="C49" s="21">
        <v>47.087222222222202</v>
      </c>
      <c r="D49" t="s">
        <v>48</v>
      </c>
      <c r="E49" t="s">
        <v>500</v>
      </c>
      <c r="F49">
        <v>2</v>
      </c>
      <c r="G49" s="21" t="s">
        <v>523</v>
      </c>
      <c r="H49" t="s">
        <v>452</v>
      </c>
      <c r="K49" t="s">
        <v>424</v>
      </c>
      <c r="L49">
        <v>2</v>
      </c>
      <c r="M49" t="s">
        <v>397</v>
      </c>
      <c r="N49" t="str">
        <f t="shared" si="0"/>
        <v>10 - 100</v>
      </c>
    </row>
    <row r="50" spans="1:14" x14ac:dyDescent="0.25">
      <c r="A50">
        <v>123</v>
      </c>
      <c r="B50" s="21">
        <v>51.481975625443503</v>
      </c>
      <c r="C50" s="21">
        <v>27.4614718517131</v>
      </c>
      <c r="D50" t="s">
        <v>48</v>
      </c>
      <c r="E50" t="s">
        <v>438</v>
      </c>
      <c r="F50">
        <v>2</v>
      </c>
      <c r="G50" s="21" t="s">
        <v>523</v>
      </c>
      <c r="H50" s="22" t="s">
        <v>557</v>
      </c>
      <c r="I50" t="s">
        <v>556</v>
      </c>
      <c r="K50" t="s">
        <v>419</v>
      </c>
      <c r="L50">
        <v>2</v>
      </c>
      <c r="M50" t="s">
        <v>397</v>
      </c>
      <c r="N50" t="str">
        <f t="shared" si="0"/>
        <v>10 - 100</v>
      </c>
    </row>
    <row r="51" spans="1:14" x14ac:dyDescent="0.25">
      <c r="A51">
        <v>158</v>
      </c>
      <c r="B51" s="21">
        <v>52.159604821768603</v>
      </c>
      <c r="C51" s="21">
        <v>46.480569582441298</v>
      </c>
      <c r="D51" t="s">
        <v>76</v>
      </c>
      <c r="E51" t="s">
        <v>97</v>
      </c>
      <c r="F51">
        <v>2</v>
      </c>
      <c r="G51" s="21" t="s">
        <v>523</v>
      </c>
      <c r="H51" s="22" t="s">
        <v>557</v>
      </c>
      <c r="I51" t="s">
        <v>556</v>
      </c>
      <c r="K51" t="s">
        <v>419</v>
      </c>
      <c r="L51">
        <v>2</v>
      </c>
      <c r="M51" t="s">
        <v>397</v>
      </c>
      <c r="N51" t="str">
        <f t="shared" si="0"/>
        <v>10 - 100</v>
      </c>
    </row>
    <row r="52" spans="1:14" x14ac:dyDescent="0.25">
      <c r="A52">
        <v>157</v>
      </c>
      <c r="B52" s="21">
        <v>52.621296101549802</v>
      </c>
      <c r="C52" s="21">
        <v>22.769772224622798</v>
      </c>
      <c r="D52" t="s">
        <v>76</v>
      </c>
      <c r="E52" t="s">
        <v>97</v>
      </c>
      <c r="F52">
        <v>2</v>
      </c>
      <c r="G52" s="21" t="s">
        <v>523</v>
      </c>
      <c r="H52" s="22" t="s">
        <v>557</v>
      </c>
      <c r="I52" t="s">
        <v>556</v>
      </c>
      <c r="K52" t="s">
        <v>419</v>
      </c>
      <c r="L52">
        <v>2</v>
      </c>
      <c r="M52" t="s">
        <v>397</v>
      </c>
      <c r="N52" t="str">
        <f t="shared" si="0"/>
        <v>10 - 100</v>
      </c>
    </row>
    <row r="53" spans="1:14" x14ac:dyDescent="0.25">
      <c r="A53">
        <v>156</v>
      </c>
      <c r="B53" s="21">
        <v>54.718111111111099</v>
      </c>
      <c r="C53" s="21">
        <v>44.339444444444403</v>
      </c>
      <c r="D53" t="s">
        <v>48</v>
      </c>
      <c r="E53" t="s">
        <v>454</v>
      </c>
      <c r="F53">
        <v>2</v>
      </c>
      <c r="G53" s="21" t="s">
        <v>523</v>
      </c>
      <c r="H53" s="22" t="s">
        <v>455</v>
      </c>
      <c r="K53" t="s">
        <v>424</v>
      </c>
      <c r="L53">
        <v>2</v>
      </c>
      <c r="M53" t="s">
        <v>397</v>
      </c>
      <c r="N53" t="str">
        <f t="shared" si="0"/>
        <v>10 - 100</v>
      </c>
    </row>
    <row r="54" spans="1:14" x14ac:dyDescent="0.25">
      <c r="A54">
        <v>155</v>
      </c>
      <c r="B54" s="21">
        <v>56.450499999999998</v>
      </c>
      <c r="C54" s="21">
        <v>41.091900000000003</v>
      </c>
      <c r="D54" t="s">
        <v>219</v>
      </c>
      <c r="E54" t="s">
        <v>552</v>
      </c>
      <c r="F54">
        <v>2</v>
      </c>
      <c r="G54" s="21" t="s">
        <v>523</v>
      </c>
      <c r="H54" s="22" t="s">
        <v>456</v>
      </c>
      <c r="I54" t="s">
        <v>531</v>
      </c>
      <c r="K54" t="s">
        <v>196</v>
      </c>
      <c r="L54">
        <v>2</v>
      </c>
      <c r="M54" t="s">
        <v>397</v>
      </c>
      <c r="N54" t="str">
        <f t="shared" si="0"/>
        <v>10 - 100</v>
      </c>
    </row>
    <row r="55" spans="1:14" x14ac:dyDescent="0.25">
      <c r="A55">
        <v>159</v>
      </c>
      <c r="B55" s="21">
        <v>57.96</v>
      </c>
      <c r="C55" s="21">
        <v>21.96</v>
      </c>
      <c r="D55" t="s">
        <v>76</v>
      </c>
      <c r="E55" t="s">
        <v>457</v>
      </c>
      <c r="F55">
        <v>2</v>
      </c>
      <c r="G55" s="21" t="s">
        <v>523</v>
      </c>
      <c r="H55" s="22" t="s">
        <v>440</v>
      </c>
      <c r="I55" t="s">
        <v>528</v>
      </c>
      <c r="K55" t="s">
        <v>441</v>
      </c>
      <c r="L55">
        <v>2</v>
      </c>
      <c r="M55" t="s">
        <v>397</v>
      </c>
      <c r="N55" t="str">
        <f t="shared" si="0"/>
        <v>10 - 100</v>
      </c>
    </row>
    <row r="56" spans="1:14" x14ac:dyDescent="0.25">
      <c r="A56">
        <v>161</v>
      </c>
      <c r="B56" s="21">
        <v>58.209895795951702</v>
      </c>
      <c r="C56" s="21">
        <v>7.8825367139369504</v>
      </c>
      <c r="D56" t="s">
        <v>76</v>
      </c>
      <c r="E56" t="s">
        <v>95</v>
      </c>
      <c r="F56">
        <v>2</v>
      </c>
      <c r="G56" s="21" t="s">
        <v>521</v>
      </c>
      <c r="H56" s="22" t="s">
        <v>557</v>
      </c>
      <c r="I56" t="s">
        <v>556</v>
      </c>
      <c r="K56" t="s">
        <v>419</v>
      </c>
      <c r="L56">
        <v>2</v>
      </c>
      <c r="M56" t="s">
        <v>395</v>
      </c>
      <c r="N56" t="str">
        <f t="shared" si="0"/>
        <v>1 - 10</v>
      </c>
    </row>
    <row r="57" spans="1:14" x14ac:dyDescent="0.25">
      <c r="A57">
        <v>160</v>
      </c>
      <c r="B57" s="21">
        <v>59.4146</v>
      </c>
      <c r="C57" s="21">
        <v>52.473999999999997</v>
      </c>
      <c r="D57" t="s">
        <v>78</v>
      </c>
      <c r="E57" t="s">
        <v>167</v>
      </c>
      <c r="F57">
        <v>2</v>
      </c>
      <c r="G57" s="21" t="s">
        <v>523</v>
      </c>
      <c r="H57" t="s">
        <v>450</v>
      </c>
      <c r="K57" t="s">
        <v>113</v>
      </c>
      <c r="L57">
        <v>2</v>
      </c>
      <c r="M57" t="s">
        <v>397</v>
      </c>
      <c r="N57" t="str">
        <f t="shared" si="0"/>
        <v>10 - 100</v>
      </c>
    </row>
    <row r="58" spans="1:14" x14ac:dyDescent="0.25">
      <c r="A58">
        <v>87</v>
      </c>
      <c r="B58" s="21">
        <v>65.056386473429995</v>
      </c>
      <c r="C58" s="21">
        <v>39.044946859903398</v>
      </c>
      <c r="D58" t="s">
        <v>48</v>
      </c>
      <c r="E58" t="s">
        <v>250</v>
      </c>
      <c r="F58">
        <v>2</v>
      </c>
      <c r="G58" s="21" t="s">
        <v>523</v>
      </c>
      <c r="H58" s="22" t="s">
        <v>458</v>
      </c>
      <c r="K58" t="s">
        <v>405</v>
      </c>
      <c r="L58">
        <v>2</v>
      </c>
      <c r="M58" t="s">
        <v>397</v>
      </c>
      <c r="N58" t="str">
        <f t="shared" si="0"/>
        <v>10 - 100</v>
      </c>
    </row>
    <row r="59" spans="1:14" x14ac:dyDescent="0.25">
      <c r="A59">
        <v>88</v>
      </c>
      <c r="B59" s="21">
        <v>66.056600000000003</v>
      </c>
      <c r="C59" s="21">
        <v>39.895200000000003</v>
      </c>
      <c r="D59" t="s">
        <v>48</v>
      </c>
      <c r="E59" t="s">
        <v>501</v>
      </c>
      <c r="F59">
        <v>2</v>
      </c>
      <c r="G59" s="21" t="s">
        <v>523</v>
      </c>
      <c r="H59" t="s">
        <v>460</v>
      </c>
      <c r="K59" t="s">
        <v>113</v>
      </c>
      <c r="L59">
        <v>2</v>
      </c>
      <c r="M59" t="s">
        <v>397</v>
      </c>
      <c r="N59" t="str">
        <f t="shared" si="0"/>
        <v>10 - 100</v>
      </c>
    </row>
    <row r="60" spans="1:14" x14ac:dyDescent="0.25">
      <c r="A60">
        <v>134</v>
      </c>
      <c r="B60" s="21">
        <v>66.941100000000006</v>
      </c>
      <c r="C60" s="21">
        <v>41.888100000000001</v>
      </c>
      <c r="D60" t="s">
        <v>219</v>
      </c>
      <c r="E60" t="s">
        <v>553</v>
      </c>
      <c r="F60">
        <v>2</v>
      </c>
      <c r="G60" s="21" t="s">
        <v>523</v>
      </c>
      <c r="H60" s="22" t="s">
        <v>456</v>
      </c>
      <c r="I60" t="s">
        <v>530</v>
      </c>
      <c r="K60" t="s">
        <v>196</v>
      </c>
      <c r="L60">
        <v>2</v>
      </c>
      <c r="M60" t="s">
        <v>397</v>
      </c>
      <c r="N60" t="str">
        <f t="shared" si="0"/>
        <v>10 - 100</v>
      </c>
    </row>
    <row r="61" spans="1:14" x14ac:dyDescent="0.25">
      <c r="A61">
        <v>142</v>
      </c>
      <c r="B61" s="21">
        <v>67.544222654562702</v>
      </c>
      <c r="C61" s="21">
        <v>53.054561843790303</v>
      </c>
      <c r="D61" t="s">
        <v>76</v>
      </c>
      <c r="E61" t="s">
        <v>95</v>
      </c>
      <c r="F61">
        <v>2</v>
      </c>
      <c r="G61" s="21" t="s">
        <v>523</v>
      </c>
      <c r="H61" s="22" t="s">
        <v>557</v>
      </c>
      <c r="I61" t="s">
        <v>556</v>
      </c>
      <c r="K61" t="s">
        <v>419</v>
      </c>
      <c r="L61">
        <v>2</v>
      </c>
      <c r="M61" t="s">
        <v>397</v>
      </c>
      <c r="N61" t="str">
        <f t="shared" si="0"/>
        <v>10 - 100</v>
      </c>
    </row>
    <row r="62" spans="1:14" x14ac:dyDescent="0.25">
      <c r="A62">
        <v>141</v>
      </c>
      <c r="B62" s="21">
        <v>68.156857142857106</v>
      </c>
      <c r="C62" s="21">
        <v>61.482357142857097</v>
      </c>
      <c r="D62" t="s">
        <v>160</v>
      </c>
      <c r="E62" t="s">
        <v>299</v>
      </c>
      <c r="F62">
        <v>2</v>
      </c>
      <c r="G62" s="21" t="s">
        <v>523</v>
      </c>
      <c r="H62" s="22" t="s">
        <v>423</v>
      </c>
      <c r="K62" t="s">
        <v>424</v>
      </c>
      <c r="L62">
        <v>2</v>
      </c>
      <c r="M62" t="s">
        <v>397</v>
      </c>
      <c r="N62" t="str">
        <f t="shared" si="0"/>
        <v>10 - 100</v>
      </c>
    </row>
    <row r="63" spans="1:14" x14ac:dyDescent="0.25">
      <c r="A63">
        <v>124</v>
      </c>
      <c r="B63" s="21">
        <v>74.758922737223898</v>
      </c>
      <c r="C63" s="21">
        <v>72.8102121126322</v>
      </c>
      <c r="D63" t="s">
        <v>344</v>
      </c>
      <c r="E63" t="s">
        <v>344</v>
      </c>
      <c r="F63">
        <v>2</v>
      </c>
      <c r="G63" s="21" t="s">
        <v>523</v>
      </c>
      <c r="H63" t="s">
        <v>402</v>
      </c>
      <c r="K63" t="s">
        <v>113</v>
      </c>
      <c r="L63">
        <v>2</v>
      </c>
      <c r="M63" t="s">
        <v>397</v>
      </c>
      <c r="N63" t="str">
        <f t="shared" si="0"/>
        <v>10 - 100</v>
      </c>
    </row>
    <row r="64" spans="1:14" x14ac:dyDescent="0.25">
      <c r="A64">
        <v>125</v>
      </c>
      <c r="B64" s="21">
        <v>77.097488159560299</v>
      </c>
      <c r="C64" s="21">
        <v>57.196821879060401</v>
      </c>
      <c r="D64" t="s">
        <v>76</v>
      </c>
      <c r="E64" t="s">
        <v>95</v>
      </c>
      <c r="F64">
        <v>2</v>
      </c>
      <c r="G64" s="21" t="s">
        <v>523</v>
      </c>
      <c r="H64" s="22" t="s">
        <v>557</v>
      </c>
      <c r="I64" t="s">
        <v>556</v>
      </c>
      <c r="K64" t="s">
        <v>419</v>
      </c>
      <c r="L64">
        <v>2</v>
      </c>
      <c r="M64" t="s">
        <v>397</v>
      </c>
      <c r="N64" t="str">
        <f t="shared" si="0"/>
        <v>10 - 100</v>
      </c>
    </row>
    <row r="65" spans="1:14" x14ac:dyDescent="0.25">
      <c r="A65">
        <v>126</v>
      </c>
      <c r="B65" s="21">
        <v>78.151799999999994</v>
      </c>
      <c r="C65" s="21">
        <v>69.415599999999998</v>
      </c>
      <c r="D65" t="s">
        <v>160</v>
      </c>
      <c r="E65" t="s">
        <v>461</v>
      </c>
      <c r="F65">
        <v>2</v>
      </c>
      <c r="G65" s="21" t="s">
        <v>523</v>
      </c>
      <c r="H65" t="s">
        <v>450</v>
      </c>
      <c r="K65" t="s">
        <v>113</v>
      </c>
      <c r="L65">
        <v>2</v>
      </c>
      <c r="M65" t="s">
        <v>397</v>
      </c>
      <c r="N65" t="str">
        <f t="shared" si="0"/>
        <v>10 - 100</v>
      </c>
    </row>
    <row r="66" spans="1:14" x14ac:dyDescent="0.25">
      <c r="A66">
        <v>132</v>
      </c>
      <c r="B66" s="21">
        <v>83.665700000000001</v>
      </c>
      <c r="C66" s="21">
        <v>59.8093</v>
      </c>
      <c r="D66" t="s">
        <v>219</v>
      </c>
      <c r="E66" t="s">
        <v>555</v>
      </c>
      <c r="F66">
        <v>2</v>
      </c>
      <c r="G66" s="21" t="s">
        <v>523</v>
      </c>
      <c r="H66" s="22" t="s">
        <v>456</v>
      </c>
      <c r="I66" t="s">
        <v>531</v>
      </c>
      <c r="K66" t="s">
        <v>196</v>
      </c>
      <c r="L66">
        <v>2</v>
      </c>
      <c r="M66" t="s">
        <v>397</v>
      </c>
      <c r="N66" t="str">
        <f t="shared" si="0"/>
        <v>10 - 100</v>
      </c>
    </row>
    <row r="67" spans="1:14" x14ac:dyDescent="0.25">
      <c r="A67">
        <v>162</v>
      </c>
      <c r="B67" s="21">
        <v>84.860399999999998</v>
      </c>
      <c r="C67" s="21">
        <v>54.309399999999997</v>
      </c>
      <c r="D67" t="s">
        <v>160</v>
      </c>
      <c r="E67" t="s">
        <v>462</v>
      </c>
      <c r="F67">
        <v>2</v>
      </c>
      <c r="G67" s="21" t="s">
        <v>523</v>
      </c>
      <c r="H67" s="22" t="s">
        <v>463</v>
      </c>
      <c r="K67" t="s">
        <v>196</v>
      </c>
      <c r="L67">
        <v>2</v>
      </c>
      <c r="M67" t="s">
        <v>397</v>
      </c>
      <c r="N67" t="str">
        <f t="shared" ref="N67:N117" si="1">LEFT(M67,LEN(M67)-10)</f>
        <v>10 - 100</v>
      </c>
    </row>
    <row r="68" spans="1:14" x14ac:dyDescent="0.25">
      <c r="A68">
        <v>12</v>
      </c>
      <c r="B68" s="21">
        <v>85.346852669596402</v>
      </c>
      <c r="C68" s="21">
        <v>32.130175982633602</v>
      </c>
      <c r="D68" t="s">
        <v>204</v>
      </c>
      <c r="E68" t="s">
        <v>543</v>
      </c>
      <c r="F68">
        <v>2</v>
      </c>
      <c r="G68" s="21" t="s">
        <v>523</v>
      </c>
      <c r="H68" s="22" t="s">
        <v>406</v>
      </c>
      <c r="I68" t="s">
        <v>536</v>
      </c>
      <c r="K68" t="s">
        <v>424</v>
      </c>
      <c r="L68">
        <v>2</v>
      </c>
      <c r="M68" t="s">
        <v>397</v>
      </c>
      <c r="N68" t="str">
        <f t="shared" si="1"/>
        <v>10 - 100</v>
      </c>
    </row>
    <row r="69" spans="1:14" x14ac:dyDescent="0.25">
      <c r="A69">
        <v>13</v>
      </c>
      <c r="B69" s="21">
        <v>90.871339559361502</v>
      </c>
      <c r="C69" s="21">
        <v>87.017432887187198</v>
      </c>
      <c r="D69" t="s">
        <v>318</v>
      </c>
      <c r="E69" t="s">
        <v>433</v>
      </c>
      <c r="F69">
        <v>2</v>
      </c>
      <c r="G69" s="21" t="s">
        <v>523</v>
      </c>
      <c r="H69" s="22" t="s">
        <v>434</v>
      </c>
      <c r="K69" t="s">
        <v>405</v>
      </c>
      <c r="L69">
        <v>2</v>
      </c>
      <c r="M69" t="s">
        <v>397</v>
      </c>
      <c r="N69" t="str">
        <f t="shared" si="1"/>
        <v>10 - 100</v>
      </c>
    </row>
    <row r="70" spans="1:14" x14ac:dyDescent="0.25">
      <c r="A70">
        <v>73</v>
      </c>
      <c r="B70" s="21">
        <v>93.102322969021799</v>
      </c>
      <c r="C70" s="21">
        <v>69.814314058089806</v>
      </c>
      <c r="D70" t="s">
        <v>48</v>
      </c>
      <c r="E70" t="s">
        <v>438</v>
      </c>
      <c r="F70">
        <v>2</v>
      </c>
      <c r="G70" s="21" t="s">
        <v>523</v>
      </c>
      <c r="H70" s="22" t="s">
        <v>557</v>
      </c>
      <c r="I70" t="s">
        <v>556</v>
      </c>
      <c r="K70" t="s">
        <v>419</v>
      </c>
      <c r="L70">
        <v>2</v>
      </c>
      <c r="M70" t="s">
        <v>397</v>
      </c>
      <c r="N70" t="str">
        <f t="shared" si="1"/>
        <v>10 - 100</v>
      </c>
    </row>
    <row r="71" spans="1:14" x14ac:dyDescent="0.25">
      <c r="A71">
        <v>2</v>
      </c>
      <c r="B71" s="21">
        <v>98.363581595964206</v>
      </c>
      <c r="C71" s="21">
        <v>80.441189495243094</v>
      </c>
      <c r="D71" t="s">
        <v>76</v>
      </c>
      <c r="E71" t="s">
        <v>97</v>
      </c>
      <c r="F71">
        <v>2</v>
      </c>
      <c r="G71" s="21" t="s">
        <v>523</v>
      </c>
      <c r="H71" s="22" t="s">
        <v>557</v>
      </c>
      <c r="I71" t="s">
        <v>556</v>
      </c>
      <c r="K71" t="s">
        <v>419</v>
      </c>
      <c r="L71">
        <v>2</v>
      </c>
      <c r="M71" t="s">
        <v>397</v>
      </c>
      <c r="N71" t="str">
        <f t="shared" si="1"/>
        <v>10 - 100</v>
      </c>
    </row>
    <row r="72" spans="1:14" x14ac:dyDescent="0.25">
      <c r="A72">
        <v>1</v>
      </c>
      <c r="B72" s="21">
        <v>105.455</v>
      </c>
      <c r="C72" s="21">
        <v>81.149199999999993</v>
      </c>
      <c r="D72" t="s">
        <v>219</v>
      </c>
      <c r="E72" t="s">
        <v>554</v>
      </c>
      <c r="F72">
        <v>2</v>
      </c>
      <c r="G72" s="21" t="s">
        <v>523</v>
      </c>
      <c r="H72" s="22" t="s">
        <v>456</v>
      </c>
      <c r="I72" t="s">
        <v>530</v>
      </c>
      <c r="K72" t="s">
        <v>196</v>
      </c>
      <c r="L72">
        <v>2</v>
      </c>
      <c r="M72" t="s">
        <v>397</v>
      </c>
      <c r="N72" t="str">
        <f t="shared" si="1"/>
        <v>10 - 100</v>
      </c>
    </row>
    <row r="73" spans="1:14" x14ac:dyDescent="0.25">
      <c r="A73">
        <v>72</v>
      </c>
      <c r="B73" s="21">
        <v>111.586</v>
      </c>
      <c r="C73" s="21">
        <v>88.832700000000003</v>
      </c>
      <c r="D73" t="s">
        <v>160</v>
      </c>
      <c r="E73" t="s">
        <v>467</v>
      </c>
      <c r="F73">
        <v>2</v>
      </c>
      <c r="G73" s="21" t="s">
        <v>523</v>
      </c>
      <c r="H73" s="22" t="s">
        <v>443</v>
      </c>
      <c r="K73" t="s">
        <v>196</v>
      </c>
      <c r="L73">
        <v>2</v>
      </c>
      <c r="M73" t="s">
        <v>397</v>
      </c>
      <c r="N73" t="str">
        <f t="shared" si="1"/>
        <v>10 - 100</v>
      </c>
    </row>
    <row r="74" spans="1:14" x14ac:dyDescent="0.25">
      <c r="A74">
        <v>105</v>
      </c>
      <c r="B74" s="21">
        <v>112.01249573763</v>
      </c>
      <c r="C74" s="21">
        <v>76.554069211695193</v>
      </c>
      <c r="D74" t="s">
        <v>204</v>
      </c>
      <c r="E74" t="s">
        <v>544</v>
      </c>
      <c r="F74">
        <v>2</v>
      </c>
      <c r="G74" s="21" t="s">
        <v>523</v>
      </c>
      <c r="H74" s="22" t="s">
        <v>406</v>
      </c>
      <c r="I74" t="s">
        <v>535</v>
      </c>
      <c r="K74" t="s">
        <v>424</v>
      </c>
      <c r="L74">
        <v>2</v>
      </c>
      <c r="M74" t="s">
        <v>397</v>
      </c>
      <c r="N74" t="str">
        <f t="shared" si="1"/>
        <v>10 - 100</v>
      </c>
    </row>
    <row r="75" spans="1:14" x14ac:dyDescent="0.25">
      <c r="A75">
        <v>106</v>
      </c>
      <c r="B75" s="21">
        <v>118.029285714286</v>
      </c>
      <c r="C75" s="21">
        <v>70.0042857142857</v>
      </c>
      <c r="D75" t="s">
        <v>160</v>
      </c>
      <c r="E75" t="s">
        <v>468</v>
      </c>
      <c r="F75">
        <v>2</v>
      </c>
      <c r="G75" s="21" t="s">
        <v>523</v>
      </c>
      <c r="H75" s="22" t="s">
        <v>432</v>
      </c>
      <c r="K75" t="s">
        <v>405</v>
      </c>
      <c r="L75">
        <v>2</v>
      </c>
      <c r="M75" t="s">
        <v>397</v>
      </c>
      <c r="N75" t="str">
        <f t="shared" si="1"/>
        <v>10 - 100</v>
      </c>
    </row>
    <row r="76" spans="1:14" x14ac:dyDescent="0.25">
      <c r="A76">
        <v>169</v>
      </c>
      <c r="B76" s="21">
        <v>119.23</v>
      </c>
      <c r="C76" s="21">
        <v>6.54</v>
      </c>
      <c r="D76" t="s">
        <v>76</v>
      </c>
      <c r="E76" t="s">
        <v>83</v>
      </c>
      <c r="F76">
        <v>2</v>
      </c>
      <c r="G76" s="21" t="s">
        <v>521</v>
      </c>
      <c r="H76" t="s">
        <v>447</v>
      </c>
      <c r="K76" t="s">
        <v>414</v>
      </c>
      <c r="L76">
        <v>2</v>
      </c>
      <c r="M76" t="s">
        <v>395</v>
      </c>
      <c r="N76" t="str">
        <f t="shared" si="1"/>
        <v>1 - 10</v>
      </c>
    </row>
    <row r="77" spans="1:14" x14ac:dyDescent="0.25">
      <c r="A77">
        <v>168</v>
      </c>
      <c r="B77" s="21">
        <v>121.426541596609</v>
      </c>
      <c r="C77" s="21">
        <v>65.145589935381494</v>
      </c>
      <c r="D77" t="s">
        <v>76</v>
      </c>
      <c r="E77" t="s">
        <v>97</v>
      </c>
      <c r="F77">
        <v>2</v>
      </c>
      <c r="G77" s="21" t="s">
        <v>523</v>
      </c>
      <c r="H77" s="22" t="s">
        <v>557</v>
      </c>
      <c r="I77" t="s">
        <v>556</v>
      </c>
      <c r="K77" t="s">
        <v>419</v>
      </c>
      <c r="L77">
        <v>2</v>
      </c>
      <c r="M77" t="s">
        <v>397</v>
      </c>
      <c r="N77" t="str">
        <f t="shared" si="1"/>
        <v>10 - 100</v>
      </c>
    </row>
    <row r="78" spans="1:14" x14ac:dyDescent="0.25">
      <c r="A78">
        <v>165</v>
      </c>
      <c r="B78" s="21">
        <v>139.90338164251199</v>
      </c>
      <c r="C78" s="21">
        <v>105.973333333333</v>
      </c>
      <c r="D78" t="s">
        <v>48</v>
      </c>
      <c r="E78" t="s">
        <v>248</v>
      </c>
      <c r="F78">
        <v>3</v>
      </c>
      <c r="G78" s="21" t="s">
        <v>524</v>
      </c>
      <c r="H78" s="22" t="s">
        <v>458</v>
      </c>
      <c r="K78" t="s">
        <v>405</v>
      </c>
      <c r="L78">
        <v>3</v>
      </c>
      <c r="M78" t="s">
        <v>398</v>
      </c>
      <c r="N78" t="str">
        <f t="shared" si="1"/>
        <v>100 - 1000</v>
      </c>
    </row>
    <row r="79" spans="1:14" x14ac:dyDescent="0.25">
      <c r="A79">
        <v>170</v>
      </c>
      <c r="B79" s="21">
        <v>140.59800000000001</v>
      </c>
      <c r="C79" s="21">
        <v>112.575</v>
      </c>
      <c r="D79" t="s">
        <v>48</v>
      </c>
      <c r="E79" t="s">
        <v>502</v>
      </c>
      <c r="F79">
        <v>3</v>
      </c>
      <c r="G79" s="21" t="s">
        <v>524</v>
      </c>
      <c r="H79" t="s">
        <v>460</v>
      </c>
      <c r="K79" t="s">
        <v>113</v>
      </c>
      <c r="L79">
        <v>3</v>
      </c>
      <c r="M79" t="s">
        <v>398</v>
      </c>
      <c r="N79" t="str">
        <f t="shared" si="1"/>
        <v>100 - 1000</v>
      </c>
    </row>
    <row r="80" spans="1:14" x14ac:dyDescent="0.25">
      <c r="A80">
        <v>166</v>
      </c>
      <c r="B80" s="21">
        <v>143.345</v>
      </c>
      <c r="C80" s="21">
        <v>101.931</v>
      </c>
      <c r="D80" t="s">
        <v>219</v>
      </c>
      <c r="E80" t="s">
        <v>220</v>
      </c>
      <c r="F80">
        <v>3</v>
      </c>
      <c r="G80" s="21" t="s">
        <v>524</v>
      </c>
      <c r="H80" s="22" t="s">
        <v>456</v>
      </c>
      <c r="K80" t="s">
        <v>196</v>
      </c>
      <c r="L80">
        <v>3</v>
      </c>
      <c r="M80" t="s">
        <v>398</v>
      </c>
      <c r="N80" t="str">
        <f t="shared" si="1"/>
        <v>100 - 1000</v>
      </c>
    </row>
    <row r="81" spans="1:14" x14ac:dyDescent="0.25">
      <c r="A81">
        <v>170</v>
      </c>
      <c r="B81" s="21">
        <v>148.83711747419599</v>
      </c>
      <c r="C81" s="21">
        <v>96.132665691948304</v>
      </c>
      <c r="D81" t="s">
        <v>76</v>
      </c>
      <c r="E81" t="s">
        <v>95</v>
      </c>
      <c r="F81">
        <v>3</v>
      </c>
      <c r="G81" s="21" t="s">
        <v>523</v>
      </c>
      <c r="H81" s="22" t="s">
        <v>557</v>
      </c>
      <c r="I81" t="s">
        <v>556</v>
      </c>
      <c r="K81" t="s">
        <v>419</v>
      </c>
      <c r="L81">
        <v>3</v>
      </c>
      <c r="M81" t="s">
        <v>397</v>
      </c>
      <c r="N81" t="str">
        <f t="shared" si="1"/>
        <v>10 - 100</v>
      </c>
    </row>
    <row r="82" spans="1:14" x14ac:dyDescent="0.25">
      <c r="A82">
        <v>167</v>
      </c>
      <c r="B82" s="21">
        <v>150.713333333333</v>
      </c>
      <c r="C82" s="21">
        <v>125.01111111111101</v>
      </c>
      <c r="D82" t="s">
        <v>48</v>
      </c>
      <c r="E82" t="s">
        <v>471</v>
      </c>
      <c r="F82">
        <v>3</v>
      </c>
      <c r="G82" s="21" t="s">
        <v>524</v>
      </c>
      <c r="H82" t="s">
        <v>452</v>
      </c>
      <c r="K82" t="s">
        <v>424</v>
      </c>
      <c r="L82">
        <v>3</v>
      </c>
      <c r="M82" t="s">
        <v>398</v>
      </c>
      <c r="N82" t="str">
        <f t="shared" si="1"/>
        <v>100 - 1000</v>
      </c>
    </row>
    <row r="83" spans="1:14" x14ac:dyDescent="0.25">
      <c r="A83">
        <v>128</v>
      </c>
      <c r="B83" s="21">
        <v>165.16900000000001</v>
      </c>
      <c r="C83" s="21">
        <v>82.153400000000005</v>
      </c>
      <c r="D83" t="s">
        <v>128</v>
      </c>
      <c r="E83" t="s">
        <v>472</v>
      </c>
      <c r="F83">
        <v>3</v>
      </c>
      <c r="G83" s="21" t="s">
        <v>523</v>
      </c>
      <c r="H83" t="s">
        <v>473</v>
      </c>
      <c r="K83" t="s">
        <v>113</v>
      </c>
      <c r="L83">
        <v>3</v>
      </c>
      <c r="M83" t="s">
        <v>397</v>
      </c>
      <c r="N83" t="str">
        <f t="shared" si="1"/>
        <v>10 - 100</v>
      </c>
    </row>
    <row r="84" spans="1:14" x14ac:dyDescent="0.25">
      <c r="A84">
        <v>131</v>
      </c>
      <c r="B84" s="21">
        <v>167.528064847726</v>
      </c>
      <c r="C84" s="21">
        <v>84.833563479190104</v>
      </c>
      <c r="D84" t="s">
        <v>48</v>
      </c>
      <c r="E84" t="s">
        <v>438</v>
      </c>
      <c r="F84">
        <v>3</v>
      </c>
      <c r="G84" s="21" t="s">
        <v>523</v>
      </c>
      <c r="H84" s="22" t="s">
        <v>557</v>
      </c>
      <c r="I84" t="s">
        <v>556</v>
      </c>
      <c r="K84" t="s">
        <v>419</v>
      </c>
      <c r="L84">
        <v>3</v>
      </c>
      <c r="M84" t="s">
        <v>397</v>
      </c>
      <c r="N84" t="str">
        <f t="shared" si="1"/>
        <v>10 - 100</v>
      </c>
    </row>
    <row r="85" spans="1:14" x14ac:dyDescent="0.25">
      <c r="A85">
        <v>130</v>
      </c>
      <c r="B85" s="21">
        <v>170.356899037517</v>
      </c>
      <c r="C85" s="21">
        <v>148.48898127091201</v>
      </c>
      <c r="D85" t="s">
        <v>318</v>
      </c>
      <c r="E85" t="s">
        <v>448</v>
      </c>
      <c r="F85">
        <v>3</v>
      </c>
      <c r="G85" s="21" t="s">
        <v>524</v>
      </c>
      <c r="H85" s="22" t="s">
        <v>434</v>
      </c>
      <c r="K85" t="s">
        <v>405</v>
      </c>
      <c r="L85">
        <v>3</v>
      </c>
      <c r="M85" t="s">
        <v>398</v>
      </c>
      <c r="N85" t="str">
        <f t="shared" si="1"/>
        <v>100 - 1000</v>
      </c>
    </row>
    <row r="86" spans="1:14" x14ac:dyDescent="0.25">
      <c r="A86">
        <v>129</v>
      </c>
      <c r="B86" s="21">
        <v>175.31299999999999</v>
      </c>
      <c r="C86" s="21">
        <v>140.96799999999999</v>
      </c>
      <c r="D86" t="s">
        <v>48</v>
      </c>
      <c r="E86" t="s">
        <v>503</v>
      </c>
      <c r="F86">
        <v>3</v>
      </c>
      <c r="G86" s="21" t="s">
        <v>524</v>
      </c>
      <c r="H86" t="s">
        <v>489</v>
      </c>
      <c r="K86" t="s">
        <v>113</v>
      </c>
      <c r="L86">
        <v>3</v>
      </c>
      <c r="M86" t="s">
        <v>398</v>
      </c>
      <c r="N86" t="str">
        <f t="shared" si="1"/>
        <v>100 - 1000</v>
      </c>
    </row>
    <row r="87" spans="1:14" x14ac:dyDescent="0.25">
      <c r="A87">
        <v>127</v>
      </c>
      <c r="B87" s="21">
        <v>186.20333333333301</v>
      </c>
      <c r="C87" s="21">
        <v>166.36444444444399</v>
      </c>
      <c r="D87" t="s">
        <v>48</v>
      </c>
      <c r="E87" t="s">
        <v>476</v>
      </c>
      <c r="F87">
        <v>3</v>
      </c>
      <c r="G87" s="21" t="s">
        <v>524</v>
      </c>
      <c r="H87" t="s">
        <v>455</v>
      </c>
      <c r="K87" t="s">
        <v>424</v>
      </c>
      <c r="L87">
        <v>3</v>
      </c>
      <c r="M87" t="s">
        <v>398</v>
      </c>
      <c r="N87" t="str">
        <f t="shared" si="1"/>
        <v>100 - 1000</v>
      </c>
    </row>
    <row r="88" spans="1:14" x14ac:dyDescent="0.25">
      <c r="A88">
        <v>10</v>
      </c>
      <c r="B88" s="21">
        <v>186.57835864622101</v>
      </c>
      <c r="C88" s="21">
        <v>147.05490185339201</v>
      </c>
      <c r="D88" t="s">
        <v>78</v>
      </c>
      <c r="E88" t="s">
        <v>538</v>
      </c>
      <c r="F88">
        <v>3</v>
      </c>
      <c r="G88" s="21" t="s">
        <v>524</v>
      </c>
      <c r="H88" s="22" t="s">
        <v>510</v>
      </c>
      <c r="I88" t="s">
        <v>528</v>
      </c>
      <c r="K88" t="s">
        <v>113</v>
      </c>
      <c r="L88">
        <v>3</v>
      </c>
      <c r="M88" t="s">
        <v>398</v>
      </c>
      <c r="N88" t="str">
        <f t="shared" si="1"/>
        <v>100 - 1000</v>
      </c>
    </row>
    <row r="89" spans="1:14" x14ac:dyDescent="0.25">
      <c r="A89">
        <v>11</v>
      </c>
      <c r="B89" s="21">
        <v>193.459</v>
      </c>
      <c r="C89" s="21">
        <v>155.643</v>
      </c>
      <c r="D89" t="s">
        <v>48</v>
      </c>
      <c r="E89" t="s">
        <v>504</v>
      </c>
      <c r="F89">
        <v>3</v>
      </c>
      <c r="G89" s="21" t="s">
        <v>524</v>
      </c>
      <c r="H89" t="s">
        <v>460</v>
      </c>
      <c r="K89" t="s">
        <v>113</v>
      </c>
      <c r="L89">
        <v>3</v>
      </c>
      <c r="M89" t="s">
        <v>398</v>
      </c>
      <c r="N89" t="str">
        <f t="shared" si="1"/>
        <v>100 - 1000</v>
      </c>
    </row>
    <row r="90" spans="1:14" x14ac:dyDescent="0.25">
      <c r="A90">
        <v>89</v>
      </c>
      <c r="B90" s="21">
        <v>196.102</v>
      </c>
      <c r="C90" s="21">
        <v>124.675</v>
      </c>
      <c r="D90" t="s">
        <v>192</v>
      </c>
      <c r="E90" t="s">
        <v>192</v>
      </c>
      <c r="F90">
        <v>3</v>
      </c>
      <c r="G90" s="21" t="s">
        <v>524</v>
      </c>
      <c r="H90" t="s">
        <v>479</v>
      </c>
      <c r="K90" t="s">
        <v>196</v>
      </c>
      <c r="L90">
        <v>3</v>
      </c>
      <c r="M90" t="s">
        <v>398</v>
      </c>
      <c r="N90" t="str">
        <f t="shared" si="1"/>
        <v>100 - 1000</v>
      </c>
    </row>
    <row r="91" spans="1:14" x14ac:dyDescent="0.25">
      <c r="A91">
        <v>75</v>
      </c>
      <c r="B91" s="21">
        <v>202.933333333333</v>
      </c>
      <c r="C91" s="21">
        <v>186.418888888889</v>
      </c>
      <c r="D91" t="s">
        <v>48</v>
      </c>
      <c r="E91" t="s">
        <v>261</v>
      </c>
      <c r="F91">
        <v>3</v>
      </c>
      <c r="G91" s="21" t="s">
        <v>524</v>
      </c>
      <c r="H91" t="s">
        <v>455</v>
      </c>
      <c r="K91" t="s">
        <v>424</v>
      </c>
      <c r="L91">
        <v>3</v>
      </c>
      <c r="M91" t="s">
        <v>398</v>
      </c>
      <c r="N91" t="str">
        <f t="shared" si="1"/>
        <v>100 - 1000</v>
      </c>
    </row>
    <row r="92" spans="1:14" x14ac:dyDescent="0.25">
      <c r="A92">
        <v>76</v>
      </c>
      <c r="B92" s="21">
        <v>204.680228510815</v>
      </c>
      <c r="C92" s="21">
        <v>139.25109755495501</v>
      </c>
      <c r="D92" t="s">
        <v>48</v>
      </c>
      <c r="E92" t="s">
        <v>480</v>
      </c>
      <c r="F92">
        <v>3</v>
      </c>
      <c r="G92" s="21" t="s">
        <v>524</v>
      </c>
      <c r="H92" s="22" t="s">
        <v>557</v>
      </c>
      <c r="I92" t="s">
        <v>556</v>
      </c>
      <c r="K92" t="s">
        <v>419</v>
      </c>
      <c r="L92">
        <v>3</v>
      </c>
      <c r="M92" t="s">
        <v>398</v>
      </c>
      <c r="N92" t="str">
        <f t="shared" si="1"/>
        <v>100 - 1000</v>
      </c>
    </row>
    <row r="93" spans="1:14" x14ac:dyDescent="0.25">
      <c r="A93">
        <v>103</v>
      </c>
      <c r="B93" s="21">
        <v>211.30099999999999</v>
      </c>
      <c r="C93" s="21">
        <v>62.629100000000001</v>
      </c>
      <c r="D93" t="s">
        <v>128</v>
      </c>
      <c r="E93" t="s">
        <v>481</v>
      </c>
      <c r="F93">
        <v>3</v>
      </c>
      <c r="G93" s="21" t="s">
        <v>523</v>
      </c>
      <c r="H93" t="s">
        <v>473</v>
      </c>
      <c r="K93" t="s">
        <v>113</v>
      </c>
      <c r="L93">
        <v>3</v>
      </c>
      <c r="M93" t="s">
        <v>397</v>
      </c>
      <c r="N93" t="str">
        <f t="shared" si="1"/>
        <v>10 - 100</v>
      </c>
    </row>
    <row r="94" spans="1:14" x14ac:dyDescent="0.25">
      <c r="A94">
        <v>102</v>
      </c>
      <c r="B94" s="21">
        <v>225.94</v>
      </c>
      <c r="C94" s="21">
        <v>83.88</v>
      </c>
      <c r="D94" t="s">
        <v>76</v>
      </c>
      <c r="E94" t="s">
        <v>541</v>
      </c>
      <c r="F94">
        <v>4</v>
      </c>
      <c r="G94" s="21" t="s">
        <v>523</v>
      </c>
      <c r="H94" s="22" t="s">
        <v>440</v>
      </c>
      <c r="I94" t="s">
        <v>537</v>
      </c>
      <c r="K94" t="s">
        <v>441</v>
      </c>
      <c r="L94">
        <v>4</v>
      </c>
      <c r="M94" t="s">
        <v>397</v>
      </c>
      <c r="N94" t="str">
        <f t="shared" si="1"/>
        <v>10 - 100</v>
      </c>
    </row>
    <row r="95" spans="1:14" x14ac:dyDescent="0.25">
      <c r="A95">
        <v>101</v>
      </c>
      <c r="B95" s="21">
        <v>241.09</v>
      </c>
      <c r="C95" s="21">
        <v>100.11</v>
      </c>
      <c r="D95" t="s">
        <v>76</v>
      </c>
      <c r="E95" t="s">
        <v>540</v>
      </c>
      <c r="F95">
        <v>4</v>
      </c>
      <c r="G95" s="21" t="s">
        <v>524</v>
      </c>
      <c r="H95" s="22" t="s">
        <v>482</v>
      </c>
      <c r="I95" t="s">
        <v>537</v>
      </c>
      <c r="K95" t="s">
        <v>441</v>
      </c>
      <c r="L95">
        <v>4</v>
      </c>
      <c r="M95" t="s">
        <v>398</v>
      </c>
      <c r="N95" t="str">
        <f t="shared" si="1"/>
        <v>100 - 1000</v>
      </c>
    </row>
    <row r="96" spans="1:14" x14ac:dyDescent="0.25">
      <c r="A96">
        <v>100</v>
      </c>
      <c r="B96" s="21">
        <v>260.68790583291798</v>
      </c>
      <c r="C96" s="21">
        <v>224.68570750201701</v>
      </c>
      <c r="D96" t="s">
        <v>204</v>
      </c>
      <c r="E96" t="s">
        <v>545</v>
      </c>
      <c r="F96">
        <v>4</v>
      </c>
      <c r="G96" s="21" t="s">
        <v>524</v>
      </c>
      <c r="H96" s="22" t="s">
        <v>406</v>
      </c>
      <c r="I96" t="s">
        <v>535</v>
      </c>
      <c r="K96" t="s">
        <v>424</v>
      </c>
      <c r="L96">
        <v>4</v>
      </c>
      <c r="M96" t="s">
        <v>398</v>
      </c>
      <c r="N96" t="str">
        <f t="shared" si="1"/>
        <v>100 - 1000</v>
      </c>
    </row>
    <row r="97" spans="1:14" x14ac:dyDescent="0.25">
      <c r="A97">
        <v>99</v>
      </c>
      <c r="B97" s="21">
        <v>275.56703722463402</v>
      </c>
      <c r="C97" s="21">
        <v>254.64671468867701</v>
      </c>
      <c r="D97" t="s">
        <v>48</v>
      </c>
      <c r="E97" t="s">
        <v>328</v>
      </c>
      <c r="F97">
        <v>4</v>
      </c>
      <c r="G97" s="21" t="s">
        <v>524</v>
      </c>
      <c r="H97" t="s">
        <v>484</v>
      </c>
      <c r="K97" t="s">
        <v>485</v>
      </c>
      <c r="L97">
        <v>4</v>
      </c>
      <c r="M97" t="s">
        <v>398</v>
      </c>
      <c r="N97" t="str">
        <f t="shared" si="1"/>
        <v>100 - 1000</v>
      </c>
    </row>
    <row r="98" spans="1:14" x14ac:dyDescent="0.25">
      <c r="A98">
        <v>98</v>
      </c>
      <c r="B98" s="21">
        <v>302.31888888888898</v>
      </c>
      <c r="C98" s="21">
        <v>274.49777777777803</v>
      </c>
      <c r="D98" t="s">
        <v>48</v>
      </c>
      <c r="E98" t="s">
        <v>255</v>
      </c>
      <c r="F98">
        <v>4</v>
      </c>
      <c r="G98" s="21" t="s">
        <v>524</v>
      </c>
      <c r="H98" t="s">
        <v>455</v>
      </c>
      <c r="K98" t="s">
        <v>424</v>
      </c>
      <c r="L98">
        <v>4</v>
      </c>
      <c r="M98" t="s">
        <v>398</v>
      </c>
      <c r="N98" t="str">
        <f t="shared" si="1"/>
        <v>100 - 1000</v>
      </c>
    </row>
    <row r="99" spans="1:14" x14ac:dyDescent="0.25">
      <c r="A99">
        <v>93</v>
      </c>
      <c r="B99" s="21">
        <v>309.30461867749102</v>
      </c>
      <c r="C99" s="21">
        <v>204.67597354816601</v>
      </c>
      <c r="D99" t="s">
        <v>204</v>
      </c>
      <c r="E99" t="s">
        <v>546</v>
      </c>
      <c r="F99">
        <v>4</v>
      </c>
      <c r="G99" s="21" t="s">
        <v>524</v>
      </c>
      <c r="H99" s="22" t="s">
        <v>406</v>
      </c>
      <c r="I99" t="s">
        <v>536</v>
      </c>
      <c r="K99" t="s">
        <v>424</v>
      </c>
      <c r="L99">
        <v>4</v>
      </c>
      <c r="M99" t="s">
        <v>398</v>
      </c>
      <c r="N99" t="str">
        <f t="shared" si="1"/>
        <v>100 - 1000</v>
      </c>
    </row>
    <row r="100" spans="1:14" x14ac:dyDescent="0.25">
      <c r="A100">
        <v>95</v>
      </c>
      <c r="B100" s="21">
        <v>318.47000000000003</v>
      </c>
      <c r="C100" s="21">
        <v>248.3</v>
      </c>
      <c r="D100" t="s">
        <v>48</v>
      </c>
      <c r="E100" t="s">
        <v>272</v>
      </c>
      <c r="F100">
        <v>4</v>
      </c>
      <c r="G100" s="21" t="s">
        <v>524</v>
      </c>
      <c r="H100" t="s">
        <v>455</v>
      </c>
      <c r="K100" t="s">
        <v>424</v>
      </c>
      <c r="L100">
        <v>4</v>
      </c>
      <c r="M100" t="s">
        <v>398</v>
      </c>
      <c r="N100" t="str">
        <f t="shared" si="1"/>
        <v>100 - 1000</v>
      </c>
    </row>
    <row r="101" spans="1:14" x14ac:dyDescent="0.25">
      <c r="A101">
        <v>97</v>
      </c>
      <c r="B101" s="21">
        <v>361.13159420289901</v>
      </c>
      <c r="C101" s="21">
        <v>326.740869565217</v>
      </c>
      <c r="D101" t="s">
        <v>48</v>
      </c>
      <c r="E101" t="s">
        <v>244</v>
      </c>
      <c r="F101">
        <v>4</v>
      </c>
      <c r="G101" s="21" t="s">
        <v>524</v>
      </c>
      <c r="H101" s="22" t="s">
        <v>458</v>
      </c>
      <c r="K101" t="s">
        <v>405</v>
      </c>
      <c r="L101">
        <v>4</v>
      </c>
      <c r="M101" t="s">
        <v>398</v>
      </c>
      <c r="N101" t="str">
        <f t="shared" si="1"/>
        <v>100 - 1000</v>
      </c>
    </row>
    <row r="102" spans="1:14" x14ac:dyDescent="0.25">
      <c r="A102">
        <v>94</v>
      </c>
      <c r="B102" s="21">
        <v>371.34056515498497</v>
      </c>
      <c r="C102" s="21">
        <v>309.96236697224202</v>
      </c>
      <c r="D102" t="s">
        <v>219</v>
      </c>
      <c r="E102" t="s">
        <v>346</v>
      </c>
      <c r="F102">
        <v>4</v>
      </c>
      <c r="G102" s="21" t="s">
        <v>524</v>
      </c>
      <c r="H102" t="s">
        <v>453</v>
      </c>
      <c r="K102" t="s">
        <v>113</v>
      </c>
      <c r="L102">
        <v>4</v>
      </c>
      <c r="M102" t="s">
        <v>398</v>
      </c>
      <c r="N102" t="str">
        <f t="shared" si="1"/>
        <v>100 - 1000</v>
      </c>
    </row>
    <row r="103" spans="1:14" x14ac:dyDescent="0.25">
      <c r="A103">
        <v>96</v>
      </c>
      <c r="B103" s="21">
        <v>373.06669293747399</v>
      </c>
      <c r="C103" s="21">
        <v>254.29789038524399</v>
      </c>
      <c r="D103" t="s">
        <v>204</v>
      </c>
      <c r="E103" t="s">
        <v>547</v>
      </c>
      <c r="F103">
        <v>4</v>
      </c>
      <c r="G103" s="21" t="s">
        <v>524</v>
      </c>
      <c r="H103" s="22" t="s">
        <v>406</v>
      </c>
      <c r="I103" t="s">
        <v>535</v>
      </c>
      <c r="K103" t="s">
        <v>424</v>
      </c>
      <c r="L103">
        <v>4</v>
      </c>
      <c r="M103" t="s">
        <v>398</v>
      </c>
      <c r="N103" t="str">
        <f t="shared" si="1"/>
        <v>100 - 1000</v>
      </c>
    </row>
    <row r="104" spans="1:14" x14ac:dyDescent="0.25">
      <c r="A104">
        <v>148</v>
      </c>
      <c r="B104" s="21">
        <v>407.452</v>
      </c>
      <c r="C104" s="21">
        <v>225.75700000000001</v>
      </c>
      <c r="D104" t="s">
        <v>48</v>
      </c>
      <c r="E104" t="s">
        <v>505</v>
      </c>
      <c r="F104">
        <v>5</v>
      </c>
      <c r="G104" s="21" t="s">
        <v>524</v>
      </c>
      <c r="H104" t="s">
        <v>473</v>
      </c>
      <c r="K104" t="s">
        <v>113</v>
      </c>
      <c r="L104">
        <v>5</v>
      </c>
      <c r="M104" t="s">
        <v>398</v>
      </c>
      <c r="N104" t="str">
        <f t="shared" si="1"/>
        <v>100 - 1000</v>
      </c>
    </row>
    <row r="105" spans="1:14" x14ac:dyDescent="0.25">
      <c r="A105">
        <v>147</v>
      </c>
      <c r="B105" s="21">
        <v>418.16485146019301</v>
      </c>
      <c r="C105" s="21">
        <v>285.56269345908498</v>
      </c>
      <c r="D105" t="s">
        <v>128</v>
      </c>
      <c r="E105" t="s">
        <v>444</v>
      </c>
      <c r="F105">
        <v>5</v>
      </c>
      <c r="G105" s="21" t="s">
        <v>524</v>
      </c>
      <c r="H105" s="22" t="s">
        <v>464</v>
      </c>
      <c r="K105" t="s">
        <v>414</v>
      </c>
      <c r="L105">
        <v>5</v>
      </c>
      <c r="M105" t="s">
        <v>398</v>
      </c>
      <c r="N105" t="str">
        <f t="shared" si="1"/>
        <v>100 - 1000</v>
      </c>
    </row>
    <row r="106" spans="1:14" x14ac:dyDescent="0.25">
      <c r="A106">
        <v>146</v>
      </c>
      <c r="B106" s="21">
        <v>442.75900000000001</v>
      </c>
      <c r="C106" s="21">
        <v>281.34899999999999</v>
      </c>
      <c r="D106" t="s">
        <v>48</v>
      </c>
      <c r="E106" t="s">
        <v>504</v>
      </c>
      <c r="F106">
        <v>5</v>
      </c>
      <c r="G106" s="21" t="s">
        <v>524</v>
      </c>
      <c r="H106" t="s">
        <v>486</v>
      </c>
      <c r="K106" t="s">
        <v>113</v>
      </c>
      <c r="L106">
        <v>5</v>
      </c>
      <c r="M106" t="s">
        <v>398</v>
      </c>
      <c r="N106" t="str">
        <f t="shared" si="1"/>
        <v>100 - 1000</v>
      </c>
    </row>
    <row r="107" spans="1:14" x14ac:dyDescent="0.25">
      <c r="A107">
        <v>150</v>
      </c>
      <c r="B107" s="21">
        <v>443.63299999999998</v>
      </c>
      <c r="C107" s="21">
        <v>221.45500000000001</v>
      </c>
      <c r="D107" t="s">
        <v>48</v>
      </c>
      <c r="E107" t="s">
        <v>506</v>
      </c>
      <c r="F107">
        <v>5</v>
      </c>
      <c r="G107" s="21" t="s">
        <v>524</v>
      </c>
      <c r="H107" t="s">
        <v>486</v>
      </c>
      <c r="K107" t="s">
        <v>113</v>
      </c>
      <c r="L107">
        <v>5</v>
      </c>
      <c r="M107" t="s">
        <v>398</v>
      </c>
      <c r="N107" t="str">
        <f t="shared" si="1"/>
        <v>100 - 1000</v>
      </c>
    </row>
    <row r="108" spans="1:14" x14ac:dyDescent="0.25">
      <c r="A108">
        <v>149</v>
      </c>
      <c r="B108" s="21">
        <v>479.16399999999999</v>
      </c>
      <c r="C108" s="21">
        <v>368.05099999999999</v>
      </c>
      <c r="D108" t="s">
        <v>48</v>
      </c>
      <c r="E108" t="s">
        <v>507</v>
      </c>
      <c r="F108">
        <v>5</v>
      </c>
      <c r="G108" s="21" t="s">
        <v>524</v>
      </c>
      <c r="H108" t="s">
        <v>489</v>
      </c>
      <c r="K108" t="s">
        <v>113</v>
      </c>
      <c r="L108">
        <v>5</v>
      </c>
      <c r="M108" t="s">
        <v>398</v>
      </c>
      <c r="N108" t="str">
        <f t="shared" si="1"/>
        <v>100 - 1000</v>
      </c>
    </row>
    <row r="109" spans="1:14" x14ac:dyDescent="0.25">
      <c r="A109">
        <v>104</v>
      </c>
      <c r="B109" s="21">
        <v>479.23599999999999</v>
      </c>
      <c r="C109" s="21">
        <v>197.864</v>
      </c>
      <c r="D109" t="s">
        <v>48</v>
      </c>
      <c r="E109" t="s">
        <v>508</v>
      </c>
      <c r="F109">
        <v>5</v>
      </c>
      <c r="G109" s="21" t="s">
        <v>524</v>
      </c>
      <c r="H109" t="s">
        <v>489</v>
      </c>
      <c r="K109" t="s">
        <v>113</v>
      </c>
      <c r="L109">
        <v>5</v>
      </c>
      <c r="M109" t="s">
        <v>398</v>
      </c>
      <c r="N109" t="str">
        <f t="shared" si="1"/>
        <v>100 - 1000</v>
      </c>
    </row>
    <row r="110" spans="1:14" x14ac:dyDescent="0.25">
      <c r="A110">
        <v>7</v>
      </c>
      <c r="B110" s="21">
        <v>493.108888888889</v>
      </c>
      <c r="C110" s="21">
        <v>350.62777777777802</v>
      </c>
      <c r="D110" t="s">
        <v>48</v>
      </c>
      <c r="E110" t="s">
        <v>279</v>
      </c>
      <c r="F110">
        <v>5</v>
      </c>
      <c r="G110" s="21" t="s">
        <v>524</v>
      </c>
      <c r="H110" t="s">
        <v>455</v>
      </c>
      <c r="K110" t="s">
        <v>424</v>
      </c>
      <c r="L110">
        <v>5</v>
      </c>
      <c r="M110" t="s">
        <v>398</v>
      </c>
      <c r="N110" t="str">
        <f t="shared" si="1"/>
        <v>100 - 1000</v>
      </c>
    </row>
    <row r="111" spans="1:14" x14ac:dyDescent="0.25">
      <c r="A111">
        <v>5</v>
      </c>
      <c r="B111" s="21">
        <v>533.01900000000001</v>
      </c>
      <c r="C111" s="21">
        <v>235.93100000000001</v>
      </c>
      <c r="D111" t="s">
        <v>48</v>
      </c>
      <c r="E111" t="s">
        <v>509</v>
      </c>
      <c r="F111">
        <v>5</v>
      </c>
      <c r="G111" s="21" t="s">
        <v>524</v>
      </c>
      <c r="H111" t="s">
        <v>489</v>
      </c>
      <c r="K111" t="s">
        <v>113</v>
      </c>
      <c r="L111">
        <v>5</v>
      </c>
      <c r="M111" t="s">
        <v>398</v>
      </c>
      <c r="N111" t="str">
        <f t="shared" si="1"/>
        <v>100 - 1000</v>
      </c>
    </row>
    <row r="112" spans="1:14" x14ac:dyDescent="0.25">
      <c r="A112">
        <v>6</v>
      </c>
      <c r="B112" s="21">
        <v>560.08748559544301</v>
      </c>
      <c r="C112" s="21">
        <v>468.67052404368599</v>
      </c>
      <c r="D112" t="s">
        <v>78</v>
      </c>
      <c r="E112" t="s">
        <v>539</v>
      </c>
      <c r="F112">
        <v>5</v>
      </c>
      <c r="G112" s="21" t="s">
        <v>524</v>
      </c>
      <c r="H112" s="22" t="s">
        <v>510</v>
      </c>
      <c r="I112" t="s">
        <v>527</v>
      </c>
      <c r="K112" t="s">
        <v>113</v>
      </c>
      <c r="L112">
        <v>5</v>
      </c>
      <c r="M112" t="s">
        <v>398</v>
      </c>
      <c r="N112" t="str">
        <f t="shared" si="1"/>
        <v>100 - 1000</v>
      </c>
    </row>
    <row r="113" spans="1:14" x14ac:dyDescent="0.25">
      <c r="A113">
        <v>4</v>
      </c>
      <c r="B113" s="21">
        <v>620.69100000000003</v>
      </c>
      <c r="C113" s="21">
        <v>411.84699999999998</v>
      </c>
      <c r="D113" t="s">
        <v>48</v>
      </c>
      <c r="E113" t="s">
        <v>48</v>
      </c>
      <c r="F113">
        <v>5</v>
      </c>
      <c r="G113" s="21" t="s">
        <v>524</v>
      </c>
      <c r="H113" s="22" t="s">
        <v>492</v>
      </c>
      <c r="K113" t="s">
        <v>113</v>
      </c>
      <c r="L113">
        <v>5</v>
      </c>
      <c r="M113" t="s">
        <v>398</v>
      </c>
      <c r="N113" t="str">
        <f t="shared" si="1"/>
        <v>100 - 1000</v>
      </c>
    </row>
    <row r="114" spans="1:14" x14ac:dyDescent="0.25">
      <c r="A114">
        <v>108</v>
      </c>
      <c r="B114" s="21">
        <v>637.24400000000003</v>
      </c>
      <c r="C114" s="21">
        <v>147.96266666666699</v>
      </c>
      <c r="D114" t="s">
        <v>160</v>
      </c>
      <c r="E114" t="s">
        <v>76</v>
      </c>
      <c r="F114">
        <v>5</v>
      </c>
      <c r="G114" s="21" t="s">
        <v>524</v>
      </c>
      <c r="H114" t="s">
        <v>493</v>
      </c>
      <c r="K114" t="s">
        <v>424</v>
      </c>
      <c r="L114">
        <v>5</v>
      </c>
      <c r="M114" t="s">
        <v>398</v>
      </c>
      <c r="N114" t="str">
        <f t="shared" si="1"/>
        <v>100 - 1000</v>
      </c>
    </row>
    <row r="115" spans="1:14" x14ac:dyDescent="0.25">
      <c r="A115">
        <v>92</v>
      </c>
      <c r="B115" s="21">
        <v>1117.32222222222</v>
      </c>
      <c r="C115" s="21">
        <v>638.56111111111102</v>
      </c>
      <c r="D115" t="s">
        <v>48</v>
      </c>
      <c r="E115" t="s">
        <v>276</v>
      </c>
      <c r="F115">
        <v>6</v>
      </c>
      <c r="G115" s="21" t="s">
        <v>524</v>
      </c>
      <c r="H115" t="s">
        <v>455</v>
      </c>
      <c r="K115" t="s">
        <v>424</v>
      </c>
      <c r="L115">
        <v>6</v>
      </c>
      <c r="M115" t="s">
        <v>398</v>
      </c>
      <c r="N115" t="str">
        <f t="shared" si="1"/>
        <v>100 - 1000</v>
      </c>
    </row>
    <row r="116" spans="1:14" x14ac:dyDescent="0.25">
      <c r="A116">
        <v>91</v>
      </c>
      <c r="B116" s="21">
        <v>1896.0550562022099</v>
      </c>
      <c r="C116" s="21">
        <v>1675.6267384556299</v>
      </c>
      <c r="D116" t="s">
        <v>48</v>
      </c>
      <c r="E116" t="s">
        <v>325</v>
      </c>
      <c r="F116">
        <v>7</v>
      </c>
      <c r="G116" s="21" t="s">
        <v>525</v>
      </c>
      <c r="H116" t="s">
        <v>496</v>
      </c>
      <c r="K116" t="s">
        <v>485</v>
      </c>
      <c r="L116">
        <v>7</v>
      </c>
      <c r="M116" t="s">
        <v>399</v>
      </c>
      <c r="N116" t="str">
        <f t="shared" si="1"/>
        <v>1000 - 10000</v>
      </c>
    </row>
    <row r="117" spans="1:14" x14ac:dyDescent="0.25">
      <c r="A117">
        <v>90</v>
      </c>
      <c r="B117" s="21">
        <v>2375.8142857142898</v>
      </c>
      <c r="C117" s="21">
        <v>2284.75714285714</v>
      </c>
      <c r="D117" t="s">
        <v>78</v>
      </c>
      <c r="E117" t="s">
        <v>494</v>
      </c>
      <c r="F117">
        <v>8</v>
      </c>
      <c r="G117" s="21" t="s">
        <v>525</v>
      </c>
      <c r="H117" t="s">
        <v>495</v>
      </c>
      <c r="K117" t="s">
        <v>405</v>
      </c>
      <c r="L117">
        <v>8</v>
      </c>
      <c r="M117" t="s">
        <v>399</v>
      </c>
      <c r="N117" t="str">
        <f t="shared" si="1"/>
        <v>1000 - 10000</v>
      </c>
    </row>
    <row r="119" spans="1:14" x14ac:dyDescent="0.25">
      <c r="B119" s="24" t="s">
        <v>558</v>
      </c>
    </row>
    <row r="120" spans="1:14" x14ac:dyDescent="0.25">
      <c r="B120" s="24" t="s">
        <v>559</v>
      </c>
    </row>
    <row r="121" spans="1:14" x14ac:dyDescent="0.25">
      <c r="B121" s="24" t="s">
        <v>560</v>
      </c>
    </row>
    <row r="122" spans="1:14" x14ac:dyDescent="0.25">
      <c r="B122" s="24" t="s">
        <v>561</v>
      </c>
    </row>
  </sheetData>
  <autoFilter ref="A1:R117" xr:uid="{8848D715-11D8-47CF-8913-18A73AF10524}"/>
  <sortState xmlns:xlrd2="http://schemas.microsoft.com/office/spreadsheetml/2017/richdata2" ref="B2:I123">
    <sortCondition ref="B2:B1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CE87-270F-4910-AA13-7977388159B9}">
  <dimension ref="A1"/>
  <sheetViews>
    <sheetView workbookViewId="0">
      <selection activeCell="N5" sqref="N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DB5-518A-402C-B4AD-A12CF9EAE753}">
  <dimension ref="A3:U67"/>
  <sheetViews>
    <sheetView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16.5703125" bestFit="1" customWidth="1"/>
    <col min="17" max="17" width="13.140625" bestFit="1" customWidth="1"/>
    <col min="18" max="18" width="16.5703125" bestFit="1" customWidth="1"/>
    <col min="20" max="20" width="20.5703125" bestFit="1" customWidth="1"/>
    <col min="21" max="21" width="16.5703125" bestFit="1" customWidth="1"/>
  </cols>
  <sheetData>
    <row r="3" spans="1:2" x14ac:dyDescent="0.25">
      <c r="A3" s="2" t="s">
        <v>363</v>
      </c>
      <c r="B3" t="s">
        <v>366</v>
      </c>
    </row>
    <row r="4" spans="1:2" x14ac:dyDescent="0.25">
      <c r="A4" s="3" t="s">
        <v>55</v>
      </c>
      <c r="B4" s="4">
        <v>102</v>
      </c>
    </row>
    <row r="5" spans="1:2" x14ac:dyDescent="0.25">
      <c r="A5" s="3" t="s">
        <v>127</v>
      </c>
      <c r="B5" s="4">
        <v>10</v>
      </c>
    </row>
    <row r="6" spans="1:2" x14ac:dyDescent="0.25">
      <c r="A6" s="3" t="s">
        <v>114</v>
      </c>
      <c r="B6" s="4">
        <v>4</v>
      </c>
    </row>
    <row r="7" spans="1:2" x14ac:dyDescent="0.25">
      <c r="A7" s="3" t="s">
        <v>364</v>
      </c>
      <c r="B7" s="4">
        <v>116</v>
      </c>
    </row>
    <row r="21" spans="1:2" x14ac:dyDescent="0.25">
      <c r="A21" s="2" t="s">
        <v>363</v>
      </c>
      <c r="B21" t="s">
        <v>366</v>
      </c>
    </row>
    <row r="22" spans="1:2" x14ac:dyDescent="0.25">
      <c r="A22" s="3" t="s">
        <v>50</v>
      </c>
      <c r="B22" s="4">
        <v>65</v>
      </c>
    </row>
    <row r="23" spans="1:2" x14ac:dyDescent="0.25">
      <c r="A23" s="3" t="s">
        <v>78</v>
      </c>
      <c r="B23" s="4">
        <v>48</v>
      </c>
    </row>
    <row r="24" spans="1:2" x14ac:dyDescent="0.25">
      <c r="A24" s="3" t="s">
        <v>339</v>
      </c>
      <c r="B24" s="4">
        <v>2</v>
      </c>
    </row>
    <row r="25" spans="1:2" x14ac:dyDescent="0.25">
      <c r="A25" s="3" t="s">
        <v>137</v>
      </c>
      <c r="B25" s="4">
        <v>1</v>
      </c>
    </row>
    <row r="26" spans="1:2" x14ac:dyDescent="0.25">
      <c r="A26" s="3" t="s">
        <v>364</v>
      </c>
      <c r="B26" s="4">
        <v>116</v>
      </c>
    </row>
    <row r="34" spans="1:21" x14ac:dyDescent="0.25">
      <c r="Q34" s="2" t="s">
        <v>363</v>
      </c>
      <c r="R34" t="s">
        <v>366</v>
      </c>
      <c r="T34" s="2" t="s">
        <v>363</v>
      </c>
      <c r="U34" t="s">
        <v>366</v>
      </c>
    </row>
    <row r="35" spans="1:21" x14ac:dyDescent="0.25">
      <c r="Q35" s="3">
        <v>1</v>
      </c>
      <c r="R35" s="19">
        <v>0.37931034482758619</v>
      </c>
      <c r="T35" s="3" t="s">
        <v>121</v>
      </c>
      <c r="U35" s="19">
        <v>8.6206896551724137E-3</v>
      </c>
    </row>
    <row r="36" spans="1:21" x14ac:dyDescent="0.25">
      <c r="A36" s="2" t="s">
        <v>363</v>
      </c>
      <c r="B36" t="s">
        <v>366</v>
      </c>
      <c r="Q36" s="3">
        <v>2</v>
      </c>
      <c r="R36" s="19">
        <v>0.27586206896551724</v>
      </c>
      <c r="T36" s="3" t="s">
        <v>94</v>
      </c>
      <c r="U36" s="19">
        <v>4.3103448275862072E-2</v>
      </c>
    </row>
    <row r="37" spans="1:21" x14ac:dyDescent="0.25">
      <c r="A37" s="3" t="s">
        <v>69</v>
      </c>
      <c r="B37" s="4">
        <v>56</v>
      </c>
      <c r="Q37" s="3">
        <v>3</v>
      </c>
      <c r="R37" s="19">
        <v>0.13793103448275862</v>
      </c>
      <c r="T37" s="3" t="s">
        <v>70</v>
      </c>
      <c r="U37" s="19">
        <v>6.0344827586206899E-2</v>
      </c>
    </row>
    <row r="38" spans="1:21" x14ac:dyDescent="0.25">
      <c r="A38" s="3" t="s">
        <v>59</v>
      </c>
      <c r="B38" s="4">
        <v>52</v>
      </c>
      <c r="Q38" s="3">
        <v>4</v>
      </c>
      <c r="R38" s="19">
        <v>8.6206896551724144E-2</v>
      </c>
      <c r="T38" s="3" t="s">
        <v>62</v>
      </c>
      <c r="U38" s="19">
        <v>0.13793103448275862</v>
      </c>
    </row>
    <row r="39" spans="1:21" x14ac:dyDescent="0.25">
      <c r="A39" s="3" t="s">
        <v>225</v>
      </c>
      <c r="B39" s="4">
        <v>7</v>
      </c>
      <c r="Q39" s="3">
        <v>5</v>
      </c>
      <c r="R39" s="19">
        <v>9.4827586206896547E-2</v>
      </c>
      <c r="T39" s="3" t="s">
        <v>60</v>
      </c>
      <c r="U39" s="19">
        <v>0.44827586206896552</v>
      </c>
    </row>
    <row r="40" spans="1:21" x14ac:dyDescent="0.25">
      <c r="A40" s="3" t="s">
        <v>239</v>
      </c>
      <c r="B40" s="4">
        <v>1</v>
      </c>
      <c r="Q40" s="3">
        <v>6</v>
      </c>
      <c r="R40" s="19">
        <v>8.6206896551724137E-3</v>
      </c>
      <c r="T40" s="3" t="s">
        <v>89</v>
      </c>
      <c r="U40" s="19">
        <v>0.28448275862068967</v>
      </c>
    </row>
    <row r="41" spans="1:21" x14ac:dyDescent="0.25">
      <c r="A41" s="3" t="s">
        <v>364</v>
      </c>
      <c r="B41" s="4">
        <v>116</v>
      </c>
      <c r="Q41" s="3">
        <v>7</v>
      </c>
      <c r="R41" s="19">
        <v>8.6206896551724137E-3</v>
      </c>
      <c r="T41" s="3" t="s">
        <v>191</v>
      </c>
      <c r="U41" s="19">
        <v>1.7241379310344827E-2</v>
      </c>
    </row>
    <row r="42" spans="1:21" x14ac:dyDescent="0.25">
      <c r="Q42" s="3">
        <v>8</v>
      </c>
      <c r="R42" s="19">
        <v>8.6206896551724137E-3</v>
      </c>
      <c r="T42" s="3" t="s">
        <v>512</v>
      </c>
      <c r="U42" s="19">
        <v>0</v>
      </c>
    </row>
    <row r="43" spans="1:21" x14ac:dyDescent="0.25">
      <c r="Q43" s="3" t="s">
        <v>512</v>
      </c>
      <c r="R43" s="19">
        <v>0</v>
      </c>
      <c r="T43" s="3" t="s">
        <v>364</v>
      </c>
      <c r="U43" s="19">
        <v>1</v>
      </c>
    </row>
    <row r="44" spans="1:21" x14ac:dyDescent="0.25">
      <c r="Q44" s="3" t="s">
        <v>364</v>
      </c>
      <c r="R44" s="19">
        <v>1</v>
      </c>
    </row>
    <row r="52" spans="1:2" x14ac:dyDescent="0.25">
      <c r="A52" s="2" t="s">
        <v>363</v>
      </c>
      <c r="B52" t="s">
        <v>366</v>
      </c>
    </row>
    <row r="53" spans="1:2" x14ac:dyDescent="0.25">
      <c r="A53" s="3" t="s">
        <v>48</v>
      </c>
      <c r="B53" s="4">
        <v>39</v>
      </c>
    </row>
    <row r="54" spans="1:2" x14ac:dyDescent="0.25">
      <c r="A54" s="3" t="s">
        <v>76</v>
      </c>
      <c r="B54" s="4">
        <v>21</v>
      </c>
    </row>
    <row r="55" spans="1:2" x14ac:dyDescent="0.25">
      <c r="A55" s="3" t="s">
        <v>160</v>
      </c>
      <c r="B55" s="4">
        <v>14</v>
      </c>
    </row>
    <row r="56" spans="1:2" x14ac:dyDescent="0.25">
      <c r="A56" s="3" t="s">
        <v>204</v>
      </c>
      <c r="B56" s="4">
        <v>13</v>
      </c>
    </row>
    <row r="57" spans="1:2" x14ac:dyDescent="0.25">
      <c r="A57" s="3" t="s">
        <v>71</v>
      </c>
      <c r="B57" s="4">
        <v>6</v>
      </c>
    </row>
    <row r="58" spans="1:2" x14ac:dyDescent="0.25">
      <c r="A58" s="3" t="s">
        <v>219</v>
      </c>
      <c r="B58" s="4">
        <v>6</v>
      </c>
    </row>
    <row r="59" spans="1:2" x14ac:dyDescent="0.25">
      <c r="A59" s="3" t="s">
        <v>128</v>
      </c>
      <c r="B59" s="4">
        <v>5</v>
      </c>
    </row>
    <row r="60" spans="1:2" x14ac:dyDescent="0.25">
      <c r="A60" s="3" t="s">
        <v>78</v>
      </c>
      <c r="B60" s="4">
        <v>5</v>
      </c>
    </row>
    <row r="61" spans="1:2" x14ac:dyDescent="0.25">
      <c r="A61" s="3" t="s">
        <v>318</v>
      </c>
      <c r="B61" s="4">
        <v>2</v>
      </c>
    </row>
    <row r="62" spans="1:2" x14ac:dyDescent="0.25">
      <c r="A62" s="3" t="s">
        <v>338</v>
      </c>
      <c r="B62" s="4">
        <v>1</v>
      </c>
    </row>
    <row r="63" spans="1:2" x14ac:dyDescent="0.25">
      <c r="A63" s="3" t="s">
        <v>135</v>
      </c>
      <c r="B63" s="4">
        <v>1</v>
      </c>
    </row>
    <row r="64" spans="1:2" x14ac:dyDescent="0.25">
      <c r="A64" s="3" t="s">
        <v>192</v>
      </c>
      <c r="B64" s="4">
        <v>1</v>
      </c>
    </row>
    <row r="65" spans="1:2" x14ac:dyDescent="0.25">
      <c r="A65" s="3" t="s">
        <v>344</v>
      </c>
      <c r="B65" s="4">
        <v>1</v>
      </c>
    </row>
    <row r="66" spans="1:2" x14ac:dyDescent="0.25">
      <c r="A66" s="3" t="s">
        <v>63</v>
      </c>
      <c r="B66" s="4">
        <v>1</v>
      </c>
    </row>
    <row r="67" spans="1:2" x14ac:dyDescent="0.25">
      <c r="A67" s="3" t="s">
        <v>364</v>
      </c>
      <c r="B67" s="4">
        <v>116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data4_and_clusters_and_pchem_tr</vt:lpstr>
      <vt:lpstr>COPYdata4_and_clusters_and_pche</vt:lpstr>
      <vt:lpstr>table f-1</vt:lpstr>
      <vt:lpstr>table f-2</vt:lpstr>
      <vt:lpstr>Table F1+F2</vt:lpstr>
      <vt:lpstr>fig 5-1</vt:lpstr>
      <vt:lpstr>fig 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Drew, Nathan M. (CDC/NIOSH/DSI/ETB)</cp:lastModifiedBy>
  <dcterms:created xsi:type="dcterms:W3CDTF">2024-03-11T17:12:49Z</dcterms:created>
  <dcterms:modified xsi:type="dcterms:W3CDTF">2025-02-05T17:49:28Z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2024-03-11T17:12:49Z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70ff5d1c-90fb-401d-b2b9-0ad59b4cd1da</vt:lpwstr>
  </property>
  <property fmtid="{D5CDD505-2E9C-101B-9397-08002B2CF9AE}" pid="8" name="MSIP_Label_7b94a7b8-f06c-4dfe-bdcc-9b548fd58c31_ContentBits">
    <vt:lpwstr>0</vt:lpwstr>
  </property>
</Properties>
</file>