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than.Santos\GitHub\PPGEP-Nathan\PTR5744 - Pesquisa Operacional Aplicada ao Planejamento de Transportes (2025)\Multi-stage stochastic optimization\"/>
    </mc:Choice>
  </mc:AlternateContent>
  <xr:revisionPtr revIDLastSave="0" documentId="13_ncr:1_{43D5B73C-1692-4667-AB72-06C8B42322C6}" xr6:coauthVersionLast="47" xr6:coauthVersionMax="47" xr10:uidLastSave="{00000000-0000-0000-0000-000000000000}"/>
  <bookViews>
    <workbookView xWindow="-120" yWindow="-120" windowWidth="29040" windowHeight="17520" activeTab="4" xr2:uid="{6F247612-8B66-4663-AB2F-0C8F2F94D7F0}"/>
  </bookViews>
  <sheets>
    <sheet name="Submarkets" sheetId="4" r:id="rId1"/>
    <sheet name="Load" sheetId="3" r:id="rId2"/>
    <sheet name="Thermals" sheetId="2" r:id="rId3"/>
    <sheet name="Hydroelectrics" sheetId="5" r:id="rId4"/>
    <sheet name="Inflows" sheetId="6" r:id="rId5"/>
    <sheet name="Interchang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6" l="1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F2" i="6"/>
  <c r="E2" i="6"/>
  <c r="D2" i="6"/>
  <c r="C2" i="6"/>
  <c r="B2" i="6"/>
  <c r="F7" i="3"/>
  <c r="E7" i="3"/>
  <c r="D7" i="3"/>
  <c r="C7" i="3"/>
  <c r="B7" i="3"/>
  <c r="D3" i="1"/>
  <c r="A6" i="6"/>
  <c r="A5" i="6"/>
  <c r="A4" i="6"/>
  <c r="A3" i="6"/>
  <c r="A2" i="6"/>
  <c r="B49" i="5"/>
  <c r="E49" i="5" s="1"/>
  <c r="C49" i="5"/>
  <c r="D49" i="5"/>
  <c r="F49" i="5"/>
  <c r="B50" i="5"/>
  <c r="E50" i="5" s="1"/>
  <c r="C50" i="5"/>
  <c r="D50" i="5"/>
  <c r="F50" i="5"/>
  <c r="B51" i="5"/>
  <c r="E51" i="5" s="1"/>
  <c r="C51" i="5"/>
  <c r="D51" i="5"/>
  <c r="F51" i="5"/>
  <c r="B46" i="5"/>
  <c r="E46" i="5" s="1"/>
  <c r="C46" i="5"/>
  <c r="D46" i="5"/>
  <c r="F46" i="5"/>
  <c r="B47" i="5"/>
  <c r="E47" i="5" s="1"/>
  <c r="C47" i="5"/>
  <c r="D47" i="5"/>
  <c r="F47" i="5"/>
  <c r="B48" i="5"/>
  <c r="E48" i="5" s="1"/>
  <c r="C48" i="5"/>
  <c r="D48" i="5"/>
  <c r="F48" i="5"/>
  <c r="B42" i="5"/>
  <c r="E42" i="5" s="1"/>
  <c r="C42" i="5"/>
  <c r="D42" i="5"/>
  <c r="F42" i="5"/>
  <c r="B43" i="5"/>
  <c r="E43" i="5" s="1"/>
  <c r="C43" i="5"/>
  <c r="D43" i="5"/>
  <c r="F43" i="5"/>
  <c r="B44" i="5"/>
  <c r="E44" i="5" s="1"/>
  <c r="C44" i="5"/>
  <c r="D44" i="5"/>
  <c r="F44" i="5"/>
  <c r="B45" i="5"/>
  <c r="E45" i="5" s="1"/>
  <c r="C45" i="5"/>
  <c r="D45" i="5"/>
  <c r="F45" i="5"/>
  <c r="B35" i="5"/>
  <c r="E35" i="5" s="1"/>
  <c r="C35" i="5"/>
  <c r="D35" i="5"/>
  <c r="F35" i="5"/>
  <c r="B36" i="5"/>
  <c r="E36" i="5" s="1"/>
  <c r="C36" i="5"/>
  <c r="D36" i="5"/>
  <c r="F36" i="5"/>
  <c r="B37" i="5"/>
  <c r="E37" i="5" s="1"/>
  <c r="C37" i="5"/>
  <c r="D37" i="5"/>
  <c r="F37" i="5"/>
  <c r="B38" i="5"/>
  <c r="E38" i="5" s="1"/>
  <c r="C38" i="5"/>
  <c r="D38" i="5"/>
  <c r="F38" i="5"/>
  <c r="B39" i="5"/>
  <c r="E39" i="5" s="1"/>
  <c r="C39" i="5"/>
  <c r="D39" i="5"/>
  <c r="F39" i="5"/>
  <c r="B40" i="5"/>
  <c r="E40" i="5" s="1"/>
  <c r="C40" i="5"/>
  <c r="D40" i="5"/>
  <c r="F40" i="5"/>
  <c r="B41" i="5"/>
  <c r="E41" i="5" s="1"/>
  <c r="C41" i="5"/>
  <c r="D41" i="5"/>
  <c r="F41" i="5"/>
  <c r="B29" i="5"/>
  <c r="E29" i="5" s="1"/>
  <c r="C29" i="5"/>
  <c r="D29" i="5"/>
  <c r="F29" i="5"/>
  <c r="B30" i="5"/>
  <c r="E30" i="5" s="1"/>
  <c r="C30" i="5"/>
  <c r="D30" i="5"/>
  <c r="F30" i="5"/>
  <c r="B31" i="5"/>
  <c r="E31" i="5" s="1"/>
  <c r="C31" i="5"/>
  <c r="D31" i="5"/>
  <c r="F31" i="5"/>
  <c r="B32" i="5"/>
  <c r="E32" i="5" s="1"/>
  <c r="C32" i="5"/>
  <c r="D32" i="5"/>
  <c r="F32" i="5"/>
  <c r="B33" i="5"/>
  <c r="E33" i="5" s="1"/>
  <c r="C33" i="5"/>
  <c r="D33" i="5"/>
  <c r="F33" i="5"/>
  <c r="B34" i="5"/>
  <c r="E34" i="5" s="1"/>
  <c r="C34" i="5"/>
  <c r="D34" i="5"/>
  <c r="F34" i="5"/>
  <c r="B24" i="5"/>
  <c r="E24" i="5" s="1"/>
  <c r="C24" i="5"/>
  <c r="D24" i="5"/>
  <c r="F24" i="5"/>
  <c r="B25" i="5"/>
  <c r="E25" i="5" s="1"/>
  <c r="C25" i="5"/>
  <c r="D25" i="5"/>
  <c r="F25" i="5"/>
  <c r="B26" i="5"/>
  <c r="E26" i="5" s="1"/>
  <c r="C26" i="5"/>
  <c r="D26" i="5"/>
  <c r="F26" i="5"/>
  <c r="B27" i="5"/>
  <c r="E27" i="5" s="1"/>
  <c r="C27" i="5"/>
  <c r="D27" i="5"/>
  <c r="F27" i="5"/>
  <c r="B28" i="5"/>
  <c r="E28" i="5" s="1"/>
  <c r="C28" i="5"/>
  <c r="D28" i="5"/>
  <c r="F28" i="5"/>
  <c r="B110" i="2"/>
  <c r="C110" i="2"/>
  <c r="B111" i="2"/>
  <c r="C11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20" i="5"/>
  <c r="E20" i="5" s="1"/>
  <c r="C20" i="5"/>
  <c r="D20" i="5"/>
  <c r="F20" i="5"/>
  <c r="B21" i="5"/>
  <c r="E21" i="5" s="1"/>
  <c r="C21" i="5"/>
  <c r="D21" i="5"/>
  <c r="F21" i="5"/>
  <c r="B22" i="5"/>
  <c r="E22" i="5" s="1"/>
  <c r="C22" i="5"/>
  <c r="D22" i="5"/>
  <c r="F22" i="5"/>
  <c r="B23" i="5"/>
  <c r="E23" i="5" s="1"/>
  <c r="C23" i="5"/>
  <c r="D23" i="5"/>
  <c r="F23" i="5"/>
  <c r="B19" i="5"/>
  <c r="E19" i="5" s="1"/>
  <c r="B18" i="5"/>
  <c r="E18" i="5" s="1"/>
  <c r="B17" i="5"/>
  <c r="E17" i="5" s="1"/>
  <c r="B16" i="5"/>
  <c r="E16" i="5" s="1"/>
  <c r="B15" i="5"/>
  <c r="E15" i="5" s="1"/>
  <c r="B14" i="5"/>
  <c r="E14" i="5" s="1"/>
  <c r="B13" i="5"/>
  <c r="E13" i="5" s="1"/>
  <c r="B12" i="5"/>
  <c r="E12" i="5" s="1"/>
  <c r="B11" i="5"/>
  <c r="E11" i="5" s="1"/>
  <c r="B10" i="5"/>
  <c r="E10" i="5" s="1"/>
  <c r="B9" i="5"/>
  <c r="E9" i="5" s="1"/>
  <c r="B8" i="5"/>
  <c r="E8" i="5" s="1"/>
  <c r="B7" i="5"/>
  <c r="E7" i="5" s="1"/>
  <c r="B6" i="5"/>
  <c r="E6" i="5" s="1"/>
  <c r="B5" i="5"/>
  <c r="E5" i="5" s="1"/>
  <c r="B4" i="5"/>
  <c r="E4" i="5" s="1"/>
  <c r="B3" i="5"/>
  <c r="E3" i="5" s="1"/>
  <c r="B2" i="5"/>
  <c r="E2" i="5" s="1"/>
  <c r="C14" i="5"/>
  <c r="D14" i="5"/>
  <c r="F14" i="5"/>
  <c r="C15" i="5"/>
  <c r="D15" i="5"/>
  <c r="F15" i="5"/>
  <c r="C16" i="5"/>
  <c r="D16" i="5"/>
  <c r="F16" i="5"/>
  <c r="C17" i="5"/>
  <c r="D17" i="5"/>
  <c r="F17" i="5"/>
  <c r="C18" i="5"/>
  <c r="D18" i="5"/>
  <c r="F18" i="5"/>
  <c r="C19" i="5"/>
  <c r="D19" i="5"/>
  <c r="F19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F13" i="5"/>
  <c r="F12" i="5"/>
  <c r="F11" i="5"/>
  <c r="F10" i="5"/>
  <c r="F9" i="5"/>
  <c r="F8" i="5"/>
  <c r="F7" i="5"/>
  <c r="F6" i="5"/>
  <c r="F5" i="5"/>
  <c r="F4" i="5"/>
  <c r="F3" i="5"/>
  <c r="F2" i="5"/>
  <c r="B100" i="2"/>
  <c r="C100" i="2"/>
  <c r="B101" i="2"/>
  <c r="C101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33" i="2"/>
  <c r="C32" i="2"/>
  <c r="C31" i="2"/>
  <c r="C30" i="2"/>
  <c r="C29" i="2"/>
  <c r="C28" i="2"/>
  <c r="C27" i="2"/>
  <c r="C26" i="2"/>
  <c r="C25" i="2"/>
  <c r="C24" i="2"/>
  <c r="C23" i="2"/>
  <c r="C22" i="2"/>
  <c r="B33" i="2"/>
  <c r="C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D1" i="1"/>
  <c r="C1" i="1"/>
  <c r="B1" i="1"/>
  <c r="A6" i="1"/>
  <c r="F1" i="1" s="1"/>
  <c r="A5" i="1"/>
  <c r="E1" i="1" s="1"/>
  <c r="A4" i="1"/>
  <c r="A3" i="1"/>
  <c r="A2" i="1"/>
  <c r="A6" i="3"/>
  <c r="A5" i="3"/>
  <c r="A4" i="3"/>
  <c r="A3" i="3"/>
  <c r="A2" i="3"/>
  <c r="C2" i="1"/>
  <c r="D2" i="1" l="1"/>
  <c r="E3" i="1"/>
  <c r="D111" i="2"/>
  <c r="D106" i="2"/>
  <c r="D110" i="2"/>
  <c r="D109" i="2"/>
  <c r="D103" i="2"/>
  <c r="D102" i="2"/>
  <c r="D105" i="2"/>
  <c r="D104" i="2"/>
  <c r="D108" i="2"/>
  <c r="D107" i="2"/>
  <c r="D4" i="2"/>
  <c r="D32" i="2"/>
  <c r="D46" i="2"/>
  <c r="D60" i="2"/>
  <c r="D88" i="2"/>
  <c r="D19" i="2"/>
  <c r="D47" i="2"/>
  <c r="D61" i="2"/>
  <c r="D89" i="2"/>
  <c r="D20" i="2"/>
  <c r="D34" i="2"/>
  <c r="D48" i="2"/>
  <c r="D62" i="2"/>
  <c r="D90" i="2"/>
  <c r="D21" i="2"/>
  <c r="D35" i="2"/>
  <c r="D49" i="2"/>
  <c r="D63" i="2"/>
  <c r="D91" i="2"/>
  <c r="D22" i="2"/>
  <c r="D36" i="2"/>
  <c r="D50" i="2"/>
  <c r="D64" i="2"/>
  <c r="D92" i="2"/>
  <c r="D9" i="2"/>
  <c r="D37" i="2"/>
  <c r="D51" i="2"/>
  <c r="D65" i="2"/>
  <c r="D93" i="2"/>
  <c r="D10" i="2"/>
  <c r="D24" i="2"/>
  <c r="D38" i="2"/>
  <c r="D52" i="2"/>
  <c r="D66" i="2"/>
  <c r="D94" i="2"/>
  <c r="D11" i="2"/>
  <c r="D39" i="2"/>
  <c r="D53" i="2"/>
  <c r="D81" i="2"/>
  <c r="D12" i="2"/>
  <c r="D26" i="2"/>
  <c r="D54" i="2"/>
  <c r="D68" i="2"/>
  <c r="D82" i="2"/>
  <c r="D13" i="2"/>
  <c r="D27" i="2"/>
  <c r="D41" i="2"/>
  <c r="D55" i="2"/>
  <c r="D69" i="2"/>
  <c r="D97" i="2"/>
  <c r="D28" i="2"/>
  <c r="D56" i="2"/>
  <c r="D84" i="2"/>
  <c r="D15" i="2"/>
  <c r="D29" i="2"/>
  <c r="D43" i="2"/>
  <c r="D57" i="2"/>
  <c r="D71" i="2"/>
  <c r="D99" i="2"/>
  <c r="D16" i="2"/>
  <c r="D30" i="2"/>
  <c r="D44" i="2"/>
  <c r="D58" i="2"/>
  <c r="D72" i="2"/>
  <c r="D86" i="2"/>
  <c r="D100" i="2"/>
  <c r="D18" i="2"/>
  <c r="D74" i="2"/>
  <c r="D5" i="2"/>
  <c r="D33" i="2"/>
  <c r="D75" i="2"/>
  <c r="D6" i="2"/>
  <c r="D76" i="2"/>
  <c r="D7" i="2"/>
  <c r="D77" i="2"/>
  <c r="D8" i="2"/>
  <c r="D78" i="2"/>
  <c r="D23" i="2"/>
  <c r="D79" i="2"/>
  <c r="D80" i="2"/>
  <c r="D25" i="2"/>
  <c r="D67" i="2"/>
  <c r="D95" i="2"/>
  <c r="D40" i="2"/>
  <c r="D96" i="2"/>
  <c r="D83" i="2"/>
  <c r="D14" i="2"/>
  <c r="D42" i="2"/>
  <c r="D70" i="2"/>
  <c r="D98" i="2"/>
  <c r="D85" i="2"/>
  <c r="D3" i="2"/>
  <c r="D17" i="2"/>
  <c r="D31" i="2"/>
  <c r="D45" i="2"/>
  <c r="D59" i="2"/>
  <c r="D73" i="2"/>
  <c r="D87" i="2"/>
  <c r="D101" i="2"/>
  <c r="D2" i="2"/>
  <c r="F2" i="1" l="1"/>
  <c r="E2" i="1"/>
  <c r="D5" i="1"/>
  <c r="E4" i="1" s="1"/>
  <c r="G2" i="2" a="1"/>
  <c r="F3" i="1" l="1"/>
  <c r="K111" i="2"/>
  <c r="K97" i="2"/>
  <c r="K83" i="2"/>
  <c r="K69" i="2"/>
  <c r="K55" i="2"/>
  <c r="K41" i="2"/>
  <c r="K27" i="2"/>
  <c r="K13" i="2"/>
  <c r="K45" i="2"/>
  <c r="K110" i="2"/>
  <c r="K96" i="2"/>
  <c r="K82" i="2"/>
  <c r="K68" i="2"/>
  <c r="K54" i="2"/>
  <c r="K40" i="2"/>
  <c r="K26" i="2"/>
  <c r="K12" i="2"/>
  <c r="K17" i="2"/>
  <c r="K109" i="2"/>
  <c r="K95" i="2"/>
  <c r="K81" i="2"/>
  <c r="K67" i="2"/>
  <c r="K53" i="2"/>
  <c r="K39" i="2"/>
  <c r="K25" i="2"/>
  <c r="K11" i="2"/>
  <c r="K73" i="2"/>
  <c r="K108" i="2"/>
  <c r="K94" i="2"/>
  <c r="K80" i="2"/>
  <c r="K66" i="2"/>
  <c r="K52" i="2"/>
  <c r="K38" i="2"/>
  <c r="K24" i="2"/>
  <c r="K10" i="2"/>
  <c r="K101" i="2"/>
  <c r="K107" i="2"/>
  <c r="K93" i="2"/>
  <c r="K79" i="2"/>
  <c r="K65" i="2"/>
  <c r="K51" i="2"/>
  <c r="K37" i="2"/>
  <c r="K23" i="2"/>
  <c r="K9" i="2"/>
  <c r="K59" i="2"/>
  <c r="K3" i="2"/>
  <c r="K106" i="2"/>
  <c r="K92" i="2"/>
  <c r="K78" i="2"/>
  <c r="K64" i="2"/>
  <c r="K50" i="2"/>
  <c r="K36" i="2"/>
  <c r="K22" i="2"/>
  <c r="K8" i="2"/>
  <c r="K105" i="2"/>
  <c r="K91" i="2"/>
  <c r="K77" i="2"/>
  <c r="K63" i="2"/>
  <c r="K49" i="2"/>
  <c r="K35" i="2"/>
  <c r="K21" i="2"/>
  <c r="K7" i="2"/>
  <c r="K87" i="2"/>
  <c r="K104" i="2"/>
  <c r="K90" i="2"/>
  <c r="K76" i="2"/>
  <c r="K62" i="2"/>
  <c r="K48" i="2"/>
  <c r="K34" i="2"/>
  <c r="K20" i="2"/>
  <c r="K6" i="2"/>
  <c r="K103" i="2"/>
  <c r="K89" i="2"/>
  <c r="K75" i="2"/>
  <c r="K61" i="2"/>
  <c r="K47" i="2"/>
  <c r="K33" i="2"/>
  <c r="K19" i="2"/>
  <c r="K5" i="2"/>
  <c r="K102" i="2"/>
  <c r="K88" i="2"/>
  <c r="K74" i="2"/>
  <c r="K60" i="2"/>
  <c r="K46" i="2"/>
  <c r="K32" i="2"/>
  <c r="K18" i="2"/>
  <c r="K4" i="2"/>
  <c r="K31" i="2"/>
  <c r="K100" i="2"/>
  <c r="K86" i="2"/>
  <c r="K72" i="2"/>
  <c r="K58" i="2"/>
  <c r="K44" i="2"/>
  <c r="K30" i="2"/>
  <c r="K16" i="2"/>
  <c r="K99" i="2"/>
  <c r="K85" i="2"/>
  <c r="K71" i="2"/>
  <c r="K57" i="2"/>
  <c r="K43" i="2"/>
  <c r="K29" i="2"/>
  <c r="K15" i="2"/>
  <c r="K98" i="2"/>
  <c r="K84" i="2"/>
  <c r="K70" i="2"/>
  <c r="K56" i="2"/>
  <c r="K42" i="2"/>
  <c r="K28" i="2"/>
  <c r="K14" i="2"/>
  <c r="G2" i="2"/>
  <c r="J2" i="2" s="1"/>
  <c r="K2" i="2"/>
  <c r="F4" i="1" l="1"/>
  <c r="J107" i="2"/>
  <c r="J68" i="2"/>
  <c r="J54" i="2"/>
  <c r="J18" i="2"/>
  <c r="J44" i="2"/>
  <c r="J58" i="2"/>
  <c r="J74" i="2"/>
  <c r="J88" i="2"/>
  <c r="J77" i="2"/>
  <c r="J66" i="2"/>
  <c r="J40" i="2"/>
  <c r="J87" i="2"/>
  <c r="J30" i="2"/>
  <c r="J60" i="2"/>
  <c r="J63" i="2"/>
  <c r="J52" i="2"/>
  <c r="J36" i="2"/>
  <c r="J111" i="2"/>
  <c r="J82" i="2"/>
  <c r="J102" i="2"/>
  <c r="J72" i="2"/>
  <c r="J5" i="2"/>
  <c r="J105" i="2"/>
  <c r="J94" i="2"/>
  <c r="J78" i="2"/>
  <c r="J100" i="2"/>
  <c r="J106" i="2"/>
  <c r="J96" i="2"/>
  <c r="J29" i="2"/>
  <c r="J11" i="2"/>
  <c r="J43" i="2"/>
  <c r="J34" i="2"/>
  <c r="J13" i="2"/>
  <c r="J71" i="2"/>
  <c r="J89" i="2"/>
  <c r="J6" i="2"/>
  <c r="J12" i="2"/>
  <c r="J8" i="2"/>
  <c r="J25" i="2"/>
  <c r="J22" i="2"/>
  <c r="J42" i="2"/>
  <c r="J31" i="2"/>
  <c r="J61" i="2"/>
  <c r="J50" i="2"/>
  <c r="J39" i="2"/>
  <c r="J92" i="2"/>
  <c r="J56" i="2"/>
  <c r="J48" i="2"/>
  <c r="J45" i="2"/>
  <c r="J75" i="2"/>
  <c r="J65" i="2"/>
  <c r="J53" i="2"/>
  <c r="J27" i="2"/>
  <c r="J80" i="2"/>
  <c r="J19" i="2"/>
  <c r="J3" i="2"/>
  <c r="J67" i="2"/>
  <c r="J15" i="2"/>
  <c r="J28" i="2"/>
  <c r="J9" i="2"/>
  <c r="J103" i="2"/>
  <c r="J41" i="2"/>
  <c r="J23" i="2"/>
  <c r="J84" i="2"/>
  <c r="J76" i="2"/>
  <c r="J73" i="2"/>
  <c r="J7" i="2"/>
  <c r="J51" i="2"/>
  <c r="J81" i="2"/>
  <c r="J55" i="2"/>
  <c r="J91" i="2"/>
  <c r="J99" i="2"/>
  <c r="J47" i="2"/>
  <c r="J59" i="2"/>
  <c r="J21" i="2"/>
  <c r="J69" i="2"/>
  <c r="J110" i="2"/>
  <c r="J93" i="2"/>
  <c r="J33" i="2"/>
  <c r="J17" i="2"/>
  <c r="J70" i="2"/>
  <c r="J64" i="2"/>
  <c r="J37" i="2"/>
  <c r="J90" i="2"/>
  <c r="J10" i="2"/>
  <c r="J16" i="2"/>
  <c r="J4" i="2"/>
  <c r="J35" i="2"/>
  <c r="J24" i="2"/>
  <c r="J109" i="2"/>
  <c r="J83" i="2"/>
  <c r="J46" i="2"/>
  <c r="J108" i="2"/>
  <c r="J14" i="2"/>
  <c r="J20" i="2"/>
  <c r="J62" i="2"/>
  <c r="J98" i="2"/>
  <c r="J101" i="2"/>
  <c r="J95" i="2"/>
  <c r="J79" i="2"/>
  <c r="J104" i="2"/>
  <c r="J26" i="2"/>
  <c r="J86" i="2"/>
  <c r="J57" i="2"/>
  <c r="J32" i="2"/>
  <c r="J49" i="2"/>
  <c r="J38" i="2"/>
  <c r="J85" i="2"/>
  <c r="J97" i="2"/>
  <c r="F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<sst xmlns="http://schemas.openxmlformats.org/spreadsheetml/2006/main" count="179" uniqueCount="173">
  <si>
    <t>S</t>
  </si>
  <si>
    <t>SE</t>
  </si>
  <si>
    <t>NE</t>
  </si>
  <si>
    <t>N</t>
  </si>
  <si>
    <t>IP</t>
  </si>
  <si>
    <t>cvu</t>
  </si>
  <si>
    <t>Term 1</t>
  </si>
  <si>
    <t>Term 2</t>
  </si>
  <si>
    <t>Term 3</t>
  </si>
  <si>
    <t>Term 4</t>
  </si>
  <si>
    <t>Term 5</t>
  </si>
  <si>
    <t>Term 6</t>
  </si>
  <si>
    <t>Term 7</t>
  </si>
  <si>
    <t>Term 8</t>
  </si>
  <si>
    <t>Term 9</t>
  </si>
  <si>
    <t>Term 10</t>
  </si>
  <si>
    <t>Term 11</t>
  </si>
  <si>
    <t>Term 12</t>
  </si>
  <si>
    <t>Term 13</t>
  </si>
  <si>
    <t>Term 14</t>
  </si>
  <si>
    <t>Term 15</t>
  </si>
  <si>
    <t>Term 16</t>
  </si>
  <si>
    <t>Term 17</t>
  </si>
  <si>
    <t>Term 18</t>
  </si>
  <si>
    <t>Term 19</t>
  </si>
  <si>
    <t>Term 20</t>
  </si>
  <si>
    <t>Term 21</t>
  </si>
  <si>
    <t>Term 22</t>
  </si>
  <si>
    <t>Term 23</t>
  </si>
  <si>
    <t>Term 24</t>
  </si>
  <si>
    <t>Term 25</t>
  </si>
  <si>
    <t>Term 26</t>
  </si>
  <si>
    <t>Term 27</t>
  </si>
  <si>
    <t>Term 28</t>
  </si>
  <si>
    <t>Term 29</t>
  </si>
  <si>
    <t>Term 30</t>
  </si>
  <si>
    <t>Term 31</t>
  </si>
  <si>
    <t>Term 32</t>
  </si>
  <si>
    <t>Term 33</t>
  </si>
  <si>
    <t>Term 34</t>
  </si>
  <si>
    <t>Term 35</t>
  </si>
  <si>
    <t>Term 36</t>
  </si>
  <si>
    <t>Term 37</t>
  </si>
  <si>
    <t>Term 38</t>
  </si>
  <si>
    <t>Term 39</t>
  </si>
  <si>
    <t>Term 40</t>
  </si>
  <si>
    <t>Term 41</t>
  </si>
  <si>
    <t>Term 42</t>
  </si>
  <si>
    <t>Term 43</t>
  </si>
  <si>
    <t>Term 44</t>
  </si>
  <si>
    <t>Term 45</t>
  </si>
  <si>
    <t>Term 46</t>
  </si>
  <si>
    <t>Term 47</t>
  </si>
  <si>
    <t>Term 48</t>
  </si>
  <si>
    <t>Term 49</t>
  </si>
  <si>
    <t>Term 50</t>
  </si>
  <si>
    <t>Term 51</t>
  </si>
  <si>
    <t>Term 52</t>
  </si>
  <si>
    <t>Term 53</t>
  </si>
  <si>
    <t>Term 54</t>
  </si>
  <si>
    <t>Term 55</t>
  </si>
  <si>
    <t>Term 56</t>
  </si>
  <si>
    <t>Term 57</t>
  </si>
  <si>
    <t>Term 58</t>
  </si>
  <si>
    <t>Term 59</t>
  </si>
  <si>
    <t>Term 60</t>
  </si>
  <si>
    <t>Term 61</t>
  </si>
  <si>
    <t>Term 62</t>
  </si>
  <si>
    <t>Term 63</t>
  </si>
  <si>
    <t>Term 64</t>
  </si>
  <si>
    <t>Term 65</t>
  </si>
  <si>
    <t>Term 66</t>
  </si>
  <si>
    <t>Term 67</t>
  </si>
  <si>
    <t>Term 68</t>
  </si>
  <si>
    <t>Term 69</t>
  </si>
  <si>
    <t>Term 70</t>
  </si>
  <si>
    <t>Term 71</t>
  </si>
  <si>
    <t>Term 72</t>
  </si>
  <si>
    <t>Term 73</t>
  </si>
  <si>
    <t>Term 74</t>
  </si>
  <si>
    <t>Term 75</t>
  </si>
  <si>
    <t>Term 76</t>
  </si>
  <si>
    <t>Term 77</t>
  </si>
  <si>
    <t>Term 78</t>
  </si>
  <si>
    <t>Term 79</t>
  </si>
  <si>
    <t>Term 80</t>
  </si>
  <si>
    <t>Term 81</t>
  </si>
  <si>
    <t>Term 82</t>
  </si>
  <si>
    <t>Term 83</t>
  </si>
  <si>
    <t>Term 84</t>
  </si>
  <si>
    <t>Term 85</t>
  </si>
  <si>
    <t>Term 86</t>
  </si>
  <si>
    <t>Term 87</t>
  </si>
  <si>
    <t>Term 88</t>
  </si>
  <si>
    <t>Term 89</t>
  </si>
  <si>
    <t>Term 90</t>
  </si>
  <si>
    <t>Term 91</t>
  </si>
  <si>
    <t>Term 92</t>
  </si>
  <si>
    <t>Term 93</t>
  </si>
  <si>
    <t>Term 94</t>
  </si>
  <si>
    <t>Term 95</t>
  </si>
  <si>
    <t>Term 96</t>
  </si>
  <si>
    <t>Term 97</t>
  </si>
  <si>
    <t>Term 98</t>
  </si>
  <si>
    <t>Term 99</t>
  </si>
  <si>
    <t>Term 100</t>
  </si>
  <si>
    <t>Hidr 1</t>
  </si>
  <si>
    <t>Hidr 2</t>
  </si>
  <si>
    <t>Hidr 3</t>
  </si>
  <si>
    <t>Hidr 4</t>
  </si>
  <si>
    <t>Hidr 5</t>
  </si>
  <si>
    <t>Hidr 6</t>
  </si>
  <si>
    <t>Hidr 7</t>
  </si>
  <si>
    <t>Hidr 8</t>
  </si>
  <si>
    <t>Hidr 9</t>
  </si>
  <si>
    <t>Hidr 10</t>
  </si>
  <si>
    <t>Hidr 11</t>
  </si>
  <si>
    <t>Hidr 12</t>
  </si>
  <si>
    <t>Hidr 13</t>
  </si>
  <si>
    <t>Hidr 14</t>
  </si>
  <si>
    <t>Hidr 15</t>
  </si>
  <si>
    <t>Hidr 16</t>
  </si>
  <si>
    <t>Hidr 17</t>
  </si>
  <si>
    <t>Hidr 18</t>
  </si>
  <si>
    <t>Hidr 19</t>
  </si>
  <si>
    <t>Hidr 20</t>
  </si>
  <si>
    <t>Hidr 21</t>
  </si>
  <si>
    <t>Hidr 22</t>
  </si>
  <si>
    <t>Term 101</t>
  </si>
  <si>
    <t>Term 102</t>
  </si>
  <si>
    <t>Term 103</t>
  </si>
  <si>
    <t>Term 104</t>
  </si>
  <si>
    <t>Term 105</t>
  </si>
  <si>
    <t>Term 106</t>
  </si>
  <si>
    <t>Term 107</t>
  </si>
  <si>
    <t>Term 108</t>
  </si>
  <si>
    <t>Term 109</t>
  </si>
  <si>
    <t>Term 110</t>
  </si>
  <si>
    <t>Hidr 23</t>
  </si>
  <si>
    <t>Hidr 24</t>
  </si>
  <si>
    <t>Hidr 25</t>
  </si>
  <si>
    <t>Hidr 26</t>
  </si>
  <si>
    <t>Hidr 27</t>
  </si>
  <si>
    <t>Hidr 28</t>
  </si>
  <si>
    <t>Hidr 29</t>
  </si>
  <si>
    <t>Hidr 30</t>
  </si>
  <si>
    <t>Hidr 31</t>
  </si>
  <si>
    <t>Hidr 32</t>
  </si>
  <si>
    <t>Hidr 33</t>
  </si>
  <si>
    <t>Hidr 34</t>
  </si>
  <si>
    <t>Hidr 35</t>
  </si>
  <si>
    <t>Hidr 36</t>
  </si>
  <si>
    <t>Hidr 37</t>
  </si>
  <si>
    <t>Hidr 38</t>
  </si>
  <si>
    <t>Hidr 39</t>
  </si>
  <si>
    <t>Hidr 40</t>
  </si>
  <si>
    <t>Hidr 41</t>
  </si>
  <si>
    <t>Hidr 42</t>
  </si>
  <si>
    <t>Hidr 43</t>
  </si>
  <si>
    <t>Hidr 44</t>
  </si>
  <si>
    <t>Hidr 45</t>
  </si>
  <si>
    <t>Hidr 46</t>
  </si>
  <si>
    <t>Hidr 47</t>
  </si>
  <si>
    <t>Hidr 48</t>
  </si>
  <si>
    <t>Hidr 49</t>
  </si>
  <si>
    <t>Hidr 50</t>
  </si>
  <si>
    <t>origem</t>
  </si>
  <si>
    <t>submarket</t>
  </si>
  <si>
    <t>name</t>
  </si>
  <si>
    <t>capacity</t>
  </si>
  <si>
    <t>reservoir_capacity</t>
  </si>
  <si>
    <t>productivity</t>
  </si>
  <si>
    <t>reservoir_level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</si>
</sst>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8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 sz="1050" b="1"/>
              <a:t>Demanda por Submercado </a:t>
            </a:r>
          </a:p>
          <a:p>
            <a:pPr>
              <a:defRPr/>
            </a:pPr>
            <a:r>
              <a:rPr lang="en-US" sz="800" i="1"/>
              <a:t>[MW]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Load!$A$2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Load!$B$2:$F$2</c:f>
              <c:numCache>
                <c:formatCode>General</c:formatCode>
                <c:ptCount val="5"/>
                <c:pt idx="0">
                  <c:v>27000</c:v>
                </c:pt>
                <c:pt idx="1">
                  <c:v>25000</c:v>
                </c:pt>
                <c:pt idx="2">
                  <c:v>20000</c:v>
                </c:pt>
                <c:pt idx="3">
                  <c:v>35000</c:v>
                </c:pt>
                <c:pt idx="4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5-429C-A528-872CB68951DC}"/>
            </c:ext>
          </c:extLst>
        </c:ser>
        <c:ser>
          <c:idx val="1"/>
          <c:order val="1"/>
          <c:tx>
            <c:strRef>
              <c:f>Load!$A$3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Load!$B$3:$F$3</c:f>
              <c:numCache>
                <c:formatCode>General</c:formatCode>
                <c:ptCount val="5"/>
                <c:pt idx="0">
                  <c:v>16000</c:v>
                </c:pt>
                <c:pt idx="1">
                  <c:v>11000</c:v>
                </c:pt>
                <c:pt idx="2">
                  <c:v>15000</c:v>
                </c:pt>
                <c:pt idx="3">
                  <c:v>11000</c:v>
                </c:pt>
                <c:pt idx="4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5-429C-A528-872CB68951DC}"/>
            </c:ext>
          </c:extLst>
        </c:ser>
        <c:ser>
          <c:idx val="2"/>
          <c:order val="2"/>
          <c:tx>
            <c:strRef>
              <c:f>Load!$A$4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Load!$B$4:$F$4</c:f>
              <c:numCache>
                <c:formatCode>General</c:formatCode>
                <c:ptCount val="5"/>
                <c:pt idx="0">
                  <c:v>12000</c:v>
                </c:pt>
                <c:pt idx="1">
                  <c:v>11000</c:v>
                </c:pt>
                <c:pt idx="2">
                  <c:v>12000</c:v>
                </c:pt>
                <c:pt idx="3">
                  <c:v>12000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5-429C-A528-872CB68951DC}"/>
            </c:ext>
          </c:extLst>
        </c:ser>
        <c:ser>
          <c:idx val="3"/>
          <c:order val="3"/>
          <c:tx>
            <c:strRef>
              <c:f>Load!$A$5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Load!$B$5:$F$5</c:f>
              <c:numCache>
                <c:formatCode>General</c:formatCode>
                <c:ptCount val="5"/>
                <c:pt idx="0">
                  <c:v>15000</c:v>
                </c:pt>
                <c:pt idx="1">
                  <c:v>15000</c:v>
                </c:pt>
                <c:pt idx="2">
                  <c:v>10000</c:v>
                </c:pt>
                <c:pt idx="3">
                  <c:v>14000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5-429C-A528-872CB6895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3881391"/>
        <c:axId val="1913863151"/>
      </c:barChart>
      <c:lineChart>
        <c:grouping val="standard"/>
        <c:varyColors val="0"/>
        <c:ser>
          <c:idx val="4"/>
          <c:order val="4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Load!$B$7:$F$7</c:f>
              <c:numCache>
                <c:formatCode>General</c:formatCode>
                <c:ptCount val="5"/>
                <c:pt idx="0">
                  <c:v>70000</c:v>
                </c:pt>
                <c:pt idx="1">
                  <c:v>62000</c:v>
                </c:pt>
                <c:pt idx="2">
                  <c:v>57000</c:v>
                </c:pt>
                <c:pt idx="3">
                  <c:v>72000</c:v>
                </c:pt>
                <c:pt idx="4">
                  <c:v>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F5-429C-A528-872CB6895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881391"/>
        <c:axId val="1913863151"/>
      </c:lineChart>
      <c:catAx>
        <c:axId val="191388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 sz="600" b="1"/>
                  <a:t>Estágio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13863151"/>
        <c:crosses val="autoZero"/>
        <c:auto val="1"/>
        <c:lblAlgn val="ctr"/>
        <c:lblOffset val="100"/>
        <c:noMultiLvlLbl val="0"/>
      </c:catAx>
      <c:valAx>
        <c:axId val="1913863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138813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/>
              <a:t>Empilhamento Térmico</a:t>
            </a:r>
          </a:p>
          <a:p>
            <a:pPr>
              <a:defRPr/>
            </a:pPr>
            <a:r>
              <a:rPr lang="en-US"/>
              <a:t>[R$/MWh]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Thermals!$J$2:$J$111</c:f>
              <c:numCache>
                <c:formatCode>General</c:formatCode>
                <c:ptCount val="110"/>
                <c:pt idx="0">
                  <c:v>550</c:v>
                </c:pt>
                <c:pt idx="1">
                  <c:v>1100</c:v>
                </c:pt>
                <c:pt idx="2">
                  <c:v>1600</c:v>
                </c:pt>
                <c:pt idx="3">
                  <c:v>1950</c:v>
                </c:pt>
                <c:pt idx="4">
                  <c:v>2250</c:v>
                </c:pt>
                <c:pt idx="5">
                  <c:v>2550</c:v>
                </c:pt>
                <c:pt idx="6">
                  <c:v>2750</c:v>
                </c:pt>
                <c:pt idx="7">
                  <c:v>2950</c:v>
                </c:pt>
                <c:pt idx="8">
                  <c:v>3300</c:v>
                </c:pt>
                <c:pt idx="9">
                  <c:v>3550</c:v>
                </c:pt>
                <c:pt idx="10">
                  <c:v>4100</c:v>
                </c:pt>
                <c:pt idx="11">
                  <c:v>4700</c:v>
                </c:pt>
                <c:pt idx="12">
                  <c:v>5300</c:v>
                </c:pt>
                <c:pt idx="13">
                  <c:v>5550</c:v>
                </c:pt>
                <c:pt idx="14">
                  <c:v>5900</c:v>
                </c:pt>
                <c:pt idx="15">
                  <c:v>6100</c:v>
                </c:pt>
                <c:pt idx="16">
                  <c:v>6400</c:v>
                </c:pt>
                <c:pt idx="17">
                  <c:v>6900</c:v>
                </c:pt>
                <c:pt idx="18">
                  <c:v>7200</c:v>
                </c:pt>
                <c:pt idx="19">
                  <c:v>7500</c:v>
                </c:pt>
                <c:pt idx="20">
                  <c:v>7850</c:v>
                </c:pt>
                <c:pt idx="21">
                  <c:v>7950</c:v>
                </c:pt>
                <c:pt idx="22">
                  <c:v>8350</c:v>
                </c:pt>
                <c:pt idx="23">
                  <c:v>8500</c:v>
                </c:pt>
                <c:pt idx="24">
                  <c:v>8850</c:v>
                </c:pt>
                <c:pt idx="25">
                  <c:v>9450</c:v>
                </c:pt>
                <c:pt idx="26">
                  <c:v>9900</c:v>
                </c:pt>
                <c:pt idx="27">
                  <c:v>10000</c:v>
                </c:pt>
                <c:pt idx="28">
                  <c:v>10300</c:v>
                </c:pt>
                <c:pt idx="29">
                  <c:v>10450</c:v>
                </c:pt>
                <c:pt idx="30">
                  <c:v>10850</c:v>
                </c:pt>
                <c:pt idx="31">
                  <c:v>11200</c:v>
                </c:pt>
                <c:pt idx="32">
                  <c:v>11300</c:v>
                </c:pt>
                <c:pt idx="33">
                  <c:v>11850</c:v>
                </c:pt>
                <c:pt idx="34">
                  <c:v>12050</c:v>
                </c:pt>
                <c:pt idx="35">
                  <c:v>12500</c:v>
                </c:pt>
                <c:pt idx="36">
                  <c:v>12750</c:v>
                </c:pt>
                <c:pt idx="37">
                  <c:v>13250</c:v>
                </c:pt>
                <c:pt idx="38">
                  <c:v>13850</c:v>
                </c:pt>
                <c:pt idx="39">
                  <c:v>14400</c:v>
                </c:pt>
                <c:pt idx="40">
                  <c:v>14650</c:v>
                </c:pt>
                <c:pt idx="41">
                  <c:v>15200</c:v>
                </c:pt>
                <c:pt idx="42">
                  <c:v>15300</c:v>
                </c:pt>
                <c:pt idx="43">
                  <c:v>15800</c:v>
                </c:pt>
                <c:pt idx="44">
                  <c:v>16100</c:v>
                </c:pt>
                <c:pt idx="45">
                  <c:v>16450</c:v>
                </c:pt>
                <c:pt idx="46">
                  <c:v>16950</c:v>
                </c:pt>
                <c:pt idx="47">
                  <c:v>17100</c:v>
                </c:pt>
                <c:pt idx="48">
                  <c:v>17600</c:v>
                </c:pt>
                <c:pt idx="49">
                  <c:v>17900</c:v>
                </c:pt>
                <c:pt idx="50">
                  <c:v>18200</c:v>
                </c:pt>
                <c:pt idx="51">
                  <c:v>18400</c:v>
                </c:pt>
                <c:pt idx="52">
                  <c:v>18700</c:v>
                </c:pt>
                <c:pt idx="53">
                  <c:v>18800</c:v>
                </c:pt>
                <c:pt idx="54">
                  <c:v>19250</c:v>
                </c:pt>
                <c:pt idx="55">
                  <c:v>19550</c:v>
                </c:pt>
                <c:pt idx="56">
                  <c:v>20100</c:v>
                </c:pt>
                <c:pt idx="57">
                  <c:v>20400</c:v>
                </c:pt>
                <c:pt idx="58">
                  <c:v>20500</c:v>
                </c:pt>
                <c:pt idx="59">
                  <c:v>20750</c:v>
                </c:pt>
                <c:pt idx="60">
                  <c:v>21150</c:v>
                </c:pt>
                <c:pt idx="61">
                  <c:v>21750</c:v>
                </c:pt>
                <c:pt idx="62">
                  <c:v>22100</c:v>
                </c:pt>
                <c:pt idx="63">
                  <c:v>22450</c:v>
                </c:pt>
                <c:pt idx="64">
                  <c:v>22750</c:v>
                </c:pt>
                <c:pt idx="65">
                  <c:v>23000</c:v>
                </c:pt>
                <c:pt idx="66">
                  <c:v>23600</c:v>
                </c:pt>
                <c:pt idx="67">
                  <c:v>24200</c:v>
                </c:pt>
                <c:pt idx="68">
                  <c:v>24650</c:v>
                </c:pt>
                <c:pt idx="69">
                  <c:v>24850</c:v>
                </c:pt>
                <c:pt idx="70">
                  <c:v>25150</c:v>
                </c:pt>
                <c:pt idx="71">
                  <c:v>25700</c:v>
                </c:pt>
                <c:pt idx="72">
                  <c:v>25800</c:v>
                </c:pt>
                <c:pt idx="73">
                  <c:v>26100</c:v>
                </c:pt>
                <c:pt idx="74">
                  <c:v>26650</c:v>
                </c:pt>
                <c:pt idx="75">
                  <c:v>26950</c:v>
                </c:pt>
                <c:pt idx="76">
                  <c:v>27150</c:v>
                </c:pt>
                <c:pt idx="77">
                  <c:v>27650</c:v>
                </c:pt>
                <c:pt idx="78">
                  <c:v>28200</c:v>
                </c:pt>
                <c:pt idx="79">
                  <c:v>28300</c:v>
                </c:pt>
                <c:pt idx="80">
                  <c:v>28850</c:v>
                </c:pt>
                <c:pt idx="81">
                  <c:v>28950</c:v>
                </c:pt>
                <c:pt idx="82">
                  <c:v>29300</c:v>
                </c:pt>
                <c:pt idx="83">
                  <c:v>29650</c:v>
                </c:pt>
                <c:pt idx="84">
                  <c:v>29800</c:v>
                </c:pt>
                <c:pt idx="85">
                  <c:v>29950</c:v>
                </c:pt>
                <c:pt idx="86">
                  <c:v>30150</c:v>
                </c:pt>
                <c:pt idx="87">
                  <c:v>30350</c:v>
                </c:pt>
                <c:pt idx="88">
                  <c:v>30900</c:v>
                </c:pt>
                <c:pt idx="89">
                  <c:v>31100</c:v>
                </c:pt>
                <c:pt idx="90">
                  <c:v>31650</c:v>
                </c:pt>
                <c:pt idx="91">
                  <c:v>32100</c:v>
                </c:pt>
                <c:pt idx="92">
                  <c:v>32600</c:v>
                </c:pt>
                <c:pt idx="93">
                  <c:v>33100</c:v>
                </c:pt>
                <c:pt idx="94">
                  <c:v>33700</c:v>
                </c:pt>
                <c:pt idx="95">
                  <c:v>34000</c:v>
                </c:pt>
                <c:pt idx="96">
                  <c:v>34500</c:v>
                </c:pt>
                <c:pt idx="97">
                  <c:v>34600</c:v>
                </c:pt>
                <c:pt idx="98">
                  <c:v>34750</c:v>
                </c:pt>
                <c:pt idx="99">
                  <c:v>35100</c:v>
                </c:pt>
                <c:pt idx="100">
                  <c:v>35550</c:v>
                </c:pt>
                <c:pt idx="101">
                  <c:v>35850</c:v>
                </c:pt>
                <c:pt idx="102">
                  <c:v>36350</c:v>
                </c:pt>
                <c:pt idx="103">
                  <c:v>36850</c:v>
                </c:pt>
                <c:pt idx="104">
                  <c:v>37200</c:v>
                </c:pt>
                <c:pt idx="105">
                  <c:v>37650</c:v>
                </c:pt>
                <c:pt idx="106">
                  <c:v>37950</c:v>
                </c:pt>
                <c:pt idx="107">
                  <c:v>38550</c:v>
                </c:pt>
                <c:pt idx="108">
                  <c:v>38800</c:v>
                </c:pt>
                <c:pt idx="109">
                  <c:v>38950</c:v>
                </c:pt>
              </c:numCache>
            </c:numRef>
          </c:xVal>
          <c:yVal>
            <c:numRef>
              <c:f>Thermals!$K$2:$K$111</c:f>
              <c:numCache>
                <c:formatCode>General</c:formatCode>
                <c:ptCount val="110"/>
                <c:pt idx="0">
                  <c:v>73.617457599143975</c:v>
                </c:pt>
                <c:pt idx="1">
                  <c:v>73.742306663511599</c:v>
                </c:pt>
                <c:pt idx="2">
                  <c:v>73.939468351272708</c:v>
                </c:pt>
                <c:pt idx="3">
                  <c:v>74.167617725743298</c:v>
                </c:pt>
                <c:pt idx="4">
                  <c:v>74.430859939690222</c:v>
                </c:pt>
                <c:pt idx="5">
                  <c:v>74.741075841615938</c:v>
                </c:pt>
                <c:pt idx="6">
                  <c:v>75.044877486976901</c:v>
                </c:pt>
                <c:pt idx="7">
                  <c:v>75.380872827494201</c:v>
                </c:pt>
                <c:pt idx="8">
                  <c:v>75.854574090276543</c:v>
                </c:pt>
                <c:pt idx="9">
                  <c:v>76.307739074677443</c:v>
                </c:pt>
                <c:pt idx="10">
                  <c:v>77.063761916256695</c:v>
                </c:pt>
                <c:pt idx="11">
                  <c:v>77.963266802290846</c:v>
                </c:pt>
                <c:pt idx="12">
                  <c:v>78.970530229780209</c:v>
                </c:pt>
                <c:pt idx="13">
                  <c:v>79.687439411042234</c:v>
                </c:pt>
                <c:pt idx="14">
                  <c:v>80.576183640078696</c:v>
                </c:pt>
                <c:pt idx="15">
                  <c:v>81.332722960798478</c:v>
                </c:pt>
                <c:pt idx="16">
                  <c:v>82.27360649813842</c:v>
                </c:pt>
                <c:pt idx="17">
                  <c:v>83.585119278615323</c:v>
                </c:pt>
                <c:pt idx="18">
                  <c:v>84.673710640073281</c:v>
                </c:pt>
                <c:pt idx="19">
                  <c:v>85.829349112166994</c:v>
                </c:pt>
                <c:pt idx="20">
                  <c:v>87.148305925558191</c:v>
                </c:pt>
                <c:pt idx="21">
                  <c:v>88.052414583489764</c:v>
                </c:pt>
                <c:pt idx="22">
                  <c:v>89.616959385456511</c:v>
                </c:pt>
                <c:pt idx="23">
                  <c:v>90.723527690391037</c:v>
                </c:pt>
                <c:pt idx="24">
                  <c:v>92.345016680010502</c:v>
                </c:pt>
                <c:pt idx="25">
                  <c:v>94.69307370703838</c:v>
                </c:pt>
                <c:pt idx="26">
                  <c:v>96.817052715599303</c:v>
                </c:pt>
                <c:pt idx="27">
                  <c:v>98.088046126602222</c:v>
                </c:pt>
                <c:pt idx="28">
                  <c:v>99.989943208707018</c:v>
                </c:pt>
                <c:pt idx="29">
                  <c:v>101.52129567291229</c:v>
                </c:pt>
                <c:pt idx="30">
                  <c:v>103.93176396566209</c:v>
                </c:pt>
                <c:pt idx="31">
                  <c:v>106.31208685450599</c:v>
                </c:pt>
                <c:pt idx="32">
                  <c:v>107.90701345744135</c:v>
                </c:pt>
                <c:pt idx="33">
                  <c:v>111.28323287362196</c:v>
                </c:pt>
                <c:pt idx="34">
                  <c:v>113.45845678147231</c:v>
                </c:pt>
                <c:pt idx="35">
                  <c:v>116.79827525665621</c:v>
                </c:pt>
                <c:pt idx="36">
                  <c:v>119.43647406886782</c:v>
                </c:pt>
                <c:pt idx="37">
                  <c:v>123.39499324633672</c:v>
                </c:pt>
                <c:pt idx="38">
                  <c:v>128.12784246155078</c:v>
                </c:pt>
                <c:pt idx="39">
                  <c:v>132.93296332920019</c:v>
                </c:pt>
                <c:pt idx="40">
                  <c:v>136.34105062325753</c:v>
                </c:pt>
                <c:pt idx="41">
                  <c:v>141.73046536651128</c:v>
                </c:pt>
                <c:pt idx="42">
                  <c:v>144.597323025008</c:v>
                </c:pt>
                <c:pt idx="43">
                  <c:v>150.2436510301923</c:v>
                </c:pt>
                <c:pt idx="44">
                  <c:v>154.83316389797676</c:v>
                </c:pt>
                <c:pt idx="45">
                  <c:v>160.03878805874368</c:v>
                </c:pt>
                <c:pt idx="46">
                  <c:v>166.74124319743615</c:v>
                </c:pt>
                <c:pt idx="47">
                  <c:v>170.92830435685528</c:v>
                </c:pt>
                <c:pt idx="48">
                  <c:v>178.38883490193902</c:v>
                </c:pt>
                <c:pt idx="49">
                  <c:v>184.46217936132098</c:v>
                </c:pt>
                <c:pt idx="50">
                  <c:v>190.85986089138581</c:v>
                </c:pt>
                <c:pt idx="51">
                  <c:v>196.5487386868987</c:v>
                </c:pt>
                <c:pt idx="52">
                  <c:v>203.59547949717705</c:v>
                </c:pt>
                <c:pt idx="53">
                  <c:v>208.69727576482632</c:v>
                </c:pt>
                <c:pt idx="54">
                  <c:v>218.24292249819035</c:v>
                </c:pt>
                <c:pt idx="55">
                  <c:v>226.47409978003253</c:v>
                </c:pt>
                <c:pt idx="56">
                  <c:v>238.62725510180456</c:v>
                </c:pt>
                <c:pt idx="57">
                  <c:v>247.99625464836285</c:v>
                </c:pt>
                <c:pt idx="58">
                  <c:v>254.7856566945436</c:v>
                </c:pt>
                <c:pt idx="59">
                  <c:v>264.24577232568151</c:v>
                </c:pt>
                <c:pt idx="60">
                  <c:v>276.78658644945716</c:v>
                </c:pt>
                <c:pt idx="61">
                  <c:v>293.87947708082538</c:v>
                </c:pt>
                <c:pt idx="62">
                  <c:v>307.40020129399841</c:v>
                </c:pt>
                <c:pt idx="63">
                  <c:v>321.774213997083</c:v>
                </c:pt>
                <c:pt idx="64">
                  <c:v>335.93946288204933</c:v>
                </c:pt>
                <c:pt idx="65">
                  <c:v>349.75715158013713</c:v>
                </c:pt>
                <c:pt idx="66">
                  <c:v>373.21056722415176</c:v>
                </c:pt>
                <c:pt idx="67">
                  <c:v>398.72775098383715</c:v>
                </c:pt>
                <c:pt idx="68">
                  <c:v>422.00546539957378</c:v>
                </c:pt>
                <c:pt idx="69">
                  <c:v>439.09253548503381</c:v>
                </c:pt>
                <c:pt idx="70">
                  <c:v>460.40395761100132</c:v>
                </c:pt>
                <c:pt idx="71">
                  <c:v>492.05956680144664</c:v>
                </c:pt>
                <c:pt idx="72">
                  <c:v>509.02105542503631</c:v>
                </c:pt>
                <c:pt idx="73">
                  <c:v>534.74144439665224</c:v>
                </c:pt>
                <c:pt idx="74">
                  <c:v>573.03623123673788</c:v>
                </c:pt>
                <c:pt idx="75">
                  <c:v>602.88833713229656</c:v>
                </c:pt>
                <c:pt idx="76">
                  <c:v>629.68749501820662</c:v>
                </c:pt>
                <c:pt idx="77">
                  <c:v>673.95066062823355</c:v>
                </c:pt>
                <c:pt idx="78">
                  <c:v>725.00140477879177</c:v>
                </c:pt>
                <c:pt idx="79">
                  <c:v>752.46121891862447</c:v>
                </c:pt>
                <c:pt idx="80">
                  <c:v>810.91506743381831</c:v>
                </c:pt>
                <c:pt idx="81">
                  <c:v>842.36389767491676</c:v>
                </c:pt>
                <c:pt idx="82">
                  <c:v>894.0624670534072</c:v>
                </c:pt>
                <c:pt idx="83">
                  <c:v>949.61634888068954</c:v>
                </c:pt>
                <c:pt idx="84">
                  <c:v>991.87894004762722</c:v>
                </c:pt>
                <c:pt idx="85">
                  <c:v>1036.341658592441</c:v>
                </c:pt>
                <c:pt idx="86">
                  <c:v>1087.9806027445827</c:v>
                </c:pt>
                <c:pt idx="87">
                  <c:v>1142.6619075407775</c:v>
                </c:pt>
                <c:pt idx="88">
                  <c:v>1239.6118269451304</c:v>
                </c:pt>
                <c:pt idx="89">
                  <c:v>1303.4525038401744</c:v>
                </c:pt>
                <c:pt idx="90">
                  <c:v>1416.7338669597746</c:v>
                </c:pt>
                <c:pt idx="91">
                  <c:v>1527.104386025208</c:v>
                </c:pt>
                <c:pt idx="92">
                  <c:v>1655.4820816956285</c:v>
                </c:pt>
                <c:pt idx="93">
                  <c:v>1796.4959666099339</c:v>
                </c:pt>
                <c:pt idx="94">
                  <c:v>1970.6569525590382</c:v>
                </c:pt>
                <c:pt idx="95">
                  <c:v>2101.2907903837722</c:v>
                </c:pt>
                <c:pt idx="96">
                  <c:v>2287.0798361807947</c:v>
                </c:pt>
                <c:pt idx="97">
                  <c:v>2393.5318735832843</c:v>
                </c:pt>
                <c:pt idx="98">
                  <c:v>2518.2220119370049</c:v>
                </c:pt>
                <c:pt idx="99">
                  <c:v>2705.2204249274891</c:v>
                </c:pt>
                <c:pt idx="100">
                  <c:v>2938.5164192290804</c:v>
                </c:pt>
                <c:pt idx="101">
                  <c:v>3145.0760856368743</c:v>
                </c:pt>
                <c:pt idx="102">
                  <c:v>3440.2454896526442</c:v>
                </c:pt>
                <c:pt idx="103">
                  <c:v>3766.9834656085695</c:v>
                </c:pt>
                <c:pt idx="104">
                  <c:v>4062.7440576632412</c:v>
                </c:pt>
                <c:pt idx="105">
                  <c:v>4432.8704221428261</c:v>
                </c:pt>
                <c:pt idx="106">
                  <c:v>4762.0470118175208</c:v>
                </c:pt>
                <c:pt idx="107">
                  <c:v>5292.006727997481</c:v>
                </c:pt>
                <c:pt idx="108">
                  <c:v>5661.9668405654138</c:v>
                </c:pt>
                <c:pt idx="109">
                  <c:v>5992.8200094794047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0-4BC4-8819-9F8749433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833391"/>
        <c:axId val="1913823791"/>
      </c:scatterChart>
      <c:valAx>
        <c:axId val="191383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 sz="600" b="1"/>
                  <a:t>Capacidade Térmica</a:t>
                </a:r>
                <a:r>
                  <a:rPr lang="en-US" sz="600" b="1" baseline="0"/>
                  <a:t> [GW]</a:t>
                </a:r>
                <a:endParaRPr lang="en-US" sz="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13823791"/>
        <c:crosses val="autoZero"/>
        <c:crossBetween val="midCat"/>
        <c:dispUnits>
          <c:builtInUnit val="thousands"/>
        </c:dispUnits>
      </c:valAx>
      <c:valAx>
        <c:axId val="191382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138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371418</xdr:colOff>
      <xdr:row>1</xdr:row>
      <xdr:rowOff>105058</xdr:rowOff>
    </xdr:from>
    <xdr:to>
      <xdr:col>15</xdr:col>
      <xdr:colOff>124557</xdr:colOff>
      <xdr:row>21</xdr:row>
      <xdr:rowOff>30210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FB10C-23D3-FA0C-6726-068EA0089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261791</xdr:colOff>
      <xdr:row>2</xdr:row>
      <xdr:rowOff>27931</xdr:rowOff>
    </xdr:from>
    <xdr:to>
      <xdr:col>16</xdr:col>
      <xdr:colOff>455797</xdr:colOff>
      <xdr:row>22</xdr:row>
      <xdr:rowOff>140244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6D862A-44DF-E218-875F-63DC14829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8307-CB72-48A9-9B78-DC67A15818BB}">
  <dimension ref="A1:A6"/>
  <sheetViews>
    <sheetView topLeftCell="XEC1" workbookViewId="0">
      <selection activeCell="XFD1" sqref="XFD1"/>
    </sheetView>
  </sheetViews>
  <sheetFormatPr defaultRowHeight="11.25" x14ac:dyDescent="0.2"/>
  <sheetData>
    <row r="1" spans="1:1" x14ac:dyDescent="0.2">
      <c r="A1" t="s">
        <v>167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1FC-9E54-466F-B6F6-AD709AB2E499}">
  <dimension ref="A1:F7"/>
  <sheetViews>
    <sheetView zoomScale="169" workbookViewId="0">
      <selection activeCell="F16" sqref="F16"/>
    </sheetView>
  </sheetViews>
  <sheetFormatPr defaultRowHeight="11.25" x14ac:dyDescent="0.2"/>
  <sheetData>
    <row r="1" spans="1:6" x14ac:dyDescent="0.2">
      <c r="A1" t="s">
        <v>167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 t="str">
        <f>Submarkets!A2</f>
        <v>SE</v>
      </c>
      <c r="B2">
        <v>27000</v>
      </c>
      <c r="C2">
        <v>25000</v>
      </c>
      <c r="D2">
        <v>20000</v>
      </c>
      <c r="E2">
        <v>35000</v>
      </c>
      <c r="F2">
        <v>20000</v>
      </c>
    </row>
    <row r="3" spans="1:6" x14ac:dyDescent="0.2">
      <c r="A3" t="str">
        <f>Submarkets!A3</f>
        <v>S</v>
      </c>
      <c r="B3">
        <v>16000</v>
      </c>
      <c r="C3">
        <v>11000</v>
      </c>
      <c r="D3">
        <v>15000</v>
      </c>
      <c r="E3">
        <v>11000</v>
      </c>
      <c r="F3">
        <v>11000</v>
      </c>
    </row>
    <row r="4" spans="1:6" x14ac:dyDescent="0.2">
      <c r="A4" t="str">
        <f>Submarkets!A4</f>
        <v>NE</v>
      </c>
      <c r="B4">
        <v>12000</v>
      </c>
      <c r="C4">
        <v>11000</v>
      </c>
      <c r="D4">
        <v>12000</v>
      </c>
      <c r="E4">
        <v>12000</v>
      </c>
      <c r="F4">
        <v>12000</v>
      </c>
    </row>
    <row r="5" spans="1:6" x14ac:dyDescent="0.2">
      <c r="A5" t="str">
        <f>Submarkets!A5</f>
        <v>N</v>
      </c>
      <c r="B5">
        <v>15000</v>
      </c>
      <c r="C5">
        <v>15000</v>
      </c>
      <c r="D5">
        <v>10000</v>
      </c>
      <c r="E5">
        <v>14000</v>
      </c>
      <c r="F5">
        <v>15000</v>
      </c>
    </row>
    <row r="6" spans="1:6" x14ac:dyDescent="0.2">
      <c r="A6" t="str">
        <f>Submarkets!A6</f>
        <v>IP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B7">
        <f>SUM(B2:B6)</f>
        <v>70000</v>
      </c>
      <c r="C7">
        <f t="shared" ref="C7:F7" si="0">SUM(C2:C6)</f>
        <v>62000</v>
      </c>
      <c r="D7">
        <f t="shared" si="0"/>
        <v>57000</v>
      </c>
      <c r="E7">
        <f t="shared" si="0"/>
        <v>72000</v>
      </c>
      <c r="F7">
        <f t="shared" si="0"/>
        <v>58000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D59E-8C33-46AB-A85A-A5859B4AF551}">
  <dimension ref="A1:K111"/>
  <sheetViews>
    <sheetView zoomScale="124" zoomScaleNormal="100" workbookViewId="0">
      <selection activeCell="Q36" sqref="Q36"/>
    </sheetView>
  </sheetViews>
  <sheetFormatPr defaultRowHeight="11.25" x14ac:dyDescent="0.2"/>
  <cols>
    <col min="5" max="5" width="10.83203125" bestFit="1" customWidth="1"/>
  </cols>
  <sheetData>
    <row r="1" spans="1:11" x14ac:dyDescent="0.2">
      <c r="A1" t="s">
        <v>168</v>
      </c>
      <c r="B1" s="1" t="s">
        <v>169</v>
      </c>
      <c r="C1" t="s">
        <v>167</v>
      </c>
      <c r="D1" s="1" t="s">
        <v>5</v>
      </c>
    </row>
    <row r="2" spans="1:11" x14ac:dyDescent="0.2">
      <c r="A2" t="s">
        <v>6</v>
      </c>
      <c r="B2">
        <f t="shared" ref="B2:B33" ca="1" si="0">RANDBETWEEN(2,12)*50</f>
        <v>550</v>
      </c>
      <c r="C2" t="str">
        <f ca="1">OFFSET(Submarkets!$A$2,RANDBETWEEN(0,3),0)</f>
        <v>SE</v>
      </c>
      <c r="D2" s="3">
        <f ca="1">200*EXP(SUM($B$2:B2)*COUNT($B$2:B2)/(SUM(B:B)*25))/EXP(1)</f>
        <v>73.617457599143975</v>
      </c>
      <c r="G2" cm="1">
        <f t="array" aca="1" ref="G2:I111" ca="1">_xlfn.SORTBY(B2:D111,D2:D111)</f>
        <v>550</v>
      </c>
      <c r="H2" t="str">
        <f ca="1"/>
        <v>SE</v>
      </c>
      <c r="I2">
        <f ca="1"/>
        <v>73.617457599143975</v>
      </c>
      <c r="J2">
        <f ca="1">SUM($G$2:G2)</f>
        <v>550</v>
      </c>
      <c r="K2">
        <f ca="1">I2</f>
        <v>73.617457599143975</v>
      </c>
    </row>
    <row r="3" spans="1:11" x14ac:dyDescent="0.2">
      <c r="A3" t="s">
        <v>7</v>
      </c>
      <c r="B3">
        <f t="shared" ca="1" si="0"/>
        <v>550</v>
      </c>
      <c r="C3" t="str">
        <f ca="1">OFFSET(Submarkets!$A$2,RANDBETWEEN(0,3),0)</f>
        <v>SE</v>
      </c>
      <c r="D3" s="3">
        <f ca="1">200*EXP(SUM($B$2:B3)*COUNT($B$2:B3)/(SUM(B:B)*25))/EXP(1)</f>
        <v>73.742306663511599</v>
      </c>
      <c r="G3">
        <f ca="1"/>
        <v>550</v>
      </c>
      <c r="H3" t="str">
        <f ca="1"/>
        <v>SE</v>
      </c>
      <c r="I3">
        <f ca="1"/>
        <v>73.742306663511599</v>
      </c>
      <c r="J3">
        <f ca="1">SUM($G$2:G3)</f>
        <v>1100</v>
      </c>
      <c r="K3">
        <f t="shared" ref="K3:K66" ca="1" si="1">I3</f>
        <v>73.742306663511599</v>
      </c>
    </row>
    <row r="4" spans="1:11" x14ac:dyDescent="0.2">
      <c r="A4" t="s">
        <v>8</v>
      </c>
      <c r="B4">
        <f t="shared" ca="1" si="0"/>
        <v>500</v>
      </c>
      <c r="C4" t="str">
        <f ca="1">OFFSET(Submarkets!$A$2,RANDBETWEEN(0,3),0)</f>
        <v>SE</v>
      </c>
      <c r="D4" s="3">
        <f ca="1">200*EXP(SUM($B$2:B4)*COUNT($B$2:B4)/(SUM(B:B)*25))/EXP(1)</f>
        <v>73.939468351272708</v>
      </c>
      <c r="G4">
        <f ca="1"/>
        <v>500</v>
      </c>
      <c r="H4" t="str">
        <f ca="1"/>
        <v>SE</v>
      </c>
      <c r="I4">
        <f ca="1"/>
        <v>73.939468351272708</v>
      </c>
      <c r="J4">
        <f ca="1">SUM($G$2:G4)</f>
        <v>1600</v>
      </c>
      <c r="K4">
        <f t="shared" ca="1" si="1"/>
        <v>73.939468351272708</v>
      </c>
    </row>
    <row r="5" spans="1:11" x14ac:dyDescent="0.2">
      <c r="A5" t="s">
        <v>9</v>
      </c>
      <c r="B5">
        <f t="shared" ca="1" si="0"/>
        <v>350</v>
      </c>
      <c r="C5" t="str">
        <f ca="1">OFFSET(Submarkets!$A$2,RANDBETWEEN(0,3),0)</f>
        <v>N</v>
      </c>
      <c r="D5" s="3">
        <f ca="1">200*EXP(SUM($B$2:B5)*COUNT($B$2:B5)/(SUM(B:B)*25))/EXP(1)</f>
        <v>74.167617725743298</v>
      </c>
      <c r="G5">
        <f ca="1"/>
        <v>350</v>
      </c>
      <c r="H5" t="str">
        <f ca="1"/>
        <v>N</v>
      </c>
      <c r="I5">
        <f ca="1"/>
        <v>74.167617725743298</v>
      </c>
      <c r="J5">
        <f ca="1">SUM($G$2:G5)</f>
        <v>1950</v>
      </c>
      <c r="K5">
        <f t="shared" ca="1" si="1"/>
        <v>74.167617725743298</v>
      </c>
    </row>
    <row r="6" spans="1:11" x14ac:dyDescent="0.2">
      <c r="A6" t="s">
        <v>10</v>
      </c>
      <c r="B6">
        <f t="shared" ca="1" si="0"/>
        <v>300</v>
      </c>
      <c r="C6" t="str">
        <f ca="1">OFFSET(Submarkets!$A$2,RANDBETWEEN(0,3),0)</f>
        <v>NE</v>
      </c>
      <c r="D6" s="3">
        <f ca="1">200*EXP(SUM($B$2:B6)*COUNT($B$2:B6)/(SUM(B:B)*25))/EXP(1)</f>
        <v>74.430859939690222</v>
      </c>
      <c r="G6">
        <f ca="1"/>
        <v>300</v>
      </c>
      <c r="H6" t="str">
        <f ca="1"/>
        <v>NE</v>
      </c>
      <c r="I6">
        <f ca="1"/>
        <v>74.430859939690222</v>
      </c>
      <c r="J6">
        <f ca="1">SUM($G$2:G6)</f>
        <v>2250</v>
      </c>
      <c r="K6">
        <f t="shared" ca="1" si="1"/>
        <v>74.430859939690222</v>
      </c>
    </row>
    <row r="7" spans="1:11" x14ac:dyDescent="0.2">
      <c r="A7" t="s">
        <v>11</v>
      </c>
      <c r="B7">
        <f t="shared" ca="1" si="0"/>
        <v>300</v>
      </c>
      <c r="C7" t="str">
        <f ca="1">OFFSET(Submarkets!$A$2,RANDBETWEEN(0,3),0)</f>
        <v>NE</v>
      </c>
      <c r="D7" s="3">
        <f ca="1">200*EXP(SUM($B$2:B7)*COUNT($B$2:B7)/(SUM(B:B)*25))/EXP(1)</f>
        <v>74.741075841615938</v>
      </c>
      <c r="G7">
        <f ca="1"/>
        <v>300</v>
      </c>
      <c r="H7" t="str">
        <f ca="1"/>
        <v>NE</v>
      </c>
      <c r="I7">
        <f ca="1"/>
        <v>74.741075841615938</v>
      </c>
      <c r="J7">
        <f ca="1">SUM($G$2:G7)</f>
        <v>2550</v>
      </c>
      <c r="K7">
        <f t="shared" ca="1" si="1"/>
        <v>74.741075841615938</v>
      </c>
    </row>
    <row r="8" spans="1:11" x14ac:dyDescent="0.2">
      <c r="A8" t="s">
        <v>12</v>
      </c>
      <c r="B8">
        <f t="shared" ca="1" si="0"/>
        <v>200</v>
      </c>
      <c r="C8" t="str">
        <f ca="1">OFFSET(Submarkets!$A$2,RANDBETWEEN(0,3),0)</f>
        <v>N</v>
      </c>
      <c r="D8" s="3">
        <f ca="1">200*EXP(SUM($B$2:B8)*COUNT($B$2:B8)/(SUM(B:B)*25))/EXP(1)</f>
        <v>75.044877486976901</v>
      </c>
      <c r="G8">
        <f ca="1"/>
        <v>200</v>
      </c>
      <c r="H8" t="str">
        <f ca="1"/>
        <v>N</v>
      </c>
      <c r="I8">
        <f ca="1"/>
        <v>75.044877486976901</v>
      </c>
      <c r="J8">
        <f ca="1">SUM($G$2:G8)</f>
        <v>2750</v>
      </c>
      <c r="K8">
        <f t="shared" ca="1" si="1"/>
        <v>75.044877486976901</v>
      </c>
    </row>
    <row r="9" spans="1:11" x14ac:dyDescent="0.2">
      <c r="A9" t="s">
        <v>13</v>
      </c>
      <c r="B9">
        <f t="shared" ca="1" si="0"/>
        <v>200</v>
      </c>
      <c r="C9" t="str">
        <f ca="1">OFFSET(Submarkets!$A$2,RANDBETWEEN(0,3),0)</f>
        <v>N</v>
      </c>
      <c r="D9" s="3">
        <f ca="1">200*EXP(SUM($B$2:B9)*COUNT($B$2:B9)/(SUM(B:B)*25))/EXP(1)</f>
        <v>75.380872827494201</v>
      </c>
      <c r="G9">
        <f ca="1"/>
        <v>200</v>
      </c>
      <c r="H9" t="str">
        <f ca="1"/>
        <v>N</v>
      </c>
      <c r="I9">
        <f ca="1"/>
        <v>75.380872827494201</v>
      </c>
      <c r="J9">
        <f ca="1">SUM($G$2:G9)</f>
        <v>2950</v>
      </c>
      <c r="K9">
        <f t="shared" ca="1" si="1"/>
        <v>75.380872827494201</v>
      </c>
    </row>
    <row r="10" spans="1:11" x14ac:dyDescent="0.2">
      <c r="A10" t="s">
        <v>14</v>
      </c>
      <c r="B10">
        <f t="shared" ca="1" si="0"/>
        <v>350</v>
      </c>
      <c r="C10" t="str">
        <f ca="1">OFFSET(Submarkets!$A$2,RANDBETWEEN(0,3),0)</f>
        <v>NE</v>
      </c>
      <c r="D10" s="3">
        <f ca="1">200*EXP(SUM($B$2:B10)*COUNT($B$2:B10)/(SUM(B:B)*25))/EXP(1)</f>
        <v>75.854574090276543</v>
      </c>
      <c r="G10">
        <f ca="1"/>
        <v>350</v>
      </c>
      <c r="H10" t="str">
        <f ca="1"/>
        <v>NE</v>
      </c>
      <c r="I10">
        <f ca="1"/>
        <v>75.854574090276543</v>
      </c>
      <c r="J10">
        <f ca="1">SUM($G$2:G10)</f>
        <v>3300</v>
      </c>
      <c r="K10">
        <f t="shared" ca="1" si="1"/>
        <v>75.854574090276543</v>
      </c>
    </row>
    <row r="11" spans="1:11" x14ac:dyDescent="0.2">
      <c r="A11" t="s">
        <v>15</v>
      </c>
      <c r="B11">
        <f t="shared" ca="1" si="0"/>
        <v>250</v>
      </c>
      <c r="C11" t="str">
        <f ca="1">OFFSET(Submarkets!$A$2,RANDBETWEEN(0,3),0)</f>
        <v>NE</v>
      </c>
      <c r="D11" s="3">
        <f ca="1">200*EXP(SUM($B$2:B11)*COUNT($B$2:B11)/(SUM(B:B)*25))/EXP(1)</f>
        <v>76.307739074677443</v>
      </c>
      <c r="G11">
        <f ca="1"/>
        <v>250</v>
      </c>
      <c r="H11" t="str">
        <f ca="1"/>
        <v>NE</v>
      </c>
      <c r="I11">
        <f ca="1"/>
        <v>76.307739074677443</v>
      </c>
      <c r="J11">
        <f ca="1">SUM($G$2:G11)</f>
        <v>3550</v>
      </c>
      <c r="K11">
        <f t="shared" ca="1" si="1"/>
        <v>76.307739074677443</v>
      </c>
    </row>
    <row r="12" spans="1:11" x14ac:dyDescent="0.2">
      <c r="A12" t="s">
        <v>16</v>
      </c>
      <c r="B12">
        <f t="shared" ca="1" si="0"/>
        <v>550</v>
      </c>
      <c r="C12" t="str">
        <f ca="1">OFFSET(Submarkets!$A$2,RANDBETWEEN(0,3),0)</f>
        <v>S</v>
      </c>
      <c r="D12" s="3">
        <f ca="1">200*EXP(SUM($B$2:B12)*COUNT($B$2:B12)/(SUM(B:B)*25))/EXP(1)</f>
        <v>77.063761916256695</v>
      </c>
      <c r="G12">
        <f ca="1"/>
        <v>550</v>
      </c>
      <c r="H12" t="str">
        <f ca="1"/>
        <v>S</v>
      </c>
      <c r="I12">
        <f ca="1"/>
        <v>77.063761916256695</v>
      </c>
      <c r="J12">
        <f ca="1">SUM($G$2:G12)</f>
        <v>4100</v>
      </c>
      <c r="K12">
        <f t="shared" ca="1" si="1"/>
        <v>77.063761916256695</v>
      </c>
    </row>
    <row r="13" spans="1:11" x14ac:dyDescent="0.2">
      <c r="A13" t="s">
        <v>17</v>
      </c>
      <c r="B13">
        <f t="shared" ca="1" si="0"/>
        <v>600</v>
      </c>
      <c r="C13" t="str">
        <f ca="1">OFFSET(Submarkets!$A$2,RANDBETWEEN(0,3),0)</f>
        <v>NE</v>
      </c>
      <c r="D13" s="3">
        <f ca="1">200*EXP(SUM($B$2:B13)*COUNT($B$2:B13)/(SUM(B:B)*25))/EXP(1)</f>
        <v>77.963266802290846</v>
      </c>
      <c r="G13">
        <f ca="1"/>
        <v>600</v>
      </c>
      <c r="H13" t="str">
        <f ca="1"/>
        <v>NE</v>
      </c>
      <c r="I13">
        <f ca="1"/>
        <v>77.963266802290846</v>
      </c>
      <c r="J13">
        <f ca="1">SUM($G$2:G13)</f>
        <v>4700</v>
      </c>
      <c r="K13">
        <f t="shared" ca="1" si="1"/>
        <v>77.963266802290846</v>
      </c>
    </row>
    <row r="14" spans="1:11" x14ac:dyDescent="0.2">
      <c r="A14" t="s">
        <v>18</v>
      </c>
      <c r="B14">
        <f t="shared" ca="1" si="0"/>
        <v>600</v>
      </c>
      <c r="C14" t="str">
        <f ca="1">OFFSET(Submarkets!$A$2,RANDBETWEEN(0,3),0)</f>
        <v>S</v>
      </c>
      <c r="D14" s="3">
        <f ca="1">200*EXP(SUM($B$2:B14)*COUNT($B$2:B14)/(SUM(B:B)*25))/EXP(1)</f>
        <v>78.970530229780209</v>
      </c>
      <c r="G14">
        <f ca="1"/>
        <v>600</v>
      </c>
      <c r="H14" t="str">
        <f ca="1"/>
        <v>S</v>
      </c>
      <c r="I14">
        <f ca="1"/>
        <v>78.970530229780209</v>
      </c>
      <c r="J14">
        <f ca="1">SUM($G$2:G14)</f>
        <v>5300</v>
      </c>
      <c r="K14">
        <f t="shared" ca="1" si="1"/>
        <v>78.970530229780209</v>
      </c>
    </row>
    <row r="15" spans="1:11" x14ac:dyDescent="0.2">
      <c r="A15" t="s">
        <v>19</v>
      </c>
      <c r="B15">
        <f t="shared" ca="1" si="0"/>
        <v>250</v>
      </c>
      <c r="C15" t="str">
        <f ca="1">OFFSET(Submarkets!$A$2,RANDBETWEEN(0,3),0)</f>
        <v>SE</v>
      </c>
      <c r="D15" s="3">
        <f ca="1">200*EXP(SUM($B$2:B15)*COUNT($B$2:B15)/(SUM(B:B)*25))/EXP(1)</f>
        <v>79.687439411042234</v>
      </c>
      <c r="G15">
        <f ca="1"/>
        <v>250</v>
      </c>
      <c r="H15" t="str">
        <f ca="1"/>
        <v>SE</v>
      </c>
      <c r="I15">
        <f ca="1"/>
        <v>79.687439411042234</v>
      </c>
      <c r="J15">
        <f ca="1">SUM($G$2:G15)</f>
        <v>5550</v>
      </c>
      <c r="K15">
        <f t="shared" ca="1" si="1"/>
        <v>79.687439411042234</v>
      </c>
    </row>
    <row r="16" spans="1:11" x14ac:dyDescent="0.2">
      <c r="A16" t="s">
        <v>20</v>
      </c>
      <c r="B16">
        <f t="shared" ca="1" si="0"/>
        <v>350</v>
      </c>
      <c r="C16" t="str">
        <f ca="1">OFFSET(Submarkets!$A$2,RANDBETWEEN(0,3),0)</f>
        <v>N</v>
      </c>
      <c r="D16" s="3">
        <f ca="1">200*EXP(SUM($B$2:B16)*COUNT($B$2:B16)/(SUM(B:B)*25))/EXP(1)</f>
        <v>80.576183640078696</v>
      </c>
      <c r="G16">
        <f ca="1"/>
        <v>350</v>
      </c>
      <c r="H16" t="str">
        <f ca="1"/>
        <v>N</v>
      </c>
      <c r="I16">
        <f ca="1"/>
        <v>80.576183640078696</v>
      </c>
      <c r="J16">
        <f ca="1">SUM($G$2:G16)</f>
        <v>5900</v>
      </c>
      <c r="K16">
        <f t="shared" ca="1" si="1"/>
        <v>80.576183640078696</v>
      </c>
    </row>
    <row r="17" spans="1:11" x14ac:dyDescent="0.2">
      <c r="A17" t="s">
        <v>21</v>
      </c>
      <c r="B17">
        <f t="shared" ca="1" si="0"/>
        <v>200</v>
      </c>
      <c r="C17" t="str">
        <f ca="1">OFFSET(Submarkets!$A$2,RANDBETWEEN(0,3),0)</f>
        <v>SE</v>
      </c>
      <c r="D17" s="3">
        <f ca="1">200*EXP(SUM($B$2:B17)*COUNT($B$2:B17)/(SUM(B:B)*25))/EXP(1)</f>
        <v>81.332722960798478</v>
      </c>
      <c r="G17">
        <f ca="1"/>
        <v>200</v>
      </c>
      <c r="H17" t="str">
        <f ca="1"/>
        <v>SE</v>
      </c>
      <c r="I17">
        <f ca="1"/>
        <v>81.332722960798478</v>
      </c>
      <c r="J17">
        <f ca="1">SUM($G$2:G17)</f>
        <v>6100</v>
      </c>
      <c r="K17">
        <f t="shared" ca="1" si="1"/>
        <v>81.332722960798478</v>
      </c>
    </row>
    <row r="18" spans="1:11" x14ac:dyDescent="0.2">
      <c r="A18" t="s">
        <v>22</v>
      </c>
      <c r="B18">
        <f t="shared" ca="1" si="0"/>
        <v>300</v>
      </c>
      <c r="C18" t="str">
        <f ca="1">OFFSET(Submarkets!$A$2,RANDBETWEEN(0,3),0)</f>
        <v>N</v>
      </c>
      <c r="D18" s="3">
        <f ca="1">200*EXP(SUM($B$2:B18)*COUNT($B$2:B18)/(SUM(B:B)*25))/EXP(1)</f>
        <v>82.27360649813842</v>
      </c>
      <c r="G18">
        <f ca="1"/>
        <v>300</v>
      </c>
      <c r="H18" t="str">
        <f ca="1"/>
        <v>N</v>
      </c>
      <c r="I18">
        <f ca="1"/>
        <v>82.27360649813842</v>
      </c>
      <c r="J18">
        <f ca="1">SUM($G$2:G18)</f>
        <v>6400</v>
      </c>
      <c r="K18">
        <f t="shared" ca="1" si="1"/>
        <v>82.27360649813842</v>
      </c>
    </row>
    <row r="19" spans="1:11" x14ac:dyDescent="0.2">
      <c r="A19" t="s">
        <v>23</v>
      </c>
      <c r="B19">
        <f t="shared" ca="1" si="0"/>
        <v>500</v>
      </c>
      <c r="C19" t="str">
        <f ca="1">OFFSET(Submarkets!$A$2,RANDBETWEEN(0,3),0)</f>
        <v>SE</v>
      </c>
      <c r="D19" s="3">
        <f ca="1">200*EXP(SUM($B$2:B19)*COUNT($B$2:B19)/(SUM(B:B)*25))/EXP(1)</f>
        <v>83.585119278615323</v>
      </c>
      <c r="G19">
        <f ca="1"/>
        <v>500</v>
      </c>
      <c r="H19" t="str">
        <f ca="1"/>
        <v>SE</v>
      </c>
      <c r="I19">
        <f ca="1"/>
        <v>83.585119278615323</v>
      </c>
      <c r="J19">
        <f ca="1">SUM($G$2:G19)</f>
        <v>6900</v>
      </c>
      <c r="K19">
        <f t="shared" ca="1" si="1"/>
        <v>83.585119278615323</v>
      </c>
    </row>
    <row r="20" spans="1:11" x14ac:dyDescent="0.2">
      <c r="A20" t="s">
        <v>24</v>
      </c>
      <c r="B20">
        <f t="shared" ca="1" si="0"/>
        <v>300</v>
      </c>
      <c r="C20" t="str">
        <f ca="1">OFFSET(Submarkets!$A$2,RANDBETWEEN(0,3),0)</f>
        <v>S</v>
      </c>
      <c r="D20" s="3">
        <f ca="1">200*EXP(SUM($B$2:B20)*COUNT($B$2:B20)/(SUM(B:B)*25))/EXP(1)</f>
        <v>84.673710640073281</v>
      </c>
      <c r="G20">
        <f ca="1"/>
        <v>300</v>
      </c>
      <c r="H20" t="str">
        <f ca="1"/>
        <v>S</v>
      </c>
      <c r="I20">
        <f ca="1"/>
        <v>84.673710640073281</v>
      </c>
      <c r="J20">
        <f ca="1">SUM($G$2:G20)</f>
        <v>7200</v>
      </c>
      <c r="K20">
        <f t="shared" ca="1" si="1"/>
        <v>84.673710640073281</v>
      </c>
    </row>
    <row r="21" spans="1:11" x14ac:dyDescent="0.2">
      <c r="A21" t="s">
        <v>25</v>
      </c>
      <c r="B21">
        <f t="shared" ca="1" si="0"/>
        <v>300</v>
      </c>
      <c r="C21" t="str">
        <f ca="1">OFFSET(Submarkets!$A$2,RANDBETWEEN(0,3),0)</f>
        <v>NE</v>
      </c>
      <c r="D21" s="3">
        <f ca="1">200*EXP(SUM($B$2:B21)*COUNT($B$2:B21)/(SUM(B:B)*25))/EXP(1)</f>
        <v>85.829349112166994</v>
      </c>
      <c r="G21">
        <f ca="1"/>
        <v>300</v>
      </c>
      <c r="H21" t="str">
        <f ca="1"/>
        <v>NE</v>
      </c>
      <c r="I21">
        <f ca="1"/>
        <v>85.829349112166994</v>
      </c>
      <c r="J21">
        <f ca="1">SUM($G$2:G21)</f>
        <v>7500</v>
      </c>
      <c r="K21">
        <f t="shared" ca="1" si="1"/>
        <v>85.829349112166994</v>
      </c>
    </row>
    <row r="22" spans="1:11" x14ac:dyDescent="0.2">
      <c r="A22" t="s">
        <v>26</v>
      </c>
      <c r="B22">
        <f t="shared" ca="1" si="0"/>
        <v>350</v>
      </c>
      <c r="C22" t="str">
        <f ca="1">OFFSET(Submarkets!$A$2,RANDBETWEEN(0,3),0)</f>
        <v>N</v>
      </c>
      <c r="D22" s="3">
        <f ca="1">200*EXP(SUM($B$2:B22)*COUNT($B$2:B22)/(SUM(B:B)*25))/EXP(1)</f>
        <v>87.148305925558191</v>
      </c>
      <c r="G22">
        <f ca="1"/>
        <v>350</v>
      </c>
      <c r="H22" t="str">
        <f ca="1"/>
        <v>N</v>
      </c>
      <c r="I22">
        <f ca="1"/>
        <v>87.148305925558191</v>
      </c>
      <c r="J22">
        <f ca="1">SUM($G$2:G22)</f>
        <v>7850</v>
      </c>
      <c r="K22">
        <f t="shared" ca="1" si="1"/>
        <v>87.148305925558191</v>
      </c>
    </row>
    <row r="23" spans="1:11" x14ac:dyDescent="0.2">
      <c r="A23" t="s">
        <v>27</v>
      </c>
      <c r="B23">
        <f t="shared" ca="1" si="0"/>
        <v>100</v>
      </c>
      <c r="C23" t="str">
        <f ca="1">OFFSET(Submarkets!$A$2,RANDBETWEEN(0,3),0)</f>
        <v>S</v>
      </c>
      <c r="D23" s="3">
        <f ca="1">200*EXP(SUM($B$2:B23)*COUNT($B$2:B23)/(SUM(B:B)*25))/EXP(1)</f>
        <v>88.052414583489764</v>
      </c>
      <c r="G23">
        <f ca="1"/>
        <v>100</v>
      </c>
      <c r="H23" t="str">
        <f ca="1"/>
        <v>S</v>
      </c>
      <c r="I23">
        <f ca="1"/>
        <v>88.052414583489764</v>
      </c>
      <c r="J23">
        <f ca="1">SUM($G$2:G23)</f>
        <v>7950</v>
      </c>
      <c r="K23">
        <f t="shared" ca="1" si="1"/>
        <v>88.052414583489764</v>
      </c>
    </row>
    <row r="24" spans="1:11" x14ac:dyDescent="0.2">
      <c r="A24" t="s">
        <v>28</v>
      </c>
      <c r="B24">
        <f t="shared" ca="1" si="0"/>
        <v>400</v>
      </c>
      <c r="C24" t="str">
        <f ca="1">OFFSET(Submarkets!$A$2,RANDBETWEEN(0,3),0)</f>
        <v>N</v>
      </c>
      <c r="D24" s="3">
        <f ca="1">200*EXP(SUM($B$2:B24)*COUNT($B$2:B24)/(SUM(B:B)*25))/EXP(1)</f>
        <v>89.616959385456511</v>
      </c>
      <c r="G24">
        <f ca="1"/>
        <v>400</v>
      </c>
      <c r="H24" t="str">
        <f ca="1"/>
        <v>N</v>
      </c>
      <c r="I24">
        <f ca="1"/>
        <v>89.616959385456511</v>
      </c>
      <c r="J24">
        <f ca="1">SUM($G$2:G24)</f>
        <v>8350</v>
      </c>
      <c r="K24">
        <f t="shared" ca="1" si="1"/>
        <v>89.616959385456511</v>
      </c>
    </row>
    <row r="25" spans="1:11" x14ac:dyDescent="0.2">
      <c r="A25" t="s">
        <v>29</v>
      </c>
      <c r="B25">
        <f t="shared" ca="1" si="0"/>
        <v>150</v>
      </c>
      <c r="C25" t="str">
        <f ca="1">OFFSET(Submarkets!$A$2,RANDBETWEEN(0,3),0)</f>
        <v>S</v>
      </c>
      <c r="D25" s="3">
        <f ca="1">200*EXP(SUM($B$2:B25)*COUNT($B$2:B25)/(SUM(B:B)*25))/EXP(1)</f>
        <v>90.723527690391037</v>
      </c>
      <c r="G25">
        <f ca="1"/>
        <v>150</v>
      </c>
      <c r="H25" t="str">
        <f ca="1"/>
        <v>S</v>
      </c>
      <c r="I25">
        <f ca="1"/>
        <v>90.723527690391037</v>
      </c>
      <c r="J25">
        <f ca="1">SUM($G$2:G25)</f>
        <v>8500</v>
      </c>
      <c r="K25">
        <f t="shared" ca="1" si="1"/>
        <v>90.723527690391037</v>
      </c>
    </row>
    <row r="26" spans="1:11" x14ac:dyDescent="0.2">
      <c r="A26" t="s">
        <v>30</v>
      </c>
      <c r="B26">
        <f t="shared" ca="1" si="0"/>
        <v>350</v>
      </c>
      <c r="C26" t="str">
        <f ca="1">OFFSET(Submarkets!$A$2,RANDBETWEEN(0,3),0)</f>
        <v>NE</v>
      </c>
      <c r="D26" s="3">
        <f ca="1">200*EXP(SUM($B$2:B26)*COUNT($B$2:B26)/(SUM(B:B)*25))/EXP(1)</f>
        <v>92.345016680010502</v>
      </c>
      <c r="G26">
        <f ca="1"/>
        <v>350</v>
      </c>
      <c r="H26" t="str">
        <f ca="1"/>
        <v>NE</v>
      </c>
      <c r="I26">
        <f ca="1"/>
        <v>92.345016680010502</v>
      </c>
      <c r="J26">
        <f ca="1">SUM($G$2:G26)</f>
        <v>8850</v>
      </c>
      <c r="K26">
        <f t="shared" ca="1" si="1"/>
        <v>92.345016680010502</v>
      </c>
    </row>
    <row r="27" spans="1:11" x14ac:dyDescent="0.2">
      <c r="A27" t="s">
        <v>31</v>
      </c>
      <c r="B27">
        <f t="shared" ca="1" si="0"/>
        <v>600</v>
      </c>
      <c r="C27" t="str">
        <f ca="1">OFFSET(Submarkets!$A$2,RANDBETWEEN(0,3),0)</f>
        <v>SE</v>
      </c>
      <c r="D27" s="3">
        <f ca="1">200*EXP(SUM($B$2:B27)*COUNT($B$2:B27)/(SUM(B:B)*25))/EXP(1)</f>
        <v>94.69307370703838</v>
      </c>
      <c r="G27">
        <f ca="1"/>
        <v>600</v>
      </c>
      <c r="H27" t="str">
        <f ca="1"/>
        <v>SE</v>
      </c>
      <c r="I27">
        <f ca="1"/>
        <v>94.69307370703838</v>
      </c>
      <c r="J27">
        <f ca="1">SUM($G$2:G27)</f>
        <v>9450</v>
      </c>
      <c r="K27">
        <f t="shared" ca="1" si="1"/>
        <v>94.69307370703838</v>
      </c>
    </row>
    <row r="28" spans="1:11" x14ac:dyDescent="0.2">
      <c r="A28" t="s">
        <v>32</v>
      </c>
      <c r="B28">
        <f t="shared" ca="1" si="0"/>
        <v>450</v>
      </c>
      <c r="C28" t="str">
        <f ca="1">OFFSET(Submarkets!$A$2,RANDBETWEEN(0,3),0)</f>
        <v>N</v>
      </c>
      <c r="D28" s="3">
        <f ca="1">200*EXP(SUM($B$2:B28)*COUNT($B$2:B28)/(SUM(B:B)*25))/EXP(1)</f>
        <v>96.817052715599303</v>
      </c>
      <c r="G28">
        <f ca="1"/>
        <v>450</v>
      </c>
      <c r="H28" t="str">
        <f ca="1"/>
        <v>N</v>
      </c>
      <c r="I28">
        <f ca="1"/>
        <v>96.817052715599303</v>
      </c>
      <c r="J28">
        <f ca="1">SUM($G$2:G28)</f>
        <v>9900</v>
      </c>
      <c r="K28">
        <f t="shared" ca="1" si="1"/>
        <v>96.817052715599303</v>
      </c>
    </row>
    <row r="29" spans="1:11" x14ac:dyDescent="0.2">
      <c r="A29" t="s">
        <v>33</v>
      </c>
      <c r="B29">
        <f t="shared" ca="1" si="0"/>
        <v>100</v>
      </c>
      <c r="C29" t="str">
        <f ca="1">OFFSET(Submarkets!$A$2,RANDBETWEEN(0,3),0)</f>
        <v>NE</v>
      </c>
      <c r="D29" s="3">
        <f ca="1">200*EXP(SUM($B$2:B29)*COUNT($B$2:B29)/(SUM(B:B)*25))/EXP(1)</f>
        <v>98.088046126602222</v>
      </c>
      <c r="G29">
        <f ca="1"/>
        <v>100</v>
      </c>
      <c r="H29" t="str">
        <f ca="1"/>
        <v>NE</v>
      </c>
      <c r="I29">
        <f ca="1"/>
        <v>98.088046126602222</v>
      </c>
      <c r="J29">
        <f ca="1">SUM($G$2:G29)</f>
        <v>10000</v>
      </c>
      <c r="K29">
        <f t="shared" ca="1" si="1"/>
        <v>98.088046126602222</v>
      </c>
    </row>
    <row r="30" spans="1:11" x14ac:dyDescent="0.2">
      <c r="A30" t="s">
        <v>34</v>
      </c>
      <c r="B30">
        <f t="shared" ca="1" si="0"/>
        <v>300</v>
      </c>
      <c r="C30" t="str">
        <f ca="1">OFFSET(Submarkets!$A$2,RANDBETWEEN(0,3),0)</f>
        <v>SE</v>
      </c>
      <c r="D30" s="3">
        <f ca="1">200*EXP(SUM($B$2:B30)*COUNT($B$2:B30)/(SUM(B:B)*25))/EXP(1)</f>
        <v>99.989943208707018</v>
      </c>
      <c r="G30">
        <f ca="1"/>
        <v>300</v>
      </c>
      <c r="H30" t="str">
        <f ca="1"/>
        <v>SE</v>
      </c>
      <c r="I30">
        <f ca="1"/>
        <v>99.989943208707018</v>
      </c>
      <c r="J30">
        <f ca="1">SUM($G$2:G30)</f>
        <v>10300</v>
      </c>
      <c r="K30">
        <f t="shared" ca="1" si="1"/>
        <v>99.989943208707018</v>
      </c>
    </row>
    <row r="31" spans="1:11" x14ac:dyDescent="0.2">
      <c r="A31" t="s">
        <v>35</v>
      </c>
      <c r="B31">
        <f t="shared" ca="1" si="0"/>
        <v>150</v>
      </c>
      <c r="C31" t="str">
        <f ca="1">OFFSET(Submarkets!$A$2,RANDBETWEEN(0,3),0)</f>
        <v>S</v>
      </c>
      <c r="D31" s="3">
        <f ca="1">200*EXP(SUM($B$2:B31)*COUNT($B$2:B31)/(SUM(B:B)*25))/EXP(1)</f>
        <v>101.52129567291229</v>
      </c>
      <c r="G31">
        <f ca="1"/>
        <v>150</v>
      </c>
      <c r="H31" t="str">
        <f ca="1"/>
        <v>S</v>
      </c>
      <c r="I31">
        <f ca="1"/>
        <v>101.52129567291229</v>
      </c>
      <c r="J31">
        <f ca="1">SUM($G$2:G31)</f>
        <v>10450</v>
      </c>
      <c r="K31">
        <f t="shared" ca="1" si="1"/>
        <v>101.52129567291229</v>
      </c>
    </row>
    <row r="32" spans="1:11" x14ac:dyDescent="0.2">
      <c r="A32" t="s">
        <v>36</v>
      </c>
      <c r="B32">
        <f t="shared" ca="1" si="0"/>
        <v>400</v>
      </c>
      <c r="C32" t="str">
        <f ca="1">OFFSET(Submarkets!$A$2,RANDBETWEEN(0,3),0)</f>
        <v>S</v>
      </c>
      <c r="D32" s="3">
        <f ca="1">200*EXP(SUM($B$2:B32)*COUNT($B$2:B32)/(SUM(B:B)*25))/EXP(1)</f>
        <v>103.93176396566209</v>
      </c>
      <c r="G32">
        <f ca="1"/>
        <v>400</v>
      </c>
      <c r="H32" t="str">
        <f ca="1"/>
        <v>S</v>
      </c>
      <c r="I32">
        <f ca="1"/>
        <v>103.93176396566209</v>
      </c>
      <c r="J32">
        <f ca="1">SUM($G$2:G32)</f>
        <v>10850</v>
      </c>
      <c r="K32">
        <f t="shared" ca="1" si="1"/>
        <v>103.93176396566209</v>
      </c>
    </row>
    <row r="33" spans="1:11" x14ac:dyDescent="0.2">
      <c r="A33" t="s">
        <v>37</v>
      </c>
      <c r="B33">
        <f t="shared" ca="1" si="0"/>
        <v>350</v>
      </c>
      <c r="C33" t="str">
        <f ca="1">OFFSET(Submarkets!$A$2,RANDBETWEEN(0,3),0)</f>
        <v>N</v>
      </c>
      <c r="D33" s="3">
        <f ca="1">200*EXP(SUM($B$2:B33)*COUNT($B$2:B33)/(SUM(B:B)*25))/EXP(1)</f>
        <v>106.31208685450599</v>
      </c>
      <c r="G33">
        <f ca="1"/>
        <v>350</v>
      </c>
      <c r="H33" t="str">
        <f ca="1"/>
        <v>N</v>
      </c>
      <c r="I33">
        <f ca="1"/>
        <v>106.31208685450599</v>
      </c>
      <c r="J33">
        <f ca="1">SUM($G$2:G33)</f>
        <v>11200</v>
      </c>
      <c r="K33">
        <f t="shared" ca="1" si="1"/>
        <v>106.31208685450599</v>
      </c>
    </row>
    <row r="34" spans="1:11" x14ac:dyDescent="0.2">
      <c r="A34" t="s">
        <v>38</v>
      </c>
      <c r="B34">
        <f t="shared" ref="B34:B65" ca="1" si="2">RANDBETWEEN(2,12)*50</f>
        <v>100</v>
      </c>
      <c r="C34" t="str">
        <f ca="1">OFFSET(Submarkets!$A$2,RANDBETWEEN(0,3),0)</f>
        <v>S</v>
      </c>
      <c r="D34" s="3">
        <f ca="1">200*EXP(SUM($B$2:B34)*COUNT($B$2:B34)/(SUM(B:B)*25))/EXP(1)</f>
        <v>107.90701345744135</v>
      </c>
      <c r="G34">
        <f ca="1"/>
        <v>100</v>
      </c>
      <c r="H34" t="str">
        <f ca="1"/>
        <v>S</v>
      </c>
      <c r="I34">
        <f ca="1"/>
        <v>107.90701345744135</v>
      </c>
      <c r="J34">
        <f ca="1">SUM($G$2:G34)</f>
        <v>11300</v>
      </c>
      <c r="K34">
        <f t="shared" ca="1" si="1"/>
        <v>107.90701345744135</v>
      </c>
    </row>
    <row r="35" spans="1:11" x14ac:dyDescent="0.2">
      <c r="A35" t="s">
        <v>39</v>
      </c>
      <c r="B35">
        <f t="shared" ca="1" si="2"/>
        <v>550</v>
      </c>
      <c r="C35" t="str">
        <f ca="1">OFFSET(Submarkets!$A$2,RANDBETWEEN(0,3),0)</f>
        <v>SE</v>
      </c>
      <c r="D35" s="3">
        <f ca="1">200*EXP(SUM($B$2:B35)*COUNT($B$2:B35)/(SUM(B:B)*25))/EXP(1)</f>
        <v>111.28323287362196</v>
      </c>
      <c r="G35">
        <f ca="1"/>
        <v>550</v>
      </c>
      <c r="H35" t="str">
        <f ca="1"/>
        <v>SE</v>
      </c>
      <c r="I35">
        <f ca="1"/>
        <v>111.28323287362196</v>
      </c>
      <c r="J35">
        <f ca="1">SUM($G$2:G35)</f>
        <v>11850</v>
      </c>
      <c r="K35">
        <f t="shared" ca="1" si="1"/>
        <v>111.28323287362196</v>
      </c>
    </row>
    <row r="36" spans="1:11" x14ac:dyDescent="0.2">
      <c r="A36" t="s">
        <v>40</v>
      </c>
      <c r="B36">
        <f t="shared" ca="1" si="2"/>
        <v>200</v>
      </c>
      <c r="C36" t="str">
        <f ca="1">OFFSET(Submarkets!$A$2,RANDBETWEEN(0,3),0)</f>
        <v>NE</v>
      </c>
      <c r="D36" s="3">
        <f ca="1">200*EXP(SUM($B$2:B36)*COUNT($B$2:B36)/(SUM(B:B)*25))/EXP(1)</f>
        <v>113.45845678147231</v>
      </c>
      <c r="G36">
        <f ca="1"/>
        <v>200</v>
      </c>
      <c r="H36" t="str">
        <f ca="1"/>
        <v>NE</v>
      </c>
      <c r="I36">
        <f ca="1"/>
        <v>113.45845678147231</v>
      </c>
      <c r="J36">
        <f ca="1">SUM($G$2:G36)</f>
        <v>12050</v>
      </c>
      <c r="K36">
        <f t="shared" ca="1" si="1"/>
        <v>113.45845678147231</v>
      </c>
    </row>
    <row r="37" spans="1:11" x14ac:dyDescent="0.2">
      <c r="A37" t="s">
        <v>41</v>
      </c>
      <c r="B37">
        <f t="shared" ca="1" si="2"/>
        <v>450</v>
      </c>
      <c r="C37" t="str">
        <f ca="1">OFFSET(Submarkets!$A$2,RANDBETWEEN(0,3),0)</f>
        <v>NE</v>
      </c>
      <c r="D37" s="3">
        <f ca="1">200*EXP(SUM($B$2:B37)*COUNT($B$2:B37)/(SUM(B:B)*25))/EXP(1)</f>
        <v>116.79827525665621</v>
      </c>
      <c r="G37">
        <f ca="1"/>
        <v>450</v>
      </c>
      <c r="H37" t="str">
        <f ca="1"/>
        <v>NE</v>
      </c>
      <c r="I37">
        <f ca="1"/>
        <v>116.79827525665621</v>
      </c>
      <c r="J37">
        <f ca="1">SUM($G$2:G37)</f>
        <v>12500</v>
      </c>
      <c r="K37">
        <f t="shared" ca="1" si="1"/>
        <v>116.79827525665621</v>
      </c>
    </row>
    <row r="38" spans="1:11" x14ac:dyDescent="0.2">
      <c r="A38" t="s">
        <v>42</v>
      </c>
      <c r="B38">
        <f t="shared" ca="1" si="2"/>
        <v>250</v>
      </c>
      <c r="C38" t="str">
        <f ca="1">OFFSET(Submarkets!$A$2,RANDBETWEEN(0,3),0)</f>
        <v>SE</v>
      </c>
      <c r="D38" s="3">
        <f ca="1">200*EXP(SUM($B$2:B38)*COUNT($B$2:B38)/(SUM(B:B)*25))/EXP(1)</f>
        <v>119.43647406886782</v>
      </c>
      <c r="G38">
        <f ca="1"/>
        <v>250</v>
      </c>
      <c r="H38" t="str">
        <f ca="1"/>
        <v>SE</v>
      </c>
      <c r="I38">
        <f ca="1"/>
        <v>119.43647406886782</v>
      </c>
      <c r="J38">
        <f ca="1">SUM($G$2:G38)</f>
        <v>12750</v>
      </c>
      <c r="K38">
        <f t="shared" ca="1" si="1"/>
        <v>119.43647406886782</v>
      </c>
    </row>
    <row r="39" spans="1:11" x14ac:dyDescent="0.2">
      <c r="A39" t="s">
        <v>43</v>
      </c>
      <c r="B39">
        <f t="shared" ca="1" si="2"/>
        <v>500</v>
      </c>
      <c r="C39" t="str">
        <f ca="1">OFFSET(Submarkets!$A$2,RANDBETWEEN(0,3),0)</f>
        <v>S</v>
      </c>
      <c r="D39" s="3">
        <f ca="1">200*EXP(SUM($B$2:B39)*COUNT($B$2:B39)/(SUM(B:B)*25))/EXP(1)</f>
        <v>123.39499324633672</v>
      </c>
      <c r="G39">
        <f ca="1"/>
        <v>500</v>
      </c>
      <c r="H39" t="str">
        <f ca="1"/>
        <v>S</v>
      </c>
      <c r="I39">
        <f ca="1"/>
        <v>123.39499324633672</v>
      </c>
      <c r="J39">
        <f ca="1">SUM($G$2:G39)</f>
        <v>13250</v>
      </c>
      <c r="K39">
        <f t="shared" ca="1" si="1"/>
        <v>123.39499324633672</v>
      </c>
    </row>
    <row r="40" spans="1:11" x14ac:dyDescent="0.2">
      <c r="A40" t="s">
        <v>44</v>
      </c>
      <c r="B40">
        <f t="shared" ca="1" si="2"/>
        <v>600</v>
      </c>
      <c r="C40" t="str">
        <f ca="1">OFFSET(Submarkets!$A$2,RANDBETWEEN(0,3),0)</f>
        <v>S</v>
      </c>
      <c r="D40" s="3">
        <f ca="1">200*EXP(SUM($B$2:B40)*COUNT($B$2:B40)/(SUM(B:B)*25))/EXP(1)</f>
        <v>128.12784246155078</v>
      </c>
      <c r="G40">
        <f ca="1"/>
        <v>600</v>
      </c>
      <c r="H40" t="str">
        <f ca="1"/>
        <v>S</v>
      </c>
      <c r="I40">
        <f ca="1"/>
        <v>128.12784246155078</v>
      </c>
      <c r="J40">
        <f ca="1">SUM($G$2:G40)</f>
        <v>13850</v>
      </c>
      <c r="K40">
        <f t="shared" ca="1" si="1"/>
        <v>128.12784246155078</v>
      </c>
    </row>
    <row r="41" spans="1:11" x14ac:dyDescent="0.2">
      <c r="A41" t="s">
        <v>45</v>
      </c>
      <c r="B41">
        <f t="shared" ca="1" si="2"/>
        <v>550</v>
      </c>
      <c r="C41" t="str">
        <f ca="1">OFFSET(Submarkets!$A$2,RANDBETWEEN(0,3),0)</f>
        <v>N</v>
      </c>
      <c r="D41" s="3">
        <f ca="1">200*EXP(SUM($B$2:B41)*COUNT($B$2:B41)/(SUM(B:B)*25))/EXP(1)</f>
        <v>132.93296332920019</v>
      </c>
      <c r="G41">
        <f ca="1"/>
        <v>550</v>
      </c>
      <c r="H41" t="str">
        <f ca="1"/>
        <v>N</v>
      </c>
      <c r="I41">
        <f ca="1"/>
        <v>132.93296332920019</v>
      </c>
      <c r="J41">
        <f ca="1">SUM($G$2:G41)</f>
        <v>14400</v>
      </c>
      <c r="K41">
        <f t="shared" ca="1" si="1"/>
        <v>132.93296332920019</v>
      </c>
    </row>
    <row r="42" spans="1:11" x14ac:dyDescent="0.2">
      <c r="A42" t="s">
        <v>46</v>
      </c>
      <c r="B42">
        <f t="shared" ca="1" si="2"/>
        <v>250</v>
      </c>
      <c r="C42" t="str">
        <f ca="1">OFFSET(Submarkets!$A$2,RANDBETWEEN(0,3),0)</f>
        <v>SE</v>
      </c>
      <c r="D42" s="3">
        <f ca="1">200*EXP(SUM($B$2:B42)*COUNT($B$2:B42)/(SUM(B:B)*25))/EXP(1)</f>
        <v>136.34105062325753</v>
      </c>
      <c r="G42">
        <f ca="1"/>
        <v>250</v>
      </c>
      <c r="H42" t="str">
        <f ca="1"/>
        <v>SE</v>
      </c>
      <c r="I42">
        <f ca="1"/>
        <v>136.34105062325753</v>
      </c>
      <c r="J42">
        <f ca="1">SUM($G$2:G42)</f>
        <v>14650</v>
      </c>
      <c r="K42">
        <f t="shared" ca="1" si="1"/>
        <v>136.34105062325753</v>
      </c>
    </row>
    <row r="43" spans="1:11" x14ac:dyDescent="0.2">
      <c r="A43" t="s">
        <v>47</v>
      </c>
      <c r="B43">
        <f t="shared" ca="1" si="2"/>
        <v>550</v>
      </c>
      <c r="C43" t="str">
        <f ca="1">OFFSET(Submarkets!$A$2,RANDBETWEEN(0,3),0)</f>
        <v>NE</v>
      </c>
      <c r="D43" s="3">
        <f ca="1">200*EXP(SUM($B$2:B43)*COUNT($B$2:B43)/(SUM(B:B)*25))/EXP(1)</f>
        <v>141.73046536651128</v>
      </c>
      <c r="G43">
        <f ca="1"/>
        <v>550</v>
      </c>
      <c r="H43" t="str">
        <f ca="1"/>
        <v>NE</v>
      </c>
      <c r="I43">
        <f ca="1"/>
        <v>141.73046536651128</v>
      </c>
      <c r="J43">
        <f ca="1">SUM($G$2:G43)</f>
        <v>15200</v>
      </c>
      <c r="K43">
        <f t="shared" ca="1" si="1"/>
        <v>141.73046536651128</v>
      </c>
    </row>
    <row r="44" spans="1:11" x14ac:dyDescent="0.2">
      <c r="A44" t="s">
        <v>48</v>
      </c>
      <c r="B44">
        <f t="shared" ca="1" si="2"/>
        <v>100</v>
      </c>
      <c r="C44" t="str">
        <f ca="1">OFFSET(Submarkets!$A$2,RANDBETWEEN(0,3),0)</f>
        <v>NE</v>
      </c>
      <c r="D44" s="3">
        <f ca="1">200*EXP(SUM($B$2:B44)*COUNT($B$2:B44)/(SUM(B:B)*25))/EXP(1)</f>
        <v>144.597323025008</v>
      </c>
      <c r="G44">
        <f ca="1"/>
        <v>100</v>
      </c>
      <c r="H44" t="str">
        <f ca="1"/>
        <v>NE</v>
      </c>
      <c r="I44">
        <f ca="1"/>
        <v>144.597323025008</v>
      </c>
      <c r="J44">
        <f ca="1">SUM($G$2:G44)</f>
        <v>15300</v>
      </c>
      <c r="K44">
        <f t="shared" ca="1" si="1"/>
        <v>144.597323025008</v>
      </c>
    </row>
    <row r="45" spans="1:11" x14ac:dyDescent="0.2">
      <c r="A45" t="s">
        <v>49</v>
      </c>
      <c r="B45">
        <f t="shared" ca="1" si="2"/>
        <v>500</v>
      </c>
      <c r="C45" t="str">
        <f ca="1">OFFSET(Submarkets!$A$2,RANDBETWEEN(0,3),0)</f>
        <v>S</v>
      </c>
      <c r="D45" s="3">
        <f ca="1">200*EXP(SUM($B$2:B45)*COUNT($B$2:B45)/(SUM(B:B)*25))/EXP(1)</f>
        <v>150.2436510301923</v>
      </c>
      <c r="G45">
        <f ca="1"/>
        <v>500</v>
      </c>
      <c r="H45" t="str">
        <f ca="1"/>
        <v>S</v>
      </c>
      <c r="I45">
        <f ca="1"/>
        <v>150.2436510301923</v>
      </c>
      <c r="J45">
        <f ca="1">SUM($G$2:G45)</f>
        <v>15800</v>
      </c>
      <c r="K45">
        <f t="shared" ca="1" si="1"/>
        <v>150.2436510301923</v>
      </c>
    </row>
    <row r="46" spans="1:11" x14ac:dyDescent="0.2">
      <c r="A46" t="s">
        <v>50</v>
      </c>
      <c r="B46">
        <f t="shared" ca="1" si="2"/>
        <v>300</v>
      </c>
      <c r="C46" t="str">
        <f ca="1">OFFSET(Submarkets!$A$2,RANDBETWEEN(0,3),0)</f>
        <v>N</v>
      </c>
      <c r="D46" s="3">
        <f ca="1">200*EXP(SUM($B$2:B46)*COUNT($B$2:B46)/(SUM(B:B)*25))/EXP(1)</f>
        <v>154.83316389797676</v>
      </c>
      <c r="G46">
        <f ca="1"/>
        <v>300</v>
      </c>
      <c r="H46" t="str">
        <f ca="1"/>
        <v>N</v>
      </c>
      <c r="I46">
        <f ca="1"/>
        <v>154.83316389797676</v>
      </c>
      <c r="J46">
        <f ca="1">SUM($G$2:G46)</f>
        <v>16100</v>
      </c>
      <c r="K46">
        <f t="shared" ca="1" si="1"/>
        <v>154.83316389797676</v>
      </c>
    </row>
    <row r="47" spans="1:11" x14ac:dyDescent="0.2">
      <c r="A47" t="s">
        <v>51</v>
      </c>
      <c r="B47">
        <f t="shared" ca="1" si="2"/>
        <v>350</v>
      </c>
      <c r="C47" t="str">
        <f ca="1">OFFSET(Submarkets!$A$2,RANDBETWEEN(0,3),0)</f>
        <v>SE</v>
      </c>
      <c r="D47" s="3">
        <f ca="1">200*EXP(SUM($B$2:B47)*COUNT($B$2:B47)/(SUM(B:B)*25))/EXP(1)</f>
        <v>160.03878805874368</v>
      </c>
      <c r="G47">
        <f ca="1"/>
        <v>350</v>
      </c>
      <c r="H47" t="str">
        <f ca="1"/>
        <v>SE</v>
      </c>
      <c r="I47">
        <f ca="1"/>
        <v>160.03878805874368</v>
      </c>
      <c r="J47">
        <f ca="1">SUM($G$2:G47)</f>
        <v>16450</v>
      </c>
      <c r="K47">
        <f t="shared" ca="1" si="1"/>
        <v>160.03878805874368</v>
      </c>
    </row>
    <row r="48" spans="1:11" x14ac:dyDescent="0.2">
      <c r="A48" t="s">
        <v>52</v>
      </c>
      <c r="B48">
        <f t="shared" ca="1" si="2"/>
        <v>500</v>
      </c>
      <c r="C48" t="str">
        <f ca="1">OFFSET(Submarkets!$A$2,RANDBETWEEN(0,3),0)</f>
        <v>S</v>
      </c>
      <c r="D48" s="3">
        <f ca="1">200*EXP(SUM($B$2:B48)*COUNT($B$2:B48)/(SUM(B:B)*25))/EXP(1)</f>
        <v>166.74124319743615</v>
      </c>
      <c r="G48">
        <f ca="1"/>
        <v>500</v>
      </c>
      <c r="H48" t="str">
        <f ca="1"/>
        <v>S</v>
      </c>
      <c r="I48">
        <f ca="1"/>
        <v>166.74124319743615</v>
      </c>
      <c r="J48">
        <f ca="1">SUM($G$2:G48)</f>
        <v>16950</v>
      </c>
      <c r="K48">
        <f t="shared" ca="1" si="1"/>
        <v>166.74124319743615</v>
      </c>
    </row>
    <row r="49" spans="1:11" x14ac:dyDescent="0.2">
      <c r="A49" t="s">
        <v>53</v>
      </c>
      <c r="B49">
        <f t="shared" ca="1" si="2"/>
        <v>150</v>
      </c>
      <c r="C49" t="str">
        <f ca="1">OFFSET(Submarkets!$A$2,RANDBETWEEN(0,3),0)</f>
        <v>S</v>
      </c>
      <c r="D49" s="3">
        <f ca="1">200*EXP(SUM($B$2:B49)*COUNT($B$2:B49)/(SUM(B:B)*25))/EXP(1)</f>
        <v>170.92830435685528</v>
      </c>
      <c r="G49">
        <f ca="1"/>
        <v>150</v>
      </c>
      <c r="H49" t="str">
        <f ca="1"/>
        <v>S</v>
      </c>
      <c r="I49">
        <f ca="1"/>
        <v>170.92830435685528</v>
      </c>
      <c r="J49">
        <f ca="1">SUM($G$2:G49)</f>
        <v>17100</v>
      </c>
      <c r="K49">
        <f t="shared" ca="1" si="1"/>
        <v>170.92830435685528</v>
      </c>
    </row>
    <row r="50" spans="1:11" x14ac:dyDescent="0.2">
      <c r="A50" t="s">
        <v>54</v>
      </c>
      <c r="B50">
        <f t="shared" ca="1" si="2"/>
        <v>500</v>
      </c>
      <c r="C50" t="str">
        <f ca="1">OFFSET(Submarkets!$A$2,RANDBETWEEN(0,3),0)</f>
        <v>NE</v>
      </c>
      <c r="D50" s="3">
        <f ca="1">200*EXP(SUM($B$2:B50)*COUNT($B$2:B50)/(SUM(B:B)*25))/EXP(1)</f>
        <v>178.38883490193902</v>
      </c>
      <c r="G50">
        <f ca="1"/>
        <v>500</v>
      </c>
      <c r="H50" t="str">
        <f ca="1"/>
        <v>NE</v>
      </c>
      <c r="I50">
        <f ca="1"/>
        <v>178.38883490193902</v>
      </c>
      <c r="J50">
        <f ca="1">SUM($G$2:G50)</f>
        <v>17600</v>
      </c>
      <c r="K50">
        <f t="shared" ca="1" si="1"/>
        <v>178.38883490193902</v>
      </c>
    </row>
    <row r="51" spans="1:11" x14ac:dyDescent="0.2">
      <c r="A51" t="s">
        <v>55</v>
      </c>
      <c r="B51">
        <f t="shared" ca="1" si="2"/>
        <v>300</v>
      </c>
      <c r="C51" t="str">
        <f ca="1">OFFSET(Submarkets!$A$2,RANDBETWEEN(0,3),0)</f>
        <v>NE</v>
      </c>
      <c r="D51" s="3">
        <f ca="1">200*EXP(SUM($B$2:B51)*COUNT($B$2:B51)/(SUM(B:B)*25))/EXP(1)</f>
        <v>184.46217936132098</v>
      </c>
      <c r="G51">
        <f ca="1"/>
        <v>300</v>
      </c>
      <c r="H51" t="str">
        <f ca="1"/>
        <v>NE</v>
      </c>
      <c r="I51">
        <f ca="1"/>
        <v>184.46217936132098</v>
      </c>
      <c r="J51">
        <f ca="1">SUM($G$2:G51)</f>
        <v>17900</v>
      </c>
      <c r="K51">
        <f t="shared" ca="1" si="1"/>
        <v>184.46217936132098</v>
      </c>
    </row>
    <row r="52" spans="1:11" x14ac:dyDescent="0.2">
      <c r="A52" t="s">
        <v>56</v>
      </c>
      <c r="B52">
        <f t="shared" ca="1" si="2"/>
        <v>300</v>
      </c>
      <c r="C52" t="str">
        <f ca="1">OFFSET(Submarkets!$A$2,RANDBETWEEN(0,3),0)</f>
        <v>NE</v>
      </c>
      <c r="D52" s="3">
        <f ca="1">200*EXP(SUM($B$2:B52)*COUNT($B$2:B52)/(SUM(B:B)*25))/EXP(1)</f>
        <v>190.85986089138581</v>
      </c>
      <c r="G52">
        <f ca="1"/>
        <v>300</v>
      </c>
      <c r="H52" t="str">
        <f ca="1"/>
        <v>NE</v>
      </c>
      <c r="I52">
        <f ca="1"/>
        <v>190.85986089138581</v>
      </c>
      <c r="J52">
        <f ca="1">SUM($G$2:G52)</f>
        <v>18200</v>
      </c>
      <c r="K52">
        <f t="shared" ca="1" si="1"/>
        <v>190.85986089138581</v>
      </c>
    </row>
    <row r="53" spans="1:11" x14ac:dyDescent="0.2">
      <c r="A53" t="s">
        <v>57</v>
      </c>
      <c r="B53">
        <f t="shared" ca="1" si="2"/>
        <v>200</v>
      </c>
      <c r="C53" t="str">
        <f ca="1">OFFSET(Submarkets!$A$2,RANDBETWEEN(0,3),0)</f>
        <v>N</v>
      </c>
      <c r="D53" s="3">
        <f ca="1">200*EXP(SUM($B$2:B53)*COUNT($B$2:B53)/(SUM(B:B)*25))/EXP(1)</f>
        <v>196.5487386868987</v>
      </c>
      <c r="G53">
        <f ca="1"/>
        <v>200</v>
      </c>
      <c r="H53" t="str">
        <f ca="1"/>
        <v>N</v>
      </c>
      <c r="I53">
        <f ca="1"/>
        <v>196.5487386868987</v>
      </c>
      <c r="J53">
        <f ca="1">SUM($G$2:G53)</f>
        <v>18400</v>
      </c>
      <c r="K53">
        <f t="shared" ca="1" si="1"/>
        <v>196.5487386868987</v>
      </c>
    </row>
    <row r="54" spans="1:11" x14ac:dyDescent="0.2">
      <c r="A54" t="s">
        <v>58</v>
      </c>
      <c r="B54">
        <f t="shared" ca="1" si="2"/>
        <v>300</v>
      </c>
      <c r="C54" t="str">
        <f ca="1">OFFSET(Submarkets!$A$2,RANDBETWEEN(0,3),0)</f>
        <v>SE</v>
      </c>
      <c r="D54" s="3">
        <f ca="1">200*EXP(SUM($B$2:B54)*COUNT($B$2:B54)/(SUM(B:B)*25))/EXP(1)</f>
        <v>203.59547949717705</v>
      </c>
      <c r="G54">
        <f ca="1"/>
        <v>300</v>
      </c>
      <c r="H54" t="str">
        <f ca="1"/>
        <v>SE</v>
      </c>
      <c r="I54">
        <f ca="1"/>
        <v>203.59547949717705</v>
      </c>
      <c r="J54">
        <f ca="1">SUM($G$2:G54)</f>
        <v>18700</v>
      </c>
      <c r="K54">
        <f t="shared" ca="1" si="1"/>
        <v>203.59547949717705</v>
      </c>
    </row>
    <row r="55" spans="1:11" x14ac:dyDescent="0.2">
      <c r="A55" t="s">
        <v>59</v>
      </c>
      <c r="B55">
        <f t="shared" ca="1" si="2"/>
        <v>100</v>
      </c>
      <c r="C55" t="str">
        <f ca="1">OFFSET(Submarkets!$A$2,RANDBETWEEN(0,3),0)</f>
        <v>S</v>
      </c>
      <c r="D55" s="3">
        <f ca="1">200*EXP(SUM($B$2:B55)*COUNT($B$2:B55)/(SUM(B:B)*25))/EXP(1)</f>
        <v>208.69727576482632</v>
      </c>
      <c r="G55">
        <f ca="1"/>
        <v>100</v>
      </c>
      <c r="H55" t="str">
        <f ca="1"/>
        <v>S</v>
      </c>
      <c r="I55">
        <f ca="1"/>
        <v>208.69727576482632</v>
      </c>
      <c r="J55">
        <f ca="1">SUM($G$2:G55)</f>
        <v>18800</v>
      </c>
      <c r="K55">
        <f t="shared" ca="1" si="1"/>
        <v>208.69727576482632</v>
      </c>
    </row>
    <row r="56" spans="1:11" x14ac:dyDescent="0.2">
      <c r="A56" t="s">
        <v>60</v>
      </c>
      <c r="B56">
        <f t="shared" ca="1" si="2"/>
        <v>450</v>
      </c>
      <c r="C56" t="str">
        <f ca="1">OFFSET(Submarkets!$A$2,RANDBETWEEN(0,3),0)</f>
        <v>N</v>
      </c>
      <c r="D56" s="3">
        <f ca="1">200*EXP(SUM($B$2:B56)*COUNT($B$2:B56)/(SUM(B:B)*25))/EXP(1)</f>
        <v>218.24292249819035</v>
      </c>
      <c r="G56">
        <f ca="1"/>
        <v>450</v>
      </c>
      <c r="H56" t="str">
        <f ca="1"/>
        <v>N</v>
      </c>
      <c r="I56">
        <f ca="1"/>
        <v>218.24292249819035</v>
      </c>
      <c r="J56">
        <f ca="1">SUM($G$2:G56)</f>
        <v>19250</v>
      </c>
      <c r="K56">
        <f t="shared" ca="1" si="1"/>
        <v>218.24292249819035</v>
      </c>
    </row>
    <row r="57" spans="1:11" x14ac:dyDescent="0.2">
      <c r="A57" t="s">
        <v>61</v>
      </c>
      <c r="B57">
        <f t="shared" ca="1" si="2"/>
        <v>300</v>
      </c>
      <c r="C57" t="str">
        <f ca="1">OFFSET(Submarkets!$A$2,RANDBETWEEN(0,3),0)</f>
        <v>S</v>
      </c>
      <c r="D57" s="3">
        <f ca="1">200*EXP(SUM($B$2:B57)*COUNT($B$2:B57)/(SUM(B:B)*25))/EXP(1)</f>
        <v>226.47409978003253</v>
      </c>
      <c r="G57">
        <f ca="1"/>
        <v>300</v>
      </c>
      <c r="H57" t="str">
        <f ca="1"/>
        <v>S</v>
      </c>
      <c r="I57">
        <f ca="1"/>
        <v>226.47409978003253</v>
      </c>
      <c r="J57">
        <f ca="1">SUM($G$2:G57)</f>
        <v>19550</v>
      </c>
      <c r="K57">
        <f t="shared" ca="1" si="1"/>
        <v>226.47409978003253</v>
      </c>
    </row>
    <row r="58" spans="1:11" x14ac:dyDescent="0.2">
      <c r="A58" t="s">
        <v>62</v>
      </c>
      <c r="B58">
        <f t="shared" ca="1" si="2"/>
        <v>550</v>
      </c>
      <c r="C58" t="str">
        <f ca="1">OFFSET(Submarkets!$A$2,RANDBETWEEN(0,3),0)</f>
        <v>SE</v>
      </c>
      <c r="D58" s="3">
        <f ca="1">200*EXP(SUM($B$2:B58)*COUNT($B$2:B58)/(SUM(B:B)*25))/EXP(1)</f>
        <v>238.62725510180456</v>
      </c>
      <c r="G58">
        <f ca="1"/>
        <v>550</v>
      </c>
      <c r="H58" t="str">
        <f ca="1"/>
        <v>SE</v>
      </c>
      <c r="I58">
        <f ca="1"/>
        <v>238.62725510180456</v>
      </c>
      <c r="J58">
        <f ca="1">SUM($G$2:G58)</f>
        <v>20100</v>
      </c>
      <c r="K58">
        <f t="shared" ca="1" si="1"/>
        <v>238.62725510180456</v>
      </c>
    </row>
    <row r="59" spans="1:11" x14ac:dyDescent="0.2">
      <c r="A59" t="s">
        <v>63</v>
      </c>
      <c r="B59">
        <f t="shared" ca="1" si="2"/>
        <v>300</v>
      </c>
      <c r="C59" t="str">
        <f ca="1">OFFSET(Submarkets!$A$2,RANDBETWEEN(0,3),0)</f>
        <v>S</v>
      </c>
      <c r="D59" s="3">
        <f ca="1">200*EXP(SUM($B$2:B59)*COUNT($B$2:B59)/(SUM(B:B)*25))/EXP(1)</f>
        <v>247.99625464836285</v>
      </c>
      <c r="G59">
        <f ca="1"/>
        <v>300</v>
      </c>
      <c r="H59" t="str">
        <f ca="1"/>
        <v>S</v>
      </c>
      <c r="I59">
        <f ca="1"/>
        <v>247.99625464836285</v>
      </c>
      <c r="J59">
        <f ca="1">SUM($G$2:G59)</f>
        <v>20400</v>
      </c>
      <c r="K59">
        <f t="shared" ca="1" si="1"/>
        <v>247.99625464836285</v>
      </c>
    </row>
    <row r="60" spans="1:11" x14ac:dyDescent="0.2">
      <c r="A60" t="s">
        <v>64</v>
      </c>
      <c r="B60">
        <f t="shared" ca="1" si="2"/>
        <v>100</v>
      </c>
      <c r="C60" t="str">
        <f ca="1">OFFSET(Submarkets!$A$2,RANDBETWEEN(0,3),0)</f>
        <v>S</v>
      </c>
      <c r="D60" s="3">
        <f ca="1">200*EXP(SUM($B$2:B60)*COUNT($B$2:B60)/(SUM(B:B)*25))/EXP(1)</f>
        <v>254.7856566945436</v>
      </c>
      <c r="G60">
        <f ca="1"/>
        <v>100</v>
      </c>
      <c r="H60" t="str">
        <f ca="1"/>
        <v>S</v>
      </c>
      <c r="I60">
        <f ca="1"/>
        <v>254.7856566945436</v>
      </c>
      <c r="J60">
        <f ca="1">SUM($G$2:G60)</f>
        <v>20500</v>
      </c>
      <c r="K60">
        <f t="shared" ca="1" si="1"/>
        <v>254.7856566945436</v>
      </c>
    </row>
    <row r="61" spans="1:11" x14ac:dyDescent="0.2">
      <c r="A61" t="s">
        <v>65</v>
      </c>
      <c r="B61">
        <f t="shared" ca="1" si="2"/>
        <v>250</v>
      </c>
      <c r="C61" t="str">
        <f ca="1">OFFSET(Submarkets!$A$2,RANDBETWEEN(0,3),0)</f>
        <v>S</v>
      </c>
      <c r="D61" s="3">
        <f ca="1">200*EXP(SUM($B$2:B61)*COUNT($B$2:B61)/(SUM(B:B)*25))/EXP(1)</f>
        <v>264.24577232568151</v>
      </c>
      <c r="G61">
        <f ca="1"/>
        <v>250</v>
      </c>
      <c r="H61" t="str">
        <f ca="1"/>
        <v>S</v>
      </c>
      <c r="I61">
        <f ca="1"/>
        <v>264.24577232568151</v>
      </c>
      <c r="J61">
        <f ca="1">SUM($G$2:G61)</f>
        <v>20750</v>
      </c>
      <c r="K61">
        <f t="shared" ca="1" si="1"/>
        <v>264.24577232568151</v>
      </c>
    </row>
    <row r="62" spans="1:11" x14ac:dyDescent="0.2">
      <c r="A62" t="s">
        <v>66</v>
      </c>
      <c r="B62">
        <f t="shared" ca="1" si="2"/>
        <v>400</v>
      </c>
      <c r="C62" t="str">
        <f ca="1">OFFSET(Submarkets!$A$2,RANDBETWEEN(0,3),0)</f>
        <v>SE</v>
      </c>
      <c r="D62" s="3">
        <f ca="1">200*EXP(SUM($B$2:B62)*COUNT($B$2:B62)/(SUM(B:B)*25))/EXP(1)</f>
        <v>276.78658644945716</v>
      </c>
      <c r="G62">
        <f ca="1"/>
        <v>400</v>
      </c>
      <c r="H62" t="str">
        <f ca="1"/>
        <v>SE</v>
      </c>
      <c r="I62">
        <f ca="1"/>
        <v>276.78658644945716</v>
      </c>
      <c r="J62">
        <f ca="1">SUM($G$2:G62)</f>
        <v>21150</v>
      </c>
      <c r="K62">
        <f t="shared" ca="1" si="1"/>
        <v>276.78658644945716</v>
      </c>
    </row>
    <row r="63" spans="1:11" x14ac:dyDescent="0.2">
      <c r="A63" t="s">
        <v>67</v>
      </c>
      <c r="B63">
        <f t="shared" ca="1" si="2"/>
        <v>600</v>
      </c>
      <c r="C63" t="str">
        <f ca="1">OFFSET(Submarkets!$A$2,RANDBETWEEN(0,3),0)</f>
        <v>S</v>
      </c>
      <c r="D63" s="3">
        <f ca="1">200*EXP(SUM($B$2:B63)*COUNT($B$2:B63)/(SUM(B:B)*25))/EXP(1)</f>
        <v>293.87947708082538</v>
      </c>
      <c r="G63">
        <f ca="1"/>
        <v>600</v>
      </c>
      <c r="H63" t="str">
        <f ca="1"/>
        <v>S</v>
      </c>
      <c r="I63">
        <f ca="1"/>
        <v>293.87947708082538</v>
      </c>
      <c r="J63">
        <f ca="1">SUM($G$2:G63)</f>
        <v>21750</v>
      </c>
      <c r="K63">
        <f t="shared" ca="1" si="1"/>
        <v>293.87947708082538</v>
      </c>
    </row>
    <row r="64" spans="1:11" x14ac:dyDescent="0.2">
      <c r="A64" t="s">
        <v>68</v>
      </c>
      <c r="B64">
        <f t="shared" ca="1" si="2"/>
        <v>350</v>
      </c>
      <c r="C64" t="str">
        <f ca="1">OFFSET(Submarkets!$A$2,RANDBETWEEN(0,3),0)</f>
        <v>NE</v>
      </c>
      <c r="D64" s="3">
        <f ca="1">200*EXP(SUM($B$2:B64)*COUNT($B$2:B64)/(SUM(B:B)*25))/EXP(1)</f>
        <v>307.40020129399841</v>
      </c>
      <c r="G64">
        <f ca="1"/>
        <v>350</v>
      </c>
      <c r="H64" t="str">
        <f ca="1"/>
        <v>NE</v>
      </c>
      <c r="I64">
        <f ca="1"/>
        <v>307.40020129399841</v>
      </c>
      <c r="J64">
        <f ca="1">SUM($G$2:G64)</f>
        <v>22100</v>
      </c>
      <c r="K64">
        <f t="shared" ca="1" si="1"/>
        <v>307.40020129399841</v>
      </c>
    </row>
    <row r="65" spans="1:11" x14ac:dyDescent="0.2">
      <c r="A65" t="s">
        <v>69</v>
      </c>
      <c r="B65">
        <f t="shared" ca="1" si="2"/>
        <v>350</v>
      </c>
      <c r="C65" t="str">
        <f ca="1">OFFSET(Submarkets!$A$2,RANDBETWEEN(0,3),0)</f>
        <v>S</v>
      </c>
      <c r="D65" s="3">
        <f ca="1">200*EXP(SUM($B$2:B65)*COUNT($B$2:B65)/(SUM(B:B)*25))/EXP(1)</f>
        <v>321.774213997083</v>
      </c>
      <c r="G65">
        <f ca="1"/>
        <v>350</v>
      </c>
      <c r="H65" t="str">
        <f ca="1"/>
        <v>S</v>
      </c>
      <c r="I65">
        <f ca="1"/>
        <v>321.774213997083</v>
      </c>
      <c r="J65">
        <f ca="1">SUM($G$2:G65)</f>
        <v>22450</v>
      </c>
      <c r="K65">
        <f t="shared" ca="1" si="1"/>
        <v>321.774213997083</v>
      </c>
    </row>
    <row r="66" spans="1:11" x14ac:dyDescent="0.2">
      <c r="A66" t="s">
        <v>70</v>
      </c>
      <c r="B66">
        <f t="shared" ref="B66:B101" ca="1" si="3">RANDBETWEEN(2,12)*50</f>
        <v>300</v>
      </c>
      <c r="C66" t="str">
        <f ca="1">OFFSET(Submarkets!$A$2,RANDBETWEEN(0,3),0)</f>
        <v>SE</v>
      </c>
      <c r="D66" s="3">
        <f ca="1">200*EXP(SUM($B$2:B66)*COUNT($B$2:B66)/(SUM(B:B)*25))/EXP(1)</f>
        <v>335.93946288204933</v>
      </c>
      <c r="G66">
        <f ca="1"/>
        <v>300</v>
      </c>
      <c r="H66" t="str">
        <f ca="1"/>
        <v>SE</v>
      </c>
      <c r="I66">
        <f ca="1"/>
        <v>335.93946288204933</v>
      </c>
      <c r="J66">
        <f ca="1">SUM($G$2:G66)</f>
        <v>22750</v>
      </c>
      <c r="K66">
        <f t="shared" ca="1" si="1"/>
        <v>335.93946288204933</v>
      </c>
    </row>
    <row r="67" spans="1:11" x14ac:dyDescent="0.2">
      <c r="A67" t="s">
        <v>71</v>
      </c>
      <c r="B67">
        <f t="shared" ca="1" si="3"/>
        <v>250</v>
      </c>
      <c r="C67" t="str">
        <f ca="1">OFFSET(Submarkets!$A$2,RANDBETWEEN(0,3),0)</f>
        <v>S</v>
      </c>
      <c r="D67" s="3">
        <f ca="1">200*EXP(SUM($B$2:B67)*COUNT($B$2:B67)/(SUM(B:B)*25))/EXP(1)</f>
        <v>349.75715158013713</v>
      </c>
      <c r="G67">
        <f ca="1"/>
        <v>250</v>
      </c>
      <c r="H67" t="str">
        <f ca="1"/>
        <v>S</v>
      </c>
      <c r="I67">
        <f ca="1"/>
        <v>349.75715158013713</v>
      </c>
      <c r="J67">
        <f ca="1">SUM($G$2:G67)</f>
        <v>23000</v>
      </c>
      <c r="K67">
        <f t="shared" ref="K67:K111" ca="1" si="4">I67</f>
        <v>349.75715158013713</v>
      </c>
    </row>
    <row r="68" spans="1:11" x14ac:dyDescent="0.2">
      <c r="A68" t="s">
        <v>72</v>
      </c>
      <c r="B68">
        <f t="shared" ca="1" si="3"/>
        <v>600</v>
      </c>
      <c r="C68" t="str">
        <f ca="1">OFFSET(Submarkets!$A$2,RANDBETWEEN(0,3),0)</f>
        <v>N</v>
      </c>
      <c r="D68" s="3">
        <f ca="1">200*EXP(SUM($B$2:B68)*COUNT($B$2:B68)/(SUM(B:B)*25))/EXP(1)</f>
        <v>373.21056722415176</v>
      </c>
      <c r="G68">
        <f ca="1"/>
        <v>600</v>
      </c>
      <c r="H68" t="str">
        <f ca="1"/>
        <v>N</v>
      </c>
      <c r="I68">
        <f ca="1"/>
        <v>373.21056722415176</v>
      </c>
      <c r="J68">
        <f ca="1">SUM($G$2:G68)</f>
        <v>23600</v>
      </c>
      <c r="K68">
        <f t="shared" ca="1" si="4"/>
        <v>373.21056722415176</v>
      </c>
    </row>
    <row r="69" spans="1:11" x14ac:dyDescent="0.2">
      <c r="A69" t="s">
        <v>73</v>
      </c>
      <c r="B69">
        <f t="shared" ca="1" si="3"/>
        <v>600</v>
      </c>
      <c r="C69" t="str">
        <f ca="1">OFFSET(Submarkets!$A$2,RANDBETWEEN(0,3),0)</f>
        <v>NE</v>
      </c>
      <c r="D69" s="3">
        <f ca="1">200*EXP(SUM($B$2:B69)*COUNT($B$2:B69)/(SUM(B:B)*25))/EXP(1)</f>
        <v>398.72775098383715</v>
      </c>
      <c r="G69">
        <f ca="1"/>
        <v>600</v>
      </c>
      <c r="H69" t="str">
        <f ca="1"/>
        <v>NE</v>
      </c>
      <c r="I69">
        <f ca="1"/>
        <v>398.72775098383715</v>
      </c>
      <c r="J69">
        <f ca="1">SUM($G$2:G69)</f>
        <v>24200</v>
      </c>
      <c r="K69">
        <f t="shared" ca="1" si="4"/>
        <v>398.72775098383715</v>
      </c>
    </row>
    <row r="70" spans="1:11" x14ac:dyDescent="0.2">
      <c r="A70" t="s">
        <v>74</v>
      </c>
      <c r="B70">
        <f t="shared" ca="1" si="3"/>
        <v>450</v>
      </c>
      <c r="C70" t="str">
        <f ca="1">OFFSET(Submarkets!$A$2,RANDBETWEEN(0,3),0)</f>
        <v>S</v>
      </c>
      <c r="D70" s="3">
        <f ca="1">200*EXP(SUM($B$2:B70)*COUNT($B$2:B70)/(SUM(B:B)*25))/EXP(1)</f>
        <v>422.00546539957378</v>
      </c>
      <c r="G70">
        <f ca="1"/>
        <v>450</v>
      </c>
      <c r="H70" t="str">
        <f ca="1"/>
        <v>S</v>
      </c>
      <c r="I70">
        <f ca="1"/>
        <v>422.00546539957378</v>
      </c>
      <c r="J70">
        <f ca="1">SUM($G$2:G70)</f>
        <v>24650</v>
      </c>
      <c r="K70">
        <f t="shared" ca="1" si="4"/>
        <v>422.00546539957378</v>
      </c>
    </row>
    <row r="71" spans="1:11" x14ac:dyDescent="0.2">
      <c r="A71" t="s">
        <v>75</v>
      </c>
      <c r="B71">
        <f t="shared" ca="1" si="3"/>
        <v>200</v>
      </c>
      <c r="C71" t="str">
        <f ca="1">OFFSET(Submarkets!$A$2,RANDBETWEEN(0,3),0)</f>
        <v>SE</v>
      </c>
      <c r="D71" s="3">
        <f ca="1">200*EXP(SUM($B$2:B71)*COUNT($B$2:B71)/(SUM(B:B)*25))/EXP(1)</f>
        <v>439.09253548503381</v>
      </c>
      <c r="G71">
        <f ca="1"/>
        <v>200</v>
      </c>
      <c r="H71" t="str">
        <f ca="1"/>
        <v>SE</v>
      </c>
      <c r="I71">
        <f ca="1"/>
        <v>439.09253548503381</v>
      </c>
      <c r="J71">
        <f ca="1">SUM($G$2:G71)</f>
        <v>24850</v>
      </c>
      <c r="K71">
        <f t="shared" ca="1" si="4"/>
        <v>439.09253548503381</v>
      </c>
    </row>
    <row r="72" spans="1:11" x14ac:dyDescent="0.2">
      <c r="A72" t="s">
        <v>76</v>
      </c>
      <c r="B72">
        <f t="shared" ca="1" si="3"/>
        <v>300</v>
      </c>
      <c r="C72" t="str">
        <f ca="1">OFFSET(Submarkets!$A$2,RANDBETWEEN(0,3),0)</f>
        <v>S</v>
      </c>
      <c r="D72" s="3">
        <f ca="1">200*EXP(SUM($B$2:B72)*COUNT($B$2:B72)/(SUM(B:B)*25))/EXP(1)</f>
        <v>460.40395761100132</v>
      </c>
      <c r="G72">
        <f ca="1"/>
        <v>300</v>
      </c>
      <c r="H72" t="str">
        <f ca="1"/>
        <v>S</v>
      </c>
      <c r="I72">
        <f ca="1"/>
        <v>460.40395761100132</v>
      </c>
      <c r="J72">
        <f ca="1">SUM($G$2:G72)</f>
        <v>25150</v>
      </c>
      <c r="K72">
        <f t="shared" ca="1" si="4"/>
        <v>460.40395761100132</v>
      </c>
    </row>
    <row r="73" spans="1:11" x14ac:dyDescent="0.2">
      <c r="A73" t="s">
        <v>77</v>
      </c>
      <c r="B73">
        <f t="shared" ca="1" si="3"/>
        <v>550</v>
      </c>
      <c r="C73" t="str">
        <f ca="1">OFFSET(Submarkets!$A$2,RANDBETWEEN(0,3),0)</f>
        <v>N</v>
      </c>
      <c r="D73" s="3">
        <f ca="1">200*EXP(SUM($B$2:B73)*COUNT($B$2:B73)/(SUM(B:B)*25))/EXP(1)</f>
        <v>492.05956680144664</v>
      </c>
      <c r="G73">
        <f ca="1"/>
        <v>550</v>
      </c>
      <c r="H73" t="str">
        <f ca="1"/>
        <v>N</v>
      </c>
      <c r="I73">
        <f ca="1"/>
        <v>492.05956680144664</v>
      </c>
      <c r="J73">
        <f ca="1">SUM($G$2:G73)</f>
        <v>25700</v>
      </c>
      <c r="K73">
        <f t="shared" ca="1" si="4"/>
        <v>492.05956680144664</v>
      </c>
    </row>
    <row r="74" spans="1:11" x14ac:dyDescent="0.2">
      <c r="A74" t="s">
        <v>78</v>
      </c>
      <c r="B74">
        <f t="shared" ca="1" si="3"/>
        <v>100</v>
      </c>
      <c r="C74" t="str">
        <f ca="1">OFFSET(Submarkets!$A$2,RANDBETWEEN(0,3),0)</f>
        <v>N</v>
      </c>
      <c r="D74" s="3">
        <f ca="1">200*EXP(SUM($B$2:B74)*COUNT($B$2:B74)/(SUM(B:B)*25))/EXP(1)</f>
        <v>509.02105542503631</v>
      </c>
      <c r="G74">
        <f ca="1"/>
        <v>100</v>
      </c>
      <c r="H74" t="str">
        <f ca="1"/>
        <v>N</v>
      </c>
      <c r="I74">
        <f ca="1"/>
        <v>509.02105542503631</v>
      </c>
      <c r="J74">
        <f ca="1">SUM($G$2:G74)</f>
        <v>25800</v>
      </c>
      <c r="K74">
        <f t="shared" ca="1" si="4"/>
        <v>509.02105542503631</v>
      </c>
    </row>
    <row r="75" spans="1:11" x14ac:dyDescent="0.2">
      <c r="A75" t="s">
        <v>79</v>
      </c>
      <c r="B75">
        <f t="shared" ca="1" si="3"/>
        <v>300</v>
      </c>
      <c r="C75" t="str">
        <f ca="1">OFFSET(Submarkets!$A$2,RANDBETWEEN(0,3),0)</f>
        <v>S</v>
      </c>
      <c r="D75" s="3">
        <f ca="1">200*EXP(SUM($B$2:B75)*COUNT($B$2:B75)/(SUM(B:B)*25))/EXP(1)</f>
        <v>534.74144439665224</v>
      </c>
      <c r="G75">
        <f ca="1"/>
        <v>300</v>
      </c>
      <c r="H75" t="str">
        <f ca="1"/>
        <v>S</v>
      </c>
      <c r="I75">
        <f ca="1"/>
        <v>534.74144439665224</v>
      </c>
      <c r="J75">
        <f ca="1">SUM($G$2:G75)</f>
        <v>26100</v>
      </c>
      <c r="K75">
        <f t="shared" ca="1" si="4"/>
        <v>534.74144439665224</v>
      </c>
    </row>
    <row r="76" spans="1:11" x14ac:dyDescent="0.2">
      <c r="A76" t="s">
        <v>80</v>
      </c>
      <c r="B76">
        <f t="shared" ca="1" si="3"/>
        <v>550</v>
      </c>
      <c r="C76" t="str">
        <f ca="1">OFFSET(Submarkets!$A$2,RANDBETWEEN(0,3),0)</f>
        <v>N</v>
      </c>
      <c r="D76" s="3">
        <f ca="1">200*EXP(SUM($B$2:B76)*COUNT($B$2:B76)/(SUM(B:B)*25))/EXP(1)</f>
        <v>573.03623123673788</v>
      </c>
      <c r="G76">
        <f ca="1"/>
        <v>550</v>
      </c>
      <c r="H76" t="str">
        <f ca="1"/>
        <v>N</v>
      </c>
      <c r="I76">
        <f ca="1"/>
        <v>573.03623123673788</v>
      </c>
      <c r="J76">
        <f ca="1">SUM($G$2:G76)</f>
        <v>26650</v>
      </c>
      <c r="K76">
        <f t="shared" ca="1" si="4"/>
        <v>573.03623123673788</v>
      </c>
    </row>
    <row r="77" spans="1:11" x14ac:dyDescent="0.2">
      <c r="A77" t="s">
        <v>81</v>
      </c>
      <c r="B77">
        <f t="shared" ca="1" si="3"/>
        <v>300</v>
      </c>
      <c r="C77" t="str">
        <f ca="1">OFFSET(Submarkets!$A$2,RANDBETWEEN(0,3),0)</f>
        <v>NE</v>
      </c>
      <c r="D77" s="3">
        <f ca="1">200*EXP(SUM($B$2:B77)*COUNT($B$2:B77)/(SUM(B:B)*25))/EXP(1)</f>
        <v>602.88833713229656</v>
      </c>
      <c r="G77">
        <f ca="1"/>
        <v>300</v>
      </c>
      <c r="H77" t="str">
        <f ca="1"/>
        <v>NE</v>
      </c>
      <c r="I77">
        <f ca="1"/>
        <v>602.88833713229656</v>
      </c>
      <c r="J77">
        <f ca="1">SUM($G$2:G77)</f>
        <v>26950</v>
      </c>
      <c r="K77">
        <f t="shared" ca="1" si="4"/>
        <v>602.88833713229656</v>
      </c>
    </row>
    <row r="78" spans="1:11" x14ac:dyDescent="0.2">
      <c r="A78" t="s">
        <v>82</v>
      </c>
      <c r="B78">
        <f t="shared" ca="1" si="3"/>
        <v>200</v>
      </c>
      <c r="C78" t="str">
        <f ca="1">OFFSET(Submarkets!$A$2,RANDBETWEEN(0,3),0)</f>
        <v>N</v>
      </c>
      <c r="D78" s="3">
        <f ca="1">200*EXP(SUM($B$2:B78)*COUNT($B$2:B78)/(SUM(B:B)*25))/EXP(1)</f>
        <v>629.68749501820662</v>
      </c>
      <c r="G78">
        <f ca="1"/>
        <v>200</v>
      </c>
      <c r="H78" t="str">
        <f ca="1"/>
        <v>N</v>
      </c>
      <c r="I78">
        <f ca="1"/>
        <v>629.68749501820662</v>
      </c>
      <c r="J78">
        <f ca="1">SUM($G$2:G78)</f>
        <v>27150</v>
      </c>
      <c r="K78">
        <f t="shared" ca="1" si="4"/>
        <v>629.68749501820662</v>
      </c>
    </row>
    <row r="79" spans="1:11" x14ac:dyDescent="0.2">
      <c r="A79" t="s">
        <v>83</v>
      </c>
      <c r="B79">
        <f t="shared" ca="1" si="3"/>
        <v>500</v>
      </c>
      <c r="C79" t="str">
        <f ca="1">OFFSET(Submarkets!$A$2,RANDBETWEEN(0,3),0)</f>
        <v>S</v>
      </c>
      <c r="D79" s="3">
        <f ca="1">200*EXP(SUM($B$2:B79)*COUNT($B$2:B79)/(SUM(B:B)*25))/EXP(1)</f>
        <v>673.95066062823355</v>
      </c>
      <c r="G79">
        <f ca="1"/>
        <v>500</v>
      </c>
      <c r="H79" t="str">
        <f ca="1"/>
        <v>S</v>
      </c>
      <c r="I79">
        <f ca="1"/>
        <v>673.95066062823355</v>
      </c>
      <c r="J79">
        <f ca="1">SUM($G$2:G79)</f>
        <v>27650</v>
      </c>
      <c r="K79">
        <f t="shared" ca="1" si="4"/>
        <v>673.95066062823355</v>
      </c>
    </row>
    <row r="80" spans="1:11" x14ac:dyDescent="0.2">
      <c r="A80" t="s">
        <v>84</v>
      </c>
      <c r="B80">
        <f t="shared" ca="1" si="3"/>
        <v>550</v>
      </c>
      <c r="C80" t="str">
        <f ca="1">OFFSET(Submarkets!$A$2,RANDBETWEEN(0,3),0)</f>
        <v>S</v>
      </c>
      <c r="D80" s="3">
        <f ca="1">200*EXP(SUM($B$2:B80)*COUNT($B$2:B80)/(SUM(B:B)*25))/EXP(1)</f>
        <v>725.00140477879177</v>
      </c>
      <c r="G80">
        <f ca="1"/>
        <v>550</v>
      </c>
      <c r="H80" t="str">
        <f ca="1"/>
        <v>S</v>
      </c>
      <c r="I80">
        <f ca="1"/>
        <v>725.00140477879177</v>
      </c>
      <c r="J80">
        <f ca="1">SUM($G$2:G80)</f>
        <v>28200</v>
      </c>
      <c r="K80">
        <f t="shared" ca="1" si="4"/>
        <v>725.00140477879177</v>
      </c>
    </row>
    <row r="81" spans="1:11" x14ac:dyDescent="0.2">
      <c r="A81" t="s">
        <v>85</v>
      </c>
      <c r="B81">
        <f t="shared" ca="1" si="3"/>
        <v>100</v>
      </c>
      <c r="C81" t="str">
        <f ca="1">OFFSET(Submarkets!$A$2,RANDBETWEEN(0,3),0)</f>
        <v>N</v>
      </c>
      <c r="D81" s="3">
        <f ca="1">200*EXP(SUM($B$2:B81)*COUNT($B$2:B81)/(SUM(B:B)*25))/EXP(1)</f>
        <v>752.46121891862447</v>
      </c>
      <c r="G81">
        <f ca="1"/>
        <v>100</v>
      </c>
      <c r="H81" t="str">
        <f ca="1"/>
        <v>N</v>
      </c>
      <c r="I81">
        <f ca="1"/>
        <v>752.46121891862447</v>
      </c>
      <c r="J81">
        <f ca="1">SUM($G$2:G81)</f>
        <v>28300</v>
      </c>
      <c r="K81">
        <f t="shared" ca="1" si="4"/>
        <v>752.46121891862447</v>
      </c>
    </row>
    <row r="82" spans="1:11" x14ac:dyDescent="0.2">
      <c r="A82" t="s">
        <v>86</v>
      </c>
      <c r="B82">
        <f t="shared" ca="1" si="3"/>
        <v>550</v>
      </c>
      <c r="C82" t="str">
        <f ca="1">OFFSET(Submarkets!$A$2,RANDBETWEEN(0,3),0)</f>
        <v>S</v>
      </c>
      <c r="D82" s="3">
        <f ca="1">200*EXP(SUM($B$2:B82)*COUNT($B$2:B82)/(SUM(B:B)*25))/EXP(1)</f>
        <v>810.91506743381831</v>
      </c>
      <c r="G82">
        <f ca="1"/>
        <v>550</v>
      </c>
      <c r="H82" t="str">
        <f ca="1"/>
        <v>S</v>
      </c>
      <c r="I82">
        <f ca="1"/>
        <v>810.91506743381831</v>
      </c>
      <c r="J82">
        <f ca="1">SUM($G$2:G82)</f>
        <v>28850</v>
      </c>
      <c r="K82">
        <f t="shared" ca="1" si="4"/>
        <v>810.91506743381831</v>
      </c>
    </row>
    <row r="83" spans="1:11" x14ac:dyDescent="0.2">
      <c r="A83" t="s">
        <v>87</v>
      </c>
      <c r="B83">
        <f t="shared" ca="1" si="3"/>
        <v>100</v>
      </c>
      <c r="C83" t="str">
        <f ca="1">OFFSET(Submarkets!$A$2,RANDBETWEEN(0,3),0)</f>
        <v>NE</v>
      </c>
      <c r="D83" s="3">
        <f ca="1">200*EXP(SUM($B$2:B83)*COUNT($B$2:B83)/(SUM(B:B)*25))/EXP(1)</f>
        <v>842.36389767491676</v>
      </c>
      <c r="G83">
        <f ca="1"/>
        <v>100</v>
      </c>
      <c r="H83" t="str">
        <f ca="1"/>
        <v>NE</v>
      </c>
      <c r="I83">
        <f ca="1"/>
        <v>842.36389767491676</v>
      </c>
      <c r="J83">
        <f ca="1">SUM($G$2:G83)</f>
        <v>28950</v>
      </c>
      <c r="K83">
        <f t="shared" ca="1" si="4"/>
        <v>842.36389767491676</v>
      </c>
    </row>
    <row r="84" spans="1:11" x14ac:dyDescent="0.2">
      <c r="A84" t="s">
        <v>88</v>
      </c>
      <c r="B84">
        <f t="shared" ca="1" si="3"/>
        <v>350</v>
      </c>
      <c r="C84" t="str">
        <f ca="1">OFFSET(Submarkets!$A$2,RANDBETWEEN(0,3),0)</f>
        <v>S</v>
      </c>
      <c r="D84" s="3">
        <f ca="1">200*EXP(SUM($B$2:B84)*COUNT($B$2:B84)/(SUM(B:B)*25))/EXP(1)</f>
        <v>894.0624670534072</v>
      </c>
      <c r="G84">
        <f ca="1"/>
        <v>350</v>
      </c>
      <c r="H84" t="str">
        <f ca="1"/>
        <v>S</v>
      </c>
      <c r="I84">
        <f ca="1"/>
        <v>894.0624670534072</v>
      </c>
      <c r="J84">
        <f ca="1">SUM($G$2:G84)</f>
        <v>29300</v>
      </c>
      <c r="K84">
        <f t="shared" ca="1" si="4"/>
        <v>894.0624670534072</v>
      </c>
    </row>
    <row r="85" spans="1:11" x14ac:dyDescent="0.2">
      <c r="A85" t="s">
        <v>89</v>
      </c>
      <c r="B85">
        <f t="shared" ca="1" si="3"/>
        <v>350</v>
      </c>
      <c r="C85" t="str">
        <f ca="1">OFFSET(Submarkets!$A$2,RANDBETWEEN(0,3),0)</f>
        <v>SE</v>
      </c>
      <c r="D85" s="3">
        <f ca="1">200*EXP(SUM($B$2:B85)*COUNT($B$2:B85)/(SUM(B:B)*25))/EXP(1)</f>
        <v>949.61634888068954</v>
      </c>
      <c r="G85">
        <f ca="1"/>
        <v>350</v>
      </c>
      <c r="H85" t="str">
        <f ca="1"/>
        <v>SE</v>
      </c>
      <c r="I85">
        <f ca="1"/>
        <v>949.61634888068954</v>
      </c>
      <c r="J85">
        <f ca="1">SUM($G$2:G85)</f>
        <v>29650</v>
      </c>
      <c r="K85">
        <f t="shared" ca="1" si="4"/>
        <v>949.61634888068954</v>
      </c>
    </row>
    <row r="86" spans="1:11" x14ac:dyDescent="0.2">
      <c r="A86" t="s">
        <v>90</v>
      </c>
      <c r="B86">
        <f t="shared" ca="1" si="3"/>
        <v>150</v>
      </c>
      <c r="C86" t="str">
        <f ca="1">OFFSET(Submarkets!$A$2,RANDBETWEEN(0,3),0)</f>
        <v>SE</v>
      </c>
      <c r="D86" s="3">
        <f ca="1">200*EXP(SUM($B$2:B86)*COUNT($B$2:B86)/(SUM(B:B)*25))/EXP(1)</f>
        <v>991.87894004762722</v>
      </c>
      <c r="G86">
        <f ca="1"/>
        <v>150</v>
      </c>
      <c r="H86" t="str">
        <f ca="1"/>
        <v>SE</v>
      </c>
      <c r="I86">
        <f ca="1"/>
        <v>991.87894004762722</v>
      </c>
      <c r="J86">
        <f ca="1">SUM($G$2:G86)</f>
        <v>29800</v>
      </c>
      <c r="K86">
        <f t="shared" ca="1" si="4"/>
        <v>991.87894004762722</v>
      </c>
    </row>
    <row r="87" spans="1:11" x14ac:dyDescent="0.2">
      <c r="A87" t="s">
        <v>91</v>
      </c>
      <c r="B87">
        <f t="shared" ca="1" si="3"/>
        <v>150</v>
      </c>
      <c r="C87" t="str">
        <f ca="1">OFFSET(Submarkets!$A$2,RANDBETWEEN(0,3),0)</f>
        <v>S</v>
      </c>
      <c r="D87" s="3">
        <f ca="1">200*EXP(SUM($B$2:B87)*COUNT($B$2:B87)/(SUM(B:B)*25))/EXP(1)</f>
        <v>1036.341658592441</v>
      </c>
      <c r="G87">
        <f ca="1"/>
        <v>150</v>
      </c>
      <c r="H87" t="str">
        <f ca="1"/>
        <v>S</v>
      </c>
      <c r="I87">
        <f ca="1"/>
        <v>1036.341658592441</v>
      </c>
      <c r="J87">
        <f ca="1">SUM($G$2:G87)</f>
        <v>29950</v>
      </c>
      <c r="K87">
        <f t="shared" ca="1" si="4"/>
        <v>1036.341658592441</v>
      </c>
    </row>
    <row r="88" spans="1:11" x14ac:dyDescent="0.2">
      <c r="A88" t="s">
        <v>92</v>
      </c>
      <c r="B88">
        <f t="shared" ca="1" si="3"/>
        <v>200</v>
      </c>
      <c r="C88" t="str">
        <f ca="1">OFFSET(Submarkets!$A$2,RANDBETWEEN(0,3),0)</f>
        <v>N</v>
      </c>
      <c r="D88" s="3">
        <f ca="1">200*EXP(SUM($B$2:B88)*COUNT($B$2:B88)/(SUM(B:B)*25))/EXP(1)</f>
        <v>1087.9806027445827</v>
      </c>
      <c r="G88">
        <f ca="1"/>
        <v>200</v>
      </c>
      <c r="H88" t="str">
        <f ca="1"/>
        <v>N</v>
      </c>
      <c r="I88">
        <f ca="1"/>
        <v>1087.9806027445827</v>
      </c>
      <c r="J88">
        <f ca="1">SUM($G$2:G88)</f>
        <v>30150</v>
      </c>
      <c r="K88">
        <f t="shared" ca="1" si="4"/>
        <v>1087.9806027445827</v>
      </c>
    </row>
    <row r="89" spans="1:11" x14ac:dyDescent="0.2">
      <c r="A89" t="s">
        <v>93</v>
      </c>
      <c r="B89">
        <f t="shared" ca="1" si="3"/>
        <v>200</v>
      </c>
      <c r="C89" t="str">
        <f ca="1">OFFSET(Submarkets!$A$2,RANDBETWEEN(0,3),0)</f>
        <v>S</v>
      </c>
      <c r="D89" s="3">
        <f ca="1">200*EXP(SUM($B$2:B89)*COUNT($B$2:B89)/(SUM(B:B)*25))/EXP(1)</f>
        <v>1142.6619075407775</v>
      </c>
      <c r="G89">
        <f ca="1"/>
        <v>200</v>
      </c>
      <c r="H89" t="str">
        <f ca="1"/>
        <v>S</v>
      </c>
      <c r="I89">
        <f ca="1"/>
        <v>1142.6619075407775</v>
      </c>
      <c r="J89">
        <f ca="1">SUM($G$2:G89)</f>
        <v>30350</v>
      </c>
      <c r="K89">
        <f t="shared" ca="1" si="4"/>
        <v>1142.6619075407775</v>
      </c>
    </row>
    <row r="90" spans="1:11" x14ac:dyDescent="0.2">
      <c r="A90" t="s">
        <v>94</v>
      </c>
      <c r="B90">
        <f t="shared" ca="1" si="3"/>
        <v>550</v>
      </c>
      <c r="C90" t="str">
        <f ca="1">OFFSET(Submarkets!$A$2,RANDBETWEEN(0,3),0)</f>
        <v>NE</v>
      </c>
      <c r="D90" s="3">
        <f ca="1">200*EXP(SUM($B$2:B90)*COUNT($B$2:B90)/(SUM(B:B)*25))/EXP(1)</f>
        <v>1239.6118269451304</v>
      </c>
      <c r="G90">
        <f ca="1"/>
        <v>550</v>
      </c>
      <c r="H90" t="str">
        <f ca="1"/>
        <v>NE</v>
      </c>
      <c r="I90">
        <f ca="1"/>
        <v>1239.6118269451304</v>
      </c>
      <c r="J90">
        <f ca="1">SUM($G$2:G90)</f>
        <v>30900</v>
      </c>
      <c r="K90">
        <f t="shared" ca="1" si="4"/>
        <v>1239.6118269451304</v>
      </c>
    </row>
    <row r="91" spans="1:11" x14ac:dyDescent="0.2">
      <c r="A91" t="s">
        <v>95</v>
      </c>
      <c r="B91">
        <f t="shared" ca="1" si="3"/>
        <v>200</v>
      </c>
      <c r="C91" t="str">
        <f ca="1">OFFSET(Submarkets!$A$2,RANDBETWEEN(0,3),0)</f>
        <v>N</v>
      </c>
      <c r="D91" s="3">
        <f ca="1">200*EXP(SUM($B$2:B91)*COUNT($B$2:B91)/(SUM(B:B)*25))/EXP(1)</f>
        <v>1303.4525038401744</v>
      </c>
      <c r="G91">
        <f ca="1"/>
        <v>200</v>
      </c>
      <c r="H91" t="str">
        <f ca="1"/>
        <v>N</v>
      </c>
      <c r="I91">
        <f ca="1"/>
        <v>1303.4525038401744</v>
      </c>
      <c r="J91">
        <f ca="1">SUM($G$2:G91)</f>
        <v>31100</v>
      </c>
      <c r="K91">
        <f t="shared" ca="1" si="4"/>
        <v>1303.4525038401744</v>
      </c>
    </row>
    <row r="92" spans="1:11" x14ac:dyDescent="0.2">
      <c r="A92" t="s">
        <v>96</v>
      </c>
      <c r="B92">
        <f t="shared" ca="1" si="3"/>
        <v>550</v>
      </c>
      <c r="C92" t="str">
        <f ca="1">OFFSET(Submarkets!$A$2,RANDBETWEEN(0,3),0)</f>
        <v>S</v>
      </c>
      <c r="D92" s="3">
        <f ca="1">200*EXP(SUM($B$2:B92)*COUNT($B$2:B92)/(SUM(B:B)*25))/EXP(1)</f>
        <v>1416.7338669597746</v>
      </c>
      <c r="G92">
        <f ca="1"/>
        <v>550</v>
      </c>
      <c r="H92" t="str">
        <f ca="1"/>
        <v>S</v>
      </c>
      <c r="I92">
        <f ca="1"/>
        <v>1416.7338669597746</v>
      </c>
      <c r="J92">
        <f ca="1">SUM($G$2:G92)</f>
        <v>31650</v>
      </c>
      <c r="K92">
        <f t="shared" ca="1" si="4"/>
        <v>1416.7338669597746</v>
      </c>
    </row>
    <row r="93" spans="1:11" x14ac:dyDescent="0.2">
      <c r="A93" t="s">
        <v>97</v>
      </c>
      <c r="B93">
        <f t="shared" ca="1" si="3"/>
        <v>450</v>
      </c>
      <c r="C93" t="str">
        <f ca="1">OFFSET(Submarkets!$A$2,RANDBETWEEN(0,3),0)</f>
        <v>N</v>
      </c>
      <c r="D93" s="3">
        <f ca="1">200*EXP(SUM($B$2:B93)*COUNT($B$2:B93)/(SUM(B:B)*25))/EXP(1)</f>
        <v>1527.104386025208</v>
      </c>
      <c r="G93">
        <f ca="1"/>
        <v>450</v>
      </c>
      <c r="H93" t="str">
        <f ca="1"/>
        <v>N</v>
      </c>
      <c r="I93">
        <f ca="1"/>
        <v>1527.104386025208</v>
      </c>
      <c r="J93">
        <f ca="1">SUM($G$2:G93)</f>
        <v>32100</v>
      </c>
      <c r="K93">
        <f t="shared" ca="1" si="4"/>
        <v>1527.104386025208</v>
      </c>
    </row>
    <row r="94" spans="1:11" x14ac:dyDescent="0.2">
      <c r="A94" t="s">
        <v>98</v>
      </c>
      <c r="B94">
        <f t="shared" ca="1" si="3"/>
        <v>500</v>
      </c>
      <c r="C94" t="str">
        <f ca="1">OFFSET(Submarkets!$A$2,RANDBETWEEN(0,3),0)</f>
        <v>NE</v>
      </c>
      <c r="D94" s="3">
        <f ca="1">200*EXP(SUM($B$2:B94)*COUNT($B$2:B94)/(SUM(B:B)*25))/EXP(1)</f>
        <v>1655.4820816956285</v>
      </c>
      <c r="G94">
        <f ca="1"/>
        <v>500</v>
      </c>
      <c r="H94" t="str">
        <f ca="1"/>
        <v>NE</v>
      </c>
      <c r="I94">
        <f ca="1"/>
        <v>1655.4820816956285</v>
      </c>
      <c r="J94">
        <f ca="1">SUM($G$2:G94)</f>
        <v>32600</v>
      </c>
      <c r="K94">
        <f t="shared" ca="1" si="4"/>
        <v>1655.4820816956285</v>
      </c>
    </row>
    <row r="95" spans="1:11" x14ac:dyDescent="0.2">
      <c r="A95" t="s">
        <v>99</v>
      </c>
      <c r="B95">
        <f t="shared" ca="1" si="3"/>
        <v>500</v>
      </c>
      <c r="C95" t="str">
        <f ca="1">OFFSET(Submarkets!$A$2,RANDBETWEEN(0,3),0)</f>
        <v>SE</v>
      </c>
      <c r="D95" s="3">
        <f ca="1">200*EXP(SUM($B$2:B95)*COUNT($B$2:B95)/(SUM(B:B)*25))/EXP(1)</f>
        <v>1796.4959666099339</v>
      </c>
      <c r="G95">
        <f ca="1"/>
        <v>500</v>
      </c>
      <c r="H95" t="str">
        <f ca="1"/>
        <v>SE</v>
      </c>
      <c r="I95">
        <f ca="1"/>
        <v>1796.4959666099339</v>
      </c>
      <c r="J95">
        <f ca="1">SUM($G$2:G95)</f>
        <v>33100</v>
      </c>
      <c r="K95">
        <f t="shared" ca="1" si="4"/>
        <v>1796.4959666099339</v>
      </c>
    </row>
    <row r="96" spans="1:11" x14ac:dyDescent="0.2">
      <c r="A96" t="s">
        <v>100</v>
      </c>
      <c r="B96">
        <f t="shared" ca="1" si="3"/>
        <v>600</v>
      </c>
      <c r="C96" t="str">
        <f ca="1">OFFSET(Submarkets!$A$2,RANDBETWEEN(0,3),0)</f>
        <v>S</v>
      </c>
      <c r="D96" s="3">
        <f ca="1">200*EXP(SUM($B$2:B96)*COUNT($B$2:B96)/(SUM(B:B)*25))/EXP(1)</f>
        <v>1970.6569525590382</v>
      </c>
      <c r="G96">
        <f ca="1"/>
        <v>600</v>
      </c>
      <c r="H96" t="str">
        <f ca="1"/>
        <v>S</v>
      </c>
      <c r="I96">
        <f ca="1"/>
        <v>1970.6569525590382</v>
      </c>
      <c r="J96">
        <f ca="1">SUM($G$2:G96)</f>
        <v>33700</v>
      </c>
      <c r="K96">
        <f t="shared" ca="1" si="4"/>
        <v>1970.6569525590382</v>
      </c>
    </row>
    <row r="97" spans="1:11" x14ac:dyDescent="0.2">
      <c r="A97" t="s">
        <v>101</v>
      </c>
      <c r="B97">
        <f t="shared" ca="1" si="3"/>
        <v>300</v>
      </c>
      <c r="C97" t="str">
        <f ca="1">OFFSET(Submarkets!$A$2,RANDBETWEEN(0,3),0)</f>
        <v>NE</v>
      </c>
      <c r="D97" s="3">
        <f ca="1">200*EXP(SUM($B$2:B97)*COUNT($B$2:B97)/(SUM(B:B)*25))/EXP(1)</f>
        <v>2101.2907903837722</v>
      </c>
      <c r="G97">
        <f ca="1"/>
        <v>300</v>
      </c>
      <c r="H97" t="str">
        <f ca="1"/>
        <v>NE</v>
      </c>
      <c r="I97">
        <f ca="1"/>
        <v>2101.2907903837722</v>
      </c>
      <c r="J97">
        <f ca="1">SUM($G$2:G97)</f>
        <v>34000</v>
      </c>
      <c r="K97">
        <f t="shared" ca="1" si="4"/>
        <v>2101.2907903837722</v>
      </c>
    </row>
    <row r="98" spans="1:11" x14ac:dyDescent="0.2">
      <c r="A98" t="s">
        <v>102</v>
      </c>
      <c r="B98">
        <f t="shared" ca="1" si="3"/>
        <v>500</v>
      </c>
      <c r="C98" t="str">
        <f ca="1">OFFSET(Submarkets!$A$2,RANDBETWEEN(0,3),0)</f>
        <v>SE</v>
      </c>
      <c r="D98" s="3">
        <f ca="1">200*EXP(SUM($B$2:B98)*COUNT($B$2:B98)/(SUM(B:B)*25))/EXP(1)</f>
        <v>2287.0798361807947</v>
      </c>
      <c r="G98">
        <f ca="1"/>
        <v>500</v>
      </c>
      <c r="H98" t="str">
        <f ca="1"/>
        <v>SE</v>
      </c>
      <c r="I98">
        <f ca="1"/>
        <v>2287.0798361807947</v>
      </c>
      <c r="J98">
        <f ca="1">SUM($G$2:G98)</f>
        <v>34500</v>
      </c>
      <c r="K98">
        <f t="shared" ca="1" si="4"/>
        <v>2287.0798361807947</v>
      </c>
    </row>
    <row r="99" spans="1:11" x14ac:dyDescent="0.2">
      <c r="A99" t="s">
        <v>103</v>
      </c>
      <c r="B99">
        <f t="shared" ca="1" si="3"/>
        <v>100</v>
      </c>
      <c r="C99" t="str">
        <f ca="1">OFFSET(Submarkets!$A$2,RANDBETWEEN(0,3),0)</f>
        <v>N</v>
      </c>
      <c r="D99" s="3">
        <f ca="1">200*EXP(SUM($B$2:B99)*COUNT($B$2:B99)/(SUM(B:B)*25))/EXP(1)</f>
        <v>2393.5318735832843</v>
      </c>
      <c r="G99">
        <f ca="1"/>
        <v>100</v>
      </c>
      <c r="H99" t="str">
        <f ca="1"/>
        <v>N</v>
      </c>
      <c r="I99">
        <f ca="1"/>
        <v>2393.5318735832843</v>
      </c>
      <c r="J99">
        <f ca="1">SUM($G$2:G99)</f>
        <v>34600</v>
      </c>
      <c r="K99">
        <f t="shared" ca="1" si="4"/>
        <v>2393.5318735832843</v>
      </c>
    </row>
    <row r="100" spans="1:11" x14ac:dyDescent="0.2">
      <c r="A100" t="s">
        <v>104</v>
      </c>
      <c r="B100">
        <f t="shared" ca="1" si="3"/>
        <v>150</v>
      </c>
      <c r="C100" t="str">
        <f ca="1">OFFSET(Submarkets!$A$2,RANDBETWEEN(0,3),0)</f>
        <v>SE</v>
      </c>
      <c r="D100" s="3">
        <f ca="1">200*EXP(SUM($B$2:B100)*COUNT($B$2:B100)/(SUM(B:B)*25))/EXP(1)</f>
        <v>2518.2220119370049</v>
      </c>
      <c r="G100">
        <f ca="1"/>
        <v>150</v>
      </c>
      <c r="H100" t="str">
        <f ca="1"/>
        <v>SE</v>
      </c>
      <c r="I100">
        <f ca="1"/>
        <v>2518.2220119370049</v>
      </c>
      <c r="J100">
        <f ca="1">SUM($G$2:G100)</f>
        <v>34750</v>
      </c>
      <c r="K100">
        <f t="shared" ca="1" si="4"/>
        <v>2518.2220119370049</v>
      </c>
    </row>
    <row r="101" spans="1:11" x14ac:dyDescent="0.2">
      <c r="A101" t="s">
        <v>105</v>
      </c>
      <c r="B101">
        <f t="shared" ca="1" si="3"/>
        <v>350</v>
      </c>
      <c r="C101" t="str">
        <f ca="1">OFFSET(Submarkets!$A$2,RANDBETWEEN(0,3),0)</f>
        <v>N</v>
      </c>
      <c r="D101" s="3">
        <f ca="1">200*EXP(SUM($B$2:B101)*COUNT($B$2:B101)/(SUM(B:B)*25))/EXP(1)</f>
        <v>2705.2204249274891</v>
      </c>
      <c r="G101">
        <f ca="1"/>
        <v>350</v>
      </c>
      <c r="H101" t="str">
        <f ca="1"/>
        <v>N</v>
      </c>
      <c r="I101">
        <f ca="1"/>
        <v>2705.2204249274891</v>
      </c>
      <c r="J101">
        <f ca="1">SUM($G$2:G101)</f>
        <v>35100</v>
      </c>
      <c r="K101">
        <f t="shared" ca="1" si="4"/>
        <v>2705.2204249274891</v>
      </c>
    </row>
    <row r="102" spans="1:11" x14ac:dyDescent="0.2">
      <c r="A102" t="s">
        <v>128</v>
      </c>
      <c r="B102">
        <f t="shared" ref="B102:B111" ca="1" si="5">RANDBETWEEN(2,12)*50</f>
        <v>450</v>
      </c>
      <c r="C102" t="str">
        <f ca="1">OFFSET(Submarkets!$A$2,RANDBETWEEN(0,3),0)</f>
        <v>S</v>
      </c>
      <c r="D102" s="3">
        <f ca="1">200*EXP(SUM($B$2:B102)*COUNT($B$2:B102)/(SUM(B:B)*25))/EXP(1)</f>
        <v>2938.5164192290804</v>
      </c>
      <c r="G102">
        <f ca="1"/>
        <v>450</v>
      </c>
      <c r="H102" t="str">
        <f ca="1"/>
        <v>S</v>
      </c>
      <c r="I102">
        <f ca="1"/>
        <v>2938.5164192290804</v>
      </c>
      <c r="J102">
        <f ca="1">SUM($G$2:G102)</f>
        <v>35550</v>
      </c>
      <c r="K102">
        <f t="shared" ca="1" si="4"/>
        <v>2938.5164192290804</v>
      </c>
    </row>
    <row r="103" spans="1:11" x14ac:dyDescent="0.2">
      <c r="A103" t="s">
        <v>129</v>
      </c>
      <c r="B103">
        <f t="shared" ca="1" si="5"/>
        <v>300</v>
      </c>
      <c r="C103" t="str">
        <f ca="1">OFFSET(Submarkets!$A$2,RANDBETWEEN(0,3),0)</f>
        <v>N</v>
      </c>
      <c r="D103" s="3">
        <f ca="1">200*EXP(SUM($B$2:B103)*COUNT($B$2:B103)/(SUM(B:B)*25))/EXP(1)</f>
        <v>3145.0760856368743</v>
      </c>
      <c r="G103">
        <f ca="1"/>
        <v>300</v>
      </c>
      <c r="H103" t="str">
        <f ca="1"/>
        <v>N</v>
      </c>
      <c r="I103">
        <f ca="1"/>
        <v>3145.0760856368743</v>
      </c>
      <c r="J103">
        <f ca="1">SUM($G$2:G103)</f>
        <v>35850</v>
      </c>
      <c r="K103">
        <f t="shared" ca="1" si="4"/>
        <v>3145.0760856368743</v>
      </c>
    </row>
    <row r="104" spans="1:11" x14ac:dyDescent="0.2">
      <c r="A104" t="s">
        <v>130</v>
      </c>
      <c r="B104">
        <f t="shared" ca="1" si="5"/>
        <v>500</v>
      </c>
      <c r="C104" t="str">
        <f ca="1">OFFSET(Submarkets!$A$2,RANDBETWEEN(0,3),0)</f>
        <v>SE</v>
      </c>
      <c r="D104" s="3">
        <f ca="1">200*EXP(SUM($B$2:B104)*COUNT($B$2:B104)/(SUM(B:B)*25))/EXP(1)</f>
        <v>3440.2454896526442</v>
      </c>
      <c r="G104">
        <f ca="1"/>
        <v>500</v>
      </c>
      <c r="H104" t="str">
        <f ca="1"/>
        <v>SE</v>
      </c>
      <c r="I104">
        <f ca="1"/>
        <v>3440.2454896526442</v>
      </c>
      <c r="J104">
        <f ca="1">SUM($G$2:G104)</f>
        <v>36350</v>
      </c>
      <c r="K104">
        <f t="shared" ca="1" si="4"/>
        <v>3440.2454896526442</v>
      </c>
    </row>
    <row r="105" spans="1:11" x14ac:dyDescent="0.2">
      <c r="A105" t="s">
        <v>131</v>
      </c>
      <c r="B105">
        <f t="shared" ca="1" si="5"/>
        <v>500</v>
      </c>
      <c r="C105" t="str">
        <f ca="1">OFFSET(Submarkets!$A$2,RANDBETWEEN(0,3),0)</f>
        <v>SE</v>
      </c>
      <c r="D105" s="3">
        <f ca="1">200*EXP(SUM($B$2:B105)*COUNT($B$2:B105)/(SUM(B:B)*25))/EXP(1)</f>
        <v>3766.9834656085695</v>
      </c>
      <c r="G105">
        <f ca="1"/>
        <v>500</v>
      </c>
      <c r="H105" t="str">
        <f ca="1"/>
        <v>SE</v>
      </c>
      <c r="I105">
        <f ca="1"/>
        <v>3766.9834656085695</v>
      </c>
      <c r="J105">
        <f ca="1">SUM($G$2:G105)</f>
        <v>36850</v>
      </c>
      <c r="K105">
        <f t="shared" ca="1" si="4"/>
        <v>3766.9834656085695</v>
      </c>
    </row>
    <row r="106" spans="1:11" x14ac:dyDescent="0.2">
      <c r="A106" t="s">
        <v>132</v>
      </c>
      <c r="B106">
        <f t="shared" ca="1" si="5"/>
        <v>350</v>
      </c>
      <c r="C106" t="str">
        <f ca="1">OFFSET(Submarkets!$A$2,RANDBETWEEN(0,3),0)</f>
        <v>SE</v>
      </c>
      <c r="D106" s="3">
        <f ca="1">200*EXP(SUM($B$2:B106)*COUNT($B$2:B106)/(SUM(B:B)*25))/EXP(1)</f>
        <v>4062.7440576632412</v>
      </c>
      <c r="G106">
        <f ca="1"/>
        <v>350</v>
      </c>
      <c r="H106" t="str">
        <f ca="1"/>
        <v>SE</v>
      </c>
      <c r="I106">
        <f ca="1"/>
        <v>4062.7440576632412</v>
      </c>
      <c r="J106">
        <f ca="1">SUM($G$2:G106)</f>
        <v>37200</v>
      </c>
      <c r="K106">
        <f t="shared" ca="1" si="4"/>
        <v>4062.7440576632412</v>
      </c>
    </row>
    <row r="107" spans="1:11" x14ac:dyDescent="0.2">
      <c r="A107" t="s">
        <v>133</v>
      </c>
      <c r="B107">
        <f t="shared" ca="1" si="5"/>
        <v>450</v>
      </c>
      <c r="C107" t="str">
        <f ca="1">OFFSET(Submarkets!$A$2,RANDBETWEEN(0,3),0)</f>
        <v>NE</v>
      </c>
      <c r="D107" s="3">
        <f ca="1">200*EXP(SUM($B$2:B107)*COUNT($B$2:B107)/(SUM(B:B)*25))/EXP(1)</f>
        <v>4432.8704221428261</v>
      </c>
      <c r="G107">
        <f ca="1"/>
        <v>450</v>
      </c>
      <c r="H107" t="str">
        <f ca="1"/>
        <v>NE</v>
      </c>
      <c r="I107">
        <f ca="1"/>
        <v>4432.8704221428261</v>
      </c>
      <c r="J107">
        <f ca="1">SUM($G$2:G107)</f>
        <v>37650</v>
      </c>
      <c r="K107">
        <f t="shared" ca="1" si="4"/>
        <v>4432.8704221428261</v>
      </c>
    </row>
    <row r="108" spans="1:11" x14ac:dyDescent="0.2">
      <c r="A108" t="s">
        <v>134</v>
      </c>
      <c r="B108">
        <f t="shared" ca="1" si="5"/>
        <v>300</v>
      </c>
      <c r="C108" t="str">
        <f ca="1">OFFSET(Submarkets!$A$2,RANDBETWEEN(0,3),0)</f>
        <v>NE</v>
      </c>
      <c r="D108" s="3">
        <f ca="1">200*EXP(SUM($B$2:B108)*COUNT($B$2:B108)/(SUM(B:B)*25))/EXP(1)</f>
        <v>4762.0470118175208</v>
      </c>
      <c r="G108">
        <f ca="1"/>
        <v>300</v>
      </c>
      <c r="H108" t="str">
        <f ca="1"/>
        <v>NE</v>
      </c>
      <c r="I108">
        <f ca="1"/>
        <v>4762.0470118175208</v>
      </c>
      <c r="J108">
        <f ca="1">SUM($G$2:G108)</f>
        <v>37950</v>
      </c>
      <c r="K108">
        <f t="shared" ca="1" si="4"/>
        <v>4762.0470118175208</v>
      </c>
    </row>
    <row r="109" spans="1:11" x14ac:dyDescent="0.2">
      <c r="A109" t="s">
        <v>135</v>
      </c>
      <c r="B109">
        <f t="shared" ca="1" si="5"/>
        <v>600</v>
      </c>
      <c r="C109" t="str">
        <f ca="1">OFFSET(Submarkets!$A$2,RANDBETWEEN(0,3),0)</f>
        <v>SE</v>
      </c>
      <c r="D109" s="3">
        <f ca="1">200*EXP(SUM($B$2:B109)*COUNT($B$2:B109)/(SUM(B:B)*25))/EXP(1)</f>
        <v>5292.006727997481</v>
      </c>
      <c r="G109">
        <f ca="1"/>
        <v>600</v>
      </c>
      <c r="H109" t="str">
        <f ca="1"/>
        <v>SE</v>
      </c>
      <c r="I109">
        <f ca="1"/>
        <v>5292.006727997481</v>
      </c>
      <c r="J109">
        <f ca="1">SUM($G$2:G109)</f>
        <v>38550</v>
      </c>
      <c r="K109">
        <f t="shared" ca="1" si="4"/>
        <v>5292.006727997481</v>
      </c>
    </row>
    <row r="110" spans="1:11" x14ac:dyDescent="0.2">
      <c r="A110" t="s">
        <v>136</v>
      </c>
      <c r="B110">
        <f t="shared" ca="1" si="5"/>
        <v>250</v>
      </c>
      <c r="C110" t="str">
        <f ca="1">OFFSET(Submarkets!$A$2,RANDBETWEEN(0,3),0)</f>
        <v>NE</v>
      </c>
      <c r="D110" s="3">
        <f ca="1">200*EXP(SUM($B$2:B110)*COUNT($B$2:B110)/(SUM(B:B)*25))/EXP(1)</f>
        <v>5661.9668405654138</v>
      </c>
      <c r="G110">
        <f ca="1"/>
        <v>250</v>
      </c>
      <c r="H110" t="str">
        <f ca="1"/>
        <v>NE</v>
      </c>
      <c r="I110">
        <f ca="1"/>
        <v>5661.9668405654138</v>
      </c>
      <c r="J110">
        <f ca="1">SUM($G$2:G110)</f>
        <v>38800</v>
      </c>
      <c r="K110">
        <f t="shared" ca="1" si="4"/>
        <v>5661.9668405654138</v>
      </c>
    </row>
    <row r="111" spans="1:11" x14ac:dyDescent="0.2">
      <c r="A111" t="s">
        <v>137</v>
      </c>
      <c r="B111">
        <f t="shared" ca="1" si="5"/>
        <v>150</v>
      </c>
      <c r="C111" t="str">
        <f ca="1">OFFSET(Submarkets!$A$2,RANDBETWEEN(0,3),0)</f>
        <v>N</v>
      </c>
      <c r="D111" s="3">
        <f ca="1">200*EXP(SUM($B$2:B111)*COUNT($B$2:B111)/(SUM(B:B)*25))/EXP(1)</f>
        <v>5992.8200094794047</v>
      </c>
      <c r="G111">
        <f ca="1"/>
        <v>150</v>
      </c>
      <c r="H111" t="str">
        <f ca="1"/>
        <v>N</v>
      </c>
      <c r="I111">
        <f ca="1"/>
        <v>5992.8200094794047</v>
      </c>
      <c r="J111">
        <f ca="1">SUM($G$2:G111)</f>
        <v>38950</v>
      </c>
      <c r="K111">
        <f t="shared" ca="1" si="4"/>
        <v>5992.8200094794047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BC52-2D1D-4967-8989-F3D2AA185BA4}">
  <dimension ref="A1:F51"/>
  <sheetViews>
    <sheetView zoomScale="201" workbookViewId="0">
      <selection activeCell="C3" sqref="C3"/>
    </sheetView>
  </sheetViews>
  <sheetFormatPr defaultRowHeight="11.25" x14ac:dyDescent="0.2"/>
  <sheetData>
    <row r="1" spans="1:6" x14ac:dyDescent="0.2">
      <c r="A1" t="s">
        <v>168</v>
      </c>
      <c r="B1" t="s">
        <v>169</v>
      </c>
      <c r="C1" t="s">
        <v>171</v>
      </c>
      <c r="D1" t="s">
        <v>172</v>
      </c>
      <c r="E1" t="s">
        <v>170</v>
      </c>
      <c r="F1" t="s">
        <v>167</v>
      </c>
    </row>
    <row r="2" spans="1:6" x14ac:dyDescent="0.2">
      <c r="A2" t="s">
        <v>106</v>
      </c>
      <c r="B2">
        <f ca="1">RANDBETWEEN(12,40)*50</f>
        <v>950</v>
      </c>
      <c r="C2" s="2">
        <f ca="1">RANDBETWEEN(60,80)/100</f>
        <v>0.69</v>
      </c>
      <c r="D2">
        <f ca="1">RANDBETWEEN(1,100)/100</f>
        <v>0.03</v>
      </c>
      <c r="E2">
        <f ca="1">RANDBETWEEN(0,300)*RANDBETWEEN(0,1)*B2/100</f>
        <v>2498.5</v>
      </c>
      <c r="F2" t="str">
        <f ca="1">OFFSET(Submarkets!$A$2,RANDBETWEEN(0,3),0)</f>
        <v>SE</v>
      </c>
    </row>
    <row r="3" spans="1:6" x14ac:dyDescent="0.2">
      <c r="A3" t="s">
        <v>107</v>
      </c>
      <c r="B3">
        <f t="shared" ref="B3:B51" ca="1" si="0">RANDBETWEEN(12,40)*50</f>
        <v>1850</v>
      </c>
      <c r="C3" s="2">
        <f t="shared" ref="C3:C51" ca="1" si="1">RANDBETWEEN(60,80)/100</f>
        <v>0.73</v>
      </c>
      <c r="D3">
        <f t="shared" ref="D3:D51" ca="1" si="2">RANDBETWEEN(1,100)/100</f>
        <v>0.96</v>
      </c>
      <c r="E3">
        <f t="shared" ref="E3:E51" ca="1" si="3">RANDBETWEEN(0,300)*RANDBETWEEN(0,1)*B3/100</f>
        <v>1036</v>
      </c>
      <c r="F3" t="str">
        <f ca="1">OFFSET(Submarkets!$A$2,RANDBETWEEN(0,3),0)</f>
        <v>N</v>
      </c>
    </row>
    <row r="4" spans="1:6" x14ac:dyDescent="0.2">
      <c r="A4" t="s">
        <v>108</v>
      </c>
      <c r="B4">
        <f t="shared" ca="1" si="0"/>
        <v>1200</v>
      </c>
      <c r="C4" s="2">
        <f t="shared" ca="1" si="1"/>
        <v>0.72</v>
      </c>
      <c r="D4">
        <f t="shared" ca="1" si="2"/>
        <v>0.8</v>
      </c>
      <c r="E4">
        <f t="shared" ca="1" si="3"/>
        <v>0</v>
      </c>
      <c r="F4" t="str">
        <f ca="1">OFFSET(Submarkets!$A$2,RANDBETWEEN(0,3),0)</f>
        <v>N</v>
      </c>
    </row>
    <row r="5" spans="1:6" x14ac:dyDescent="0.2">
      <c r="A5" t="s">
        <v>109</v>
      </c>
      <c r="B5">
        <f t="shared" ca="1" si="0"/>
        <v>1350</v>
      </c>
      <c r="C5" s="2">
        <f t="shared" ca="1" si="1"/>
        <v>0.67</v>
      </c>
      <c r="D5">
        <f t="shared" ca="1" si="2"/>
        <v>0.48</v>
      </c>
      <c r="E5">
        <f t="shared" ca="1" si="3"/>
        <v>1714.5</v>
      </c>
      <c r="F5" t="str">
        <f ca="1">OFFSET(Submarkets!$A$2,RANDBETWEEN(0,3),0)</f>
        <v>S</v>
      </c>
    </row>
    <row r="6" spans="1:6" x14ac:dyDescent="0.2">
      <c r="A6" t="s">
        <v>110</v>
      </c>
      <c r="B6">
        <f t="shared" ca="1" si="0"/>
        <v>2000</v>
      </c>
      <c r="C6" s="2">
        <f t="shared" ca="1" si="1"/>
        <v>0.74</v>
      </c>
      <c r="D6">
        <f t="shared" ca="1" si="2"/>
        <v>7.0000000000000007E-2</v>
      </c>
      <c r="E6">
        <f t="shared" ca="1" si="3"/>
        <v>1200</v>
      </c>
      <c r="F6" t="str">
        <f ca="1">OFFSET(Submarkets!$A$2,RANDBETWEEN(0,3),0)</f>
        <v>N</v>
      </c>
    </row>
    <row r="7" spans="1:6" x14ac:dyDescent="0.2">
      <c r="A7" t="s">
        <v>111</v>
      </c>
      <c r="B7">
        <f t="shared" ca="1" si="0"/>
        <v>1100</v>
      </c>
      <c r="C7" s="2">
        <f t="shared" ca="1" si="1"/>
        <v>0.62</v>
      </c>
      <c r="D7">
        <f t="shared" ca="1" si="2"/>
        <v>0.72</v>
      </c>
      <c r="E7">
        <f t="shared" ca="1" si="3"/>
        <v>3058</v>
      </c>
      <c r="F7" t="str">
        <f ca="1">OFFSET(Submarkets!$A$2,RANDBETWEEN(0,3),0)</f>
        <v>SE</v>
      </c>
    </row>
    <row r="8" spans="1:6" x14ac:dyDescent="0.2">
      <c r="A8" t="s">
        <v>112</v>
      </c>
      <c r="B8">
        <f t="shared" ca="1" si="0"/>
        <v>900</v>
      </c>
      <c r="C8" s="2">
        <f t="shared" ca="1" si="1"/>
        <v>0.66</v>
      </c>
      <c r="D8">
        <f t="shared" ca="1" si="2"/>
        <v>0.08</v>
      </c>
      <c r="E8">
        <f t="shared" ca="1" si="3"/>
        <v>1674</v>
      </c>
      <c r="F8" t="str">
        <f ca="1">OFFSET(Submarkets!$A$2,RANDBETWEEN(0,3),0)</f>
        <v>NE</v>
      </c>
    </row>
    <row r="9" spans="1:6" x14ac:dyDescent="0.2">
      <c r="A9" t="s">
        <v>113</v>
      </c>
      <c r="B9">
        <f t="shared" ca="1" si="0"/>
        <v>1950</v>
      </c>
      <c r="C9" s="2">
        <f t="shared" ca="1" si="1"/>
        <v>0.74</v>
      </c>
      <c r="D9">
        <f t="shared" ca="1" si="2"/>
        <v>0.92</v>
      </c>
      <c r="E9">
        <f t="shared" ca="1" si="3"/>
        <v>4387.5</v>
      </c>
      <c r="F9" t="str">
        <f ca="1">OFFSET(Submarkets!$A$2,RANDBETWEEN(0,3),0)</f>
        <v>SE</v>
      </c>
    </row>
    <row r="10" spans="1:6" x14ac:dyDescent="0.2">
      <c r="A10" t="s">
        <v>114</v>
      </c>
      <c r="B10">
        <f t="shared" ca="1" si="0"/>
        <v>1750</v>
      </c>
      <c r="C10" s="2">
        <f t="shared" ca="1" si="1"/>
        <v>0.76</v>
      </c>
      <c r="D10">
        <f t="shared" ca="1" si="2"/>
        <v>0.89</v>
      </c>
      <c r="E10">
        <f t="shared" ca="1" si="3"/>
        <v>3255</v>
      </c>
      <c r="F10" t="str">
        <f ca="1">OFFSET(Submarkets!$A$2,RANDBETWEEN(0,3),0)</f>
        <v>NE</v>
      </c>
    </row>
    <row r="11" spans="1:6" x14ac:dyDescent="0.2">
      <c r="A11" t="s">
        <v>115</v>
      </c>
      <c r="B11">
        <f t="shared" ca="1" si="0"/>
        <v>1150</v>
      </c>
      <c r="C11" s="2">
        <f t="shared" ca="1" si="1"/>
        <v>0.68</v>
      </c>
      <c r="D11">
        <f t="shared" ca="1" si="2"/>
        <v>0.49</v>
      </c>
      <c r="E11">
        <f t="shared" ca="1" si="3"/>
        <v>1460.5</v>
      </c>
      <c r="F11" t="str">
        <f ca="1">OFFSET(Submarkets!$A$2,RANDBETWEEN(0,3),0)</f>
        <v>S</v>
      </c>
    </row>
    <row r="12" spans="1:6" x14ac:dyDescent="0.2">
      <c r="A12" t="s">
        <v>116</v>
      </c>
      <c r="B12">
        <f t="shared" ca="1" si="0"/>
        <v>1200</v>
      </c>
      <c r="C12" s="2">
        <f t="shared" ca="1" si="1"/>
        <v>0.73</v>
      </c>
      <c r="D12">
        <f t="shared" ca="1" si="2"/>
        <v>0.21</v>
      </c>
      <c r="E12">
        <f t="shared" ca="1" si="3"/>
        <v>0</v>
      </c>
      <c r="F12" t="str">
        <f ca="1">OFFSET(Submarkets!$A$2,RANDBETWEEN(0,3),0)</f>
        <v>SE</v>
      </c>
    </row>
    <row r="13" spans="1:6" x14ac:dyDescent="0.2">
      <c r="A13" t="s">
        <v>117</v>
      </c>
      <c r="B13">
        <f t="shared" ca="1" si="0"/>
        <v>2000</v>
      </c>
      <c r="C13" s="2">
        <f t="shared" ca="1" si="1"/>
        <v>0.68</v>
      </c>
      <c r="D13">
        <f t="shared" ca="1" si="2"/>
        <v>0.69</v>
      </c>
      <c r="E13">
        <f t="shared" ca="1" si="3"/>
        <v>0</v>
      </c>
      <c r="F13" t="str">
        <f ca="1">OFFSET(Submarkets!$A$2,RANDBETWEEN(0,3),0)</f>
        <v>S</v>
      </c>
    </row>
    <row r="14" spans="1:6" x14ac:dyDescent="0.2">
      <c r="A14" t="s">
        <v>118</v>
      </c>
      <c r="B14">
        <f t="shared" ca="1" si="0"/>
        <v>850</v>
      </c>
      <c r="C14" s="2">
        <f t="shared" ca="1" si="1"/>
        <v>0.69</v>
      </c>
      <c r="D14">
        <f t="shared" ca="1" si="2"/>
        <v>0.76</v>
      </c>
      <c r="E14">
        <f t="shared" ca="1" si="3"/>
        <v>0</v>
      </c>
      <c r="F14" t="str">
        <f ca="1">OFFSET(Submarkets!$A$2,RANDBETWEEN(0,3),0)</f>
        <v>S</v>
      </c>
    </row>
    <row r="15" spans="1:6" x14ac:dyDescent="0.2">
      <c r="A15" t="s">
        <v>119</v>
      </c>
      <c r="B15">
        <f t="shared" ca="1" si="0"/>
        <v>1750</v>
      </c>
      <c r="C15" s="2">
        <f t="shared" ca="1" si="1"/>
        <v>0.69</v>
      </c>
      <c r="D15">
        <f t="shared" ca="1" si="2"/>
        <v>0.51</v>
      </c>
      <c r="E15">
        <f t="shared" ca="1" si="3"/>
        <v>297.5</v>
      </c>
      <c r="F15" t="str">
        <f ca="1">OFFSET(Submarkets!$A$2,RANDBETWEEN(0,3),0)</f>
        <v>S</v>
      </c>
    </row>
    <row r="16" spans="1:6" x14ac:dyDescent="0.2">
      <c r="A16" t="s">
        <v>120</v>
      </c>
      <c r="B16">
        <f t="shared" ca="1" si="0"/>
        <v>1000</v>
      </c>
      <c r="C16" s="2">
        <f t="shared" ca="1" si="1"/>
        <v>0.6</v>
      </c>
      <c r="D16">
        <f t="shared" ca="1" si="2"/>
        <v>0.16</v>
      </c>
      <c r="E16">
        <f t="shared" ca="1" si="3"/>
        <v>0</v>
      </c>
      <c r="F16" t="str">
        <f ca="1">OFFSET(Submarkets!$A$2,RANDBETWEEN(0,3),0)</f>
        <v>S</v>
      </c>
    </row>
    <row r="17" spans="1:6" x14ac:dyDescent="0.2">
      <c r="A17" t="s">
        <v>121</v>
      </c>
      <c r="B17">
        <f t="shared" ca="1" si="0"/>
        <v>1200</v>
      </c>
      <c r="C17" s="2">
        <f t="shared" ca="1" si="1"/>
        <v>0.74</v>
      </c>
      <c r="D17">
        <f t="shared" ca="1" si="2"/>
        <v>0.56000000000000005</v>
      </c>
      <c r="E17">
        <f t="shared" ca="1" si="3"/>
        <v>2448</v>
      </c>
      <c r="F17" t="str">
        <f ca="1">OFFSET(Submarkets!$A$2,RANDBETWEEN(0,3),0)</f>
        <v>SE</v>
      </c>
    </row>
    <row r="18" spans="1:6" x14ac:dyDescent="0.2">
      <c r="A18" t="s">
        <v>122</v>
      </c>
      <c r="B18">
        <f t="shared" ca="1" si="0"/>
        <v>2000</v>
      </c>
      <c r="C18" s="2">
        <f t="shared" ca="1" si="1"/>
        <v>0.64</v>
      </c>
      <c r="D18">
        <f t="shared" ca="1" si="2"/>
        <v>0.56999999999999995</v>
      </c>
      <c r="E18">
        <f t="shared" ca="1" si="3"/>
        <v>0</v>
      </c>
      <c r="F18" t="str">
        <f ca="1">OFFSET(Submarkets!$A$2,RANDBETWEEN(0,3),0)</f>
        <v>N</v>
      </c>
    </row>
    <row r="19" spans="1:6" x14ac:dyDescent="0.2">
      <c r="A19" t="s">
        <v>123</v>
      </c>
      <c r="B19">
        <f t="shared" ca="1" si="0"/>
        <v>1900</v>
      </c>
      <c r="C19" s="2">
        <f t="shared" ca="1" si="1"/>
        <v>0.79</v>
      </c>
      <c r="D19">
        <f t="shared" ca="1" si="2"/>
        <v>0.17</v>
      </c>
      <c r="E19">
        <f t="shared" ca="1" si="3"/>
        <v>0</v>
      </c>
      <c r="F19" t="str">
        <f ca="1">OFFSET(Submarkets!$A$2,RANDBETWEEN(0,3),0)</f>
        <v>NE</v>
      </c>
    </row>
    <row r="20" spans="1:6" x14ac:dyDescent="0.2">
      <c r="A20" t="s">
        <v>124</v>
      </c>
      <c r="B20">
        <f t="shared" ca="1" si="0"/>
        <v>1200</v>
      </c>
      <c r="C20" s="2">
        <f t="shared" ca="1" si="1"/>
        <v>0.64</v>
      </c>
      <c r="D20">
        <f t="shared" ca="1" si="2"/>
        <v>0.21</v>
      </c>
      <c r="E20">
        <f t="shared" ca="1" si="3"/>
        <v>0</v>
      </c>
      <c r="F20" t="str">
        <f ca="1">OFFSET(Submarkets!$A$2,RANDBETWEEN(0,3),0)</f>
        <v>SE</v>
      </c>
    </row>
    <row r="21" spans="1:6" x14ac:dyDescent="0.2">
      <c r="A21" t="s">
        <v>125</v>
      </c>
      <c r="B21">
        <f t="shared" ca="1" si="0"/>
        <v>1400</v>
      </c>
      <c r="C21" s="2">
        <f t="shared" ca="1" si="1"/>
        <v>0.78</v>
      </c>
      <c r="D21">
        <f t="shared" ca="1" si="2"/>
        <v>0.11</v>
      </c>
      <c r="E21">
        <f t="shared" ca="1" si="3"/>
        <v>462</v>
      </c>
      <c r="F21" t="str">
        <f ca="1">OFFSET(Submarkets!$A$2,RANDBETWEEN(0,3),0)</f>
        <v>NE</v>
      </c>
    </row>
    <row r="22" spans="1:6" x14ac:dyDescent="0.2">
      <c r="A22" t="s">
        <v>126</v>
      </c>
      <c r="B22">
        <f t="shared" ca="1" si="0"/>
        <v>1950</v>
      </c>
      <c r="C22" s="2">
        <f t="shared" ca="1" si="1"/>
        <v>0.7</v>
      </c>
      <c r="D22">
        <f t="shared" ca="1" si="2"/>
        <v>0.26</v>
      </c>
      <c r="E22">
        <f t="shared" ca="1" si="3"/>
        <v>0</v>
      </c>
      <c r="F22" t="str">
        <f ca="1">OFFSET(Submarkets!$A$2,RANDBETWEEN(0,3),0)</f>
        <v>NE</v>
      </c>
    </row>
    <row r="23" spans="1:6" x14ac:dyDescent="0.2">
      <c r="A23" t="s">
        <v>127</v>
      </c>
      <c r="B23">
        <f t="shared" ca="1" si="0"/>
        <v>950</v>
      </c>
      <c r="C23" s="2">
        <f t="shared" ca="1" si="1"/>
        <v>0.78</v>
      </c>
      <c r="D23">
        <f t="shared" ca="1" si="2"/>
        <v>0.44</v>
      </c>
      <c r="E23">
        <f t="shared" ca="1" si="3"/>
        <v>0</v>
      </c>
      <c r="F23" t="str">
        <f ca="1">OFFSET(Submarkets!$A$2,RANDBETWEEN(0,3),0)</f>
        <v>SE</v>
      </c>
    </row>
    <row r="24" spans="1:6" x14ac:dyDescent="0.2">
      <c r="A24" t="s">
        <v>138</v>
      </c>
      <c r="B24">
        <f t="shared" ca="1" si="0"/>
        <v>800</v>
      </c>
      <c r="C24" s="2">
        <f t="shared" ca="1" si="1"/>
        <v>0.75</v>
      </c>
      <c r="D24">
        <f t="shared" ca="1" si="2"/>
        <v>0.88</v>
      </c>
      <c r="E24">
        <f t="shared" ca="1" si="3"/>
        <v>0</v>
      </c>
      <c r="F24" t="str">
        <f ca="1">OFFSET(Submarkets!$A$2,RANDBETWEEN(0,3),0)</f>
        <v>N</v>
      </c>
    </row>
    <row r="25" spans="1:6" x14ac:dyDescent="0.2">
      <c r="A25" t="s">
        <v>139</v>
      </c>
      <c r="B25">
        <f t="shared" ca="1" si="0"/>
        <v>1550</v>
      </c>
      <c r="C25" s="2">
        <f t="shared" ca="1" si="1"/>
        <v>0.73</v>
      </c>
      <c r="D25">
        <f t="shared" ca="1" si="2"/>
        <v>0.41</v>
      </c>
      <c r="E25">
        <f t="shared" ca="1" si="3"/>
        <v>2914</v>
      </c>
      <c r="F25" t="str">
        <f ca="1">OFFSET(Submarkets!$A$2,RANDBETWEEN(0,3),0)</f>
        <v>SE</v>
      </c>
    </row>
    <row r="26" spans="1:6" x14ac:dyDescent="0.2">
      <c r="A26" t="s">
        <v>140</v>
      </c>
      <c r="B26">
        <f t="shared" ca="1" si="0"/>
        <v>1900</v>
      </c>
      <c r="C26" s="2">
        <f t="shared" ca="1" si="1"/>
        <v>0.7</v>
      </c>
      <c r="D26">
        <f t="shared" ca="1" si="2"/>
        <v>0.8</v>
      </c>
      <c r="E26">
        <f t="shared" ca="1" si="3"/>
        <v>0</v>
      </c>
      <c r="F26" t="str">
        <f ca="1">OFFSET(Submarkets!$A$2,RANDBETWEEN(0,3),0)</f>
        <v>N</v>
      </c>
    </row>
    <row r="27" spans="1:6" x14ac:dyDescent="0.2">
      <c r="A27" t="s">
        <v>141</v>
      </c>
      <c r="B27">
        <f t="shared" ca="1" si="0"/>
        <v>1200</v>
      </c>
      <c r="C27" s="2">
        <f t="shared" ca="1" si="1"/>
        <v>0.64</v>
      </c>
      <c r="D27">
        <f t="shared" ca="1" si="2"/>
        <v>0.99</v>
      </c>
      <c r="E27">
        <f t="shared" ca="1" si="3"/>
        <v>2112</v>
      </c>
      <c r="F27" t="str">
        <f ca="1">OFFSET(Submarkets!$A$2,RANDBETWEEN(0,3),0)</f>
        <v>SE</v>
      </c>
    </row>
    <row r="28" spans="1:6" x14ac:dyDescent="0.2">
      <c r="A28" t="s">
        <v>142</v>
      </c>
      <c r="B28">
        <f t="shared" ca="1" si="0"/>
        <v>1650</v>
      </c>
      <c r="C28" s="2">
        <f t="shared" ca="1" si="1"/>
        <v>0.67</v>
      </c>
      <c r="D28">
        <f t="shared" ca="1" si="2"/>
        <v>0.79</v>
      </c>
      <c r="E28">
        <f t="shared" ca="1" si="3"/>
        <v>0</v>
      </c>
      <c r="F28" t="str">
        <f ca="1">OFFSET(Submarkets!$A$2,RANDBETWEEN(0,3),0)</f>
        <v>N</v>
      </c>
    </row>
    <row r="29" spans="1:6" x14ac:dyDescent="0.2">
      <c r="A29" t="s">
        <v>143</v>
      </c>
      <c r="B29">
        <f t="shared" ca="1" si="0"/>
        <v>1600</v>
      </c>
      <c r="C29" s="2">
        <f t="shared" ca="1" si="1"/>
        <v>0.8</v>
      </c>
      <c r="D29">
        <f t="shared" ca="1" si="2"/>
        <v>0.67</v>
      </c>
      <c r="E29">
        <f t="shared" ca="1" si="3"/>
        <v>4000</v>
      </c>
      <c r="F29" t="str">
        <f ca="1">OFFSET(Submarkets!$A$2,RANDBETWEEN(0,3),0)</f>
        <v>N</v>
      </c>
    </row>
    <row r="30" spans="1:6" x14ac:dyDescent="0.2">
      <c r="A30" t="s">
        <v>144</v>
      </c>
      <c r="B30">
        <f t="shared" ca="1" si="0"/>
        <v>1900</v>
      </c>
      <c r="C30" s="2">
        <f t="shared" ca="1" si="1"/>
        <v>0.68</v>
      </c>
      <c r="D30">
        <f t="shared" ca="1" si="2"/>
        <v>0.38</v>
      </c>
      <c r="E30">
        <f t="shared" ca="1" si="3"/>
        <v>5586</v>
      </c>
      <c r="F30" t="str">
        <f ca="1">OFFSET(Submarkets!$A$2,RANDBETWEEN(0,3),0)</f>
        <v>SE</v>
      </c>
    </row>
    <row r="31" spans="1:6" x14ac:dyDescent="0.2">
      <c r="A31" t="s">
        <v>145</v>
      </c>
      <c r="B31">
        <f t="shared" ca="1" si="0"/>
        <v>700</v>
      </c>
      <c r="C31" s="2">
        <f t="shared" ca="1" si="1"/>
        <v>0.65</v>
      </c>
      <c r="D31">
        <f t="shared" ca="1" si="2"/>
        <v>0.27</v>
      </c>
      <c r="E31">
        <f t="shared" ca="1" si="3"/>
        <v>0</v>
      </c>
      <c r="F31" t="str">
        <f ca="1">OFFSET(Submarkets!$A$2,RANDBETWEEN(0,3),0)</f>
        <v>NE</v>
      </c>
    </row>
    <row r="32" spans="1:6" x14ac:dyDescent="0.2">
      <c r="A32" t="s">
        <v>146</v>
      </c>
      <c r="B32">
        <f t="shared" ca="1" si="0"/>
        <v>1700</v>
      </c>
      <c r="C32" s="2">
        <f t="shared" ca="1" si="1"/>
        <v>0.65</v>
      </c>
      <c r="D32">
        <f t="shared" ca="1" si="2"/>
        <v>0.8</v>
      </c>
      <c r="E32">
        <f t="shared" ca="1" si="3"/>
        <v>0</v>
      </c>
      <c r="F32" t="str">
        <f ca="1">OFFSET(Submarkets!$A$2,RANDBETWEEN(0,3),0)</f>
        <v>S</v>
      </c>
    </row>
    <row r="33" spans="1:6" x14ac:dyDescent="0.2">
      <c r="A33" t="s">
        <v>147</v>
      </c>
      <c r="B33">
        <f t="shared" ca="1" si="0"/>
        <v>1450</v>
      </c>
      <c r="C33" s="2">
        <f t="shared" ca="1" si="1"/>
        <v>0.75</v>
      </c>
      <c r="D33">
        <f t="shared" ca="1" si="2"/>
        <v>0.43</v>
      </c>
      <c r="E33">
        <f t="shared" ca="1" si="3"/>
        <v>826.5</v>
      </c>
      <c r="F33" t="str">
        <f ca="1">OFFSET(Submarkets!$A$2,RANDBETWEEN(0,3),0)</f>
        <v>NE</v>
      </c>
    </row>
    <row r="34" spans="1:6" x14ac:dyDescent="0.2">
      <c r="A34" t="s">
        <v>148</v>
      </c>
      <c r="B34">
        <f t="shared" ca="1" si="0"/>
        <v>1450</v>
      </c>
      <c r="C34" s="2">
        <f t="shared" ca="1" si="1"/>
        <v>0.7</v>
      </c>
      <c r="D34">
        <f t="shared" ca="1" si="2"/>
        <v>0.53</v>
      </c>
      <c r="E34">
        <f t="shared" ca="1" si="3"/>
        <v>0</v>
      </c>
      <c r="F34" t="str">
        <f ca="1">OFFSET(Submarkets!$A$2,RANDBETWEEN(0,3),0)</f>
        <v>SE</v>
      </c>
    </row>
    <row r="35" spans="1:6" x14ac:dyDescent="0.2">
      <c r="A35" t="s">
        <v>149</v>
      </c>
      <c r="B35">
        <f t="shared" ca="1" si="0"/>
        <v>1700</v>
      </c>
      <c r="C35" s="2">
        <f t="shared" ca="1" si="1"/>
        <v>0.62</v>
      </c>
      <c r="D35">
        <f t="shared" ca="1" si="2"/>
        <v>0.7</v>
      </c>
      <c r="E35">
        <f t="shared" ca="1" si="3"/>
        <v>4845</v>
      </c>
      <c r="F35" t="str">
        <f ca="1">OFFSET(Submarkets!$A$2,RANDBETWEEN(0,3),0)</f>
        <v>S</v>
      </c>
    </row>
    <row r="36" spans="1:6" x14ac:dyDescent="0.2">
      <c r="A36" t="s">
        <v>150</v>
      </c>
      <c r="B36">
        <f t="shared" ca="1" si="0"/>
        <v>900</v>
      </c>
      <c r="C36" s="2">
        <f t="shared" ca="1" si="1"/>
        <v>0.69</v>
      </c>
      <c r="D36">
        <f t="shared" ca="1" si="2"/>
        <v>0.93</v>
      </c>
      <c r="E36">
        <f t="shared" ca="1" si="3"/>
        <v>1098</v>
      </c>
      <c r="F36" t="str">
        <f ca="1">OFFSET(Submarkets!$A$2,RANDBETWEEN(0,3),0)</f>
        <v>NE</v>
      </c>
    </row>
    <row r="37" spans="1:6" x14ac:dyDescent="0.2">
      <c r="A37" t="s">
        <v>151</v>
      </c>
      <c r="B37">
        <f t="shared" ca="1" si="0"/>
        <v>1850</v>
      </c>
      <c r="C37" s="2">
        <f t="shared" ca="1" si="1"/>
        <v>0.8</v>
      </c>
      <c r="D37">
        <f t="shared" ca="1" si="2"/>
        <v>0.88</v>
      </c>
      <c r="E37">
        <f t="shared" ca="1" si="3"/>
        <v>0</v>
      </c>
      <c r="F37" t="str">
        <f ca="1">OFFSET(Submarkets!$A$2,RANDBETWEEN(0,3),0)</f>
        <v>NE</v>
      </c>
    </row>
    <row r="38" spans="1:6" x14ac:dyDescent="0.2">
      <c r="A38" t="s">
        <v>152</v>
      </c>
      <c r="B38">
        <f t="shared" ca="1" si="0"/>
        <v>650</v>
      </c>
      <c r="C38" s="2">
        <f t="shared" ca="1" si="1"/>
        <v>0.74</v>
      </c>
      <c r="D38">
        <f t="shared" ca="1" si="2"/>
        <v>0.53</v>
      </c>
      <c r="E38">
        <f t="shared" ca="1" si="3"/>
        <v>0</v>
      </c>
      <c r="F38" t="str">
        <f ca="1">OFFSET(Submarkets!$A$2,RANDBETWEEN(0,3),0)</f>
        <v>N</v>
      </c>
    </row>
    <row r="39" spans="1:6" x14ac:dyDescent="0.2">
      <c r="A39" t="s">
        <v>153</v>
      </c>
      <c r="B39">
        <f t="shared" ca="1" si="0"/>
        <v>1250</v>
      </c>
      <c r="C39" s="2">
        <f t="shared" ca="1" si="1"/>
        <v>0.63</v>
      </c>
      <c r="D39">
        <f t="shared" ca="1" si="2"/>
        <v>0.56000000000000005</v>
      </c>
      <c r="E39">
        <f t="shared" ca="1" si="3"/>
        <v>0</v>
      </c>
      <c r="F39" t="str">
        <f ca="1">OFFSET(Submarkets!$A$2,RANDBETWEEN(0,3),0)</f>
        <v>NE</v>
      </c>
    </row>
    <row r="40" spans="1:6" x14ac:dyDescent="0.2">
      <c r="A40" t="s">
        <v>154</v>
      </c>
      <c r="B40">
        <f t="shared" ca="1" si="0"/>
        <v>700</v>
      </c>
      <c r="C40" s="2">
        <f t="shared" ca="1" si="1"/>
        <v>0.6</v>
      </c>
      <c r="D40">
        <f t="shared" ca="1" si="2"/>
        <v>0.5</v>
      </c>
      <c r="E40">
        <f t="shared" ca="1" si="3"/>
        <v>0</v>
      </c>
      <c r="F40" t="str">
        <f ca="1">OFFSET(Submarkets!$A$2,RANDBETWEEN(0,3),0)</f>
        <v>N</v>
      </c>
    </row>
    <row r="41" spans="1:6" x14ac:dyDescent="0.2">
      <c r="A41" t="s">
        <v>155</v>
      </c>
      <c r="B41">
        <f t="shared" ca="1" si="0"/>
        <v>600</v>
      </c>
      <c r="C41" s="2">
        <f t="shared" ca="1" si="1"/>
        <v>0.76</v>
      </c>
      <c r="D41">
        <f t="shared" ca="1" si="2"/>
        <v>0.53</v>
      </c>
      <c r="E41">
        <f t="shared" ca="1" si="3"/>
        <v>0</v>
      </c>
      <c r="F41" t="str">
        <f ca="1">OFFSET(Submarkets!$A$2,RANDBETWEEN(0,3),0)</f>
        <v>S</v>
      </c>
    </row>
    <row r="42" spans="1:6" x14ac:dyDescent="0.2">
      <c r="A42" t="s">
        <v>156</v>
      </c>
      <c r="B42">
        <f t="shared" ca="1" si="0"/>
        <v>1450</v>
      </c>
      <c r="C42" s="2">
        <f t="shared" ca="1" si="1"/>
        <v>0.61</v>
      </c>
      <c r="D42">
        <f t="shared" ca="1" si="2"/>
        <v>0.9</v>
      </c>
      <c r="E42">
        <f t="shared" ca="1" si="3"/>
        <v>0</v>
      </c>
      <c r="F42" t="str">
        <f ca="1">OFFSET(Submarkets!$A$2,RANDBETWEEN(0,3),0)</f>
        <v>NE</v>
      </c>
    </row>
    <row r="43" spans="1:6" x14ac:dyDescent="0.2">
      <c r="A43" t="s">
        <v>157</v>
      </c>
      <c r="B43">
        <f t="shared" ca="1" si="0"/>
        <v>1850</v>
      </c>
      <c r="C43" s="2">
        <f t="shared" ca="1" si="1"/>
        <v>0.72</v>
      </c>
      <c r="D43">
        <f t="shared" ca="1" si="2"/>
        <v>0.06</v>
      </c>
      <c r="E43">
        <f t="shared" ca="1" si="3"/>
        <v>869.5</v>
      </c>
      <c r="F43" t="str">
        <f ca="1">OFFSET(Submarkets!$A$2,RANDBETWEEN(0,3),0)</f>
        <v>N</v>
      </c>
    </row>
    <row r="44" spans="1:6" x14ac:dyDescent="0.2">
      <c r="A44" t="s">
        <v>158</v>
      </c>
      <c r="B44">
        <f t="shared" ca="1" si="0"/>
        <v>850</v>
      </c>
      <c r="C44" s="2">
        <f t="shared" ca="1" si="1"/>
        <v>0.62</v>
      </c>
      <c r="D44">
        <f t="shared" ca="1" si="2"/>
        <v>0.98</v>
      </c>
      <c r="E44">
        <f t="shared" ca="1" si="3"/>
        <v>0</v>
      </c>
      <c r="F44" t="str">
        <f ca="1">OFFSET(Submarkets!$A$2,RANDBETWEEN(0,3),0)</f>
        <v>SE</v>
      </c>
    </row>
    <row r="45" spans="1:6" x14ac:dyDescent="0.2">
      <c r="A45" t="s">
        <v>159</v>
      </c>
      <c r="B45">
        <f t="shared" ca="1" si="0"/>
        <v>1150</v>
      </c>
      <c r="C45" s="2">
        <f t="shared" ca="1" si="1"/>
        <v>0.67</v>
      </c>
      <c r="D45">
        <f t="shared" ca="1" si="2"/>
        <v>0.28999999999999998</v>
      </c>
      <c r="E45">
        <f t="shared" ca="1" si="3"/>
        <v>540.5</v>
      </c>
      <c r="F45" t="str">
        <f ca="1">OFFSET(Submarkets!$A$2,RANDBETWEEN(0,3),0)</f>
        <v>S</v>
      </c>
    </row>
    <row r="46" spans="1:6" x14ac:dyDescent="0.2">
      <c r="A46" t="s">
        <v>160</v>
      </c>
      <c r="B46">
        <f t="shared" ca="1" si="0"/>
        <v>600</v>
      </c>
      <c r="C46" s="2">
        <f t="shared" ca="1" si="1"/>
        <v>0.63</v>
      </c>
      <c r="D46">
        <f t="shared" ca="1" si="2"/>
        <v>0.79</v>
      </c>
      <c r="E46">
        <f t="shared" ca="1" si="3"/>
        <v>0</v>
      </c>
      <c r="F46" t="str">
        <f ca="1">OFFSET(Submarkets!$A$2,RANDBETWEEN(0,3),0)</f>
        <v>N</v>
      </c>
    </row>
    <row r="47" spans="1:6" x14ac:dyDescent="0.2">
      <c r="A47" t="s">
        <v>161</v>
      </c>
      <c r="B47">
        <f t="shared" ca="1" si="0"/>
        <v>600</v>
      </c>
      <c r="C47" s="2">
        <f t="shared" ca="1" si="1"/>
        <v>0.72</v>
      </c>
      <c r="D47">
        <f t="shared" ca="1" si="2"/>
        <v>0.34</v>
      </c>
      <c r="E47">
        <f t="shared" ca="1" si="3"/>
        <v>0</v>
      </c>
      <c r="F47" t="str">
        <f ca="1">OFFSET(Submarkets!$A$2,RANDBETWEEN(0,3),0)</f>
        <v>N</v>
      </c>
    </row>
    <row r="48" spans="1:6" x14ac:dyDescent="0.2">
      <c r="A48" t="s">
        <v>162</v>
      </c>
      <c r="B48">
        <f t="shared" ca="1" si="0"/>
        <v>1450</v>
      </c>
      <c r="C48" s="2">
        <f t="shared" ca="1" si="1"/>
        <v>0.66</v>
      </c>
      <c r="D48">
        <f t="shared" ca="1" si="2"/>
        <v>0.57999999999999996</v>
      </c>
      <c r="E48">
        <f t="shared" ca="1" si="3"/>
        <v>0</v>
      </c>
      <c r="F48" t="str">
        <f ca="1">OFFSET(Submarkets!$A$2,RANDBETWEEN(0,3),0)</f>
        <v>SE</v>
      </c>
    </row>
    <row r="49" spans="1:6" x14ac:dyDescent="0.2">
      <c r="A49" t="s">
        <v>163</v>
      </c>
      <c r="B49">
        <f t="shared" ca="1" si="0"/>
        <v>1450</v>
      </c>
      <c r="C49" s="2">
        <f t="shared" ca="1" si="1"/>
        <v>0.61</v>
      </c>
      <c r="D49">
        <f t="shared" ca="1" si="2"/>
        <v>0.7</v>
      </c>
      <c r="E49">
        <f t="shared" ca="1" si="3"/>
        <v>0</v>
      </c>
      <c r="F49" t="str">
        <f ca="1">OFFSET(Submarkets!$A$2,RANDBETWEEN(0,3),0)</f>
        <v>N</v>
      </c>
    </row>
    <row r="50" spans="1:6" x14ac:dyDescent="0.2">
      <c r="A50" t="s">
        <v>164</v>
      </c>
      <c r="B50">
        <f t="shared" ca="1" si="0"/>
        <v>1700</v>
      </c>
      <c r="C50" s="2">
        <f t="shared" ca="1" si="1"/>
        <v>0.69</v>
      </c>
      <c r="D50">
        <f t="shared" ca="1" si="2"/>
        <v>0.5</v>
      </c>
      <c r="E50">
        <f t="shared" ca="1" si="3"/>
        <v>3502</v>
      </c>
      <c r="F50" t="str">
        <f ca="1">OFFSET(Submarkets!$A$2,RANDBETWEEN(0,3),0)</f>
        <v>NE</v>
      </c>
    </row>
    <row r="51" spans="1:6" x14ac:dyDescent="0.2">
      <c r="A51" t="s">
        <v>165</v>
      </c>
      <c r="B51">
        <f t="shared" ca="1" si="0"/>
        <v>1350</v>
      </c>
      <c r="C51" s="2">
        <f t="shared" ca="1" si="1"/>
        <v>0.78</v>
      </c>
      <c r="D51">
        <f t="shared" ca="1" si="2"/>
        <v>0.98</v>
      </c>
      <c r="E51">
        <f t="shared" ca="1" si="3"/>
        <v>0</v>
      </c>
      <c r="F51" t="str">
        <f ca="1">OFFSET(Submarkets!$A$2,RANDBETWEEN(0,3),0)</f>
        <v>N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1DF2-4EDE-42E3-A8BA-91BF4C03B5F0}">
  <dimension ref="A1:F6"/>
  <sheetViews>
    <sheetView tabSelected="1" zoomScale="137" workbookViewId="0">
      <selection activeCell="B2" sqref="B2:F6"/>
    </sheetView>
  </sheetViews>
  <sheetFormatPr defaultRowHeight="11.25" x14ac:dyDescent="0.2"/>
  <sheetData>
    <row r="1" spans="1:6" x14ac:dyDescent="0.2">
      <c r="A1" t="s">
        <v>167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 t="str">
        <f>Submarkets!A2</f>
        <v>SE</v>
      </c>
      <c r="B2">
        <f ca="1">RANDBETWEEN(70,90)/100</f>
        <v>0.76</v>
      </c>
      <c r="C2">
        <f t="shared" ref="C2:F6" ca="1" si="0">RANDBETWEEN(70,90)/100</f>
        <v>0.75</v>
      </c>
      <c r="D2">
        <f t="shared" ca="1" si="0"/>
        <v>0.86</v>
      </c>
      <c r="E2">
        <f t="shared" ca="1" si="0"/>
        <v>0.74</v>
      </c>
      <c r="F2">
        <f t="shared" ca="1" si="0"/>
        <v>0.85</v>
      </c>
    </row>
    <row r="3" spans="1:6" x14ac:dyDescent="0.2">
      <c r="A3" t="str">
        <f>Submarkets!A3</f>
        <v>S</v>
      </c>
      <c r="B3">
        <f t="shared" ref="B3:F6" ca="1" si="1">RANDBETWEEN(70,90)/100</f>
        <v>0.8</v>
      </c>
      <c r="C3">
        <f t="shared" ca="1" si="0"/>
        <v>0.74</v>
      </c>
      <c r="D3">
        <f t="shared" ca="1" si="0"/>
        <v>0.73</v>
      </c>
      <c r="E3">
        <f t="shared" ca="1" si="0"/>
        <v>0.81</v>
      </c>
      <c r="F3">
        <f t="shared" ca="1" si="0"/>
        <v>0.77</v>
      </c>
    </row>
    <row r="4" spans="1:6" x14ac:dyDescent="0.2">
      <c r="A4" t="str">
        <f>Submarkets!A4</f>
        <v>NE</v>
      </c>
      <c r="B4">
        <f t="shared" ca="1" si="1"/>
        <v>0.71</v>
      </c>
      <c r="C4">
        <f t="shared" ca="1" si="0"/>
        <v>0.79</v>
      </c>
      <c r="D4">
        <f t="shared" ca="1" si="0"/>
        <v>0.82</v>
      </c>
      <c r="E4">
        <f t="shared" ca="1" si="0"/>
        <v>0.71</v>
      </c>
      <c r="F4">
        <f t="shared" ca="1" si="0"/>
        <v>0.89</v>
      </c>
    </row>
    <row r="5" spans="1:6" x14ac:dyDescent="0.2">
      <c r="A5" t="str">
        <f>Submarkets!A5</f>
        <v>N</v>
      </c>
      <c r="B5">
        <f t="shared" ca="1" si="1"/>
        <v>0.76</v>
      </c>
      <c r="C5">
        <f t="shared" ca="1" si="0"/>
        <v>0.75</v>
      </c>
      <c r="D5">
        <f t="shared" ca="1" si="0"/>
        <v>0.84</v>
      </c>
      <c r="E5">
        <f t="shared" ca="1" si="0"/>
        <v>0.89</v>
      </c>
      <c r="F5">
        <f t="shared" ca="1" si="0"/>
        <v>0.73</v>
      </c>
    </row>
    <row r="6" spans="1:6" x14ac:dyDescent="0.2">
      <c r="A6" t="str">
        <f>Submarkets!A6</f>
        <v>IP</v>
      </c>
      <c r="B6">
        <f t="shared" ca="1" si="1"/>
        <v>0.76</v>
      </c>
      <c r="C6">
        <f t="shared" ca="1" si="0"/>
        <v>0.83</v>
      </c>
      <c r="D6">
        <f t="shared" ca="1" si="0"/>
        <v>0.78</v>
      </c>
      <c r="E6">
        <f t="shared" ca="1" si="0"/>
        <v>0.8</v>
      </c>
      <c r="F6">
        <f t="shared" ca="1" si="0"/>
        <v>0.77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4D63-8CC4-41FC-8C63-0A4AB4191719}">
  <dimension ref="A1:F6"/>
  <sheetViews>
    <sheetView zoomScale="186" workbookViewId="0">
      <selection activeCell="B7" sqref="B7"/>
    </sheetView>
  </sheetViews>
  <sheetFormatPr defaultRowHeight="11.25" x14ac:dyDescent="0.2"/>
  <cols>
    <col min="2" max="6" width="6" style="1" customWidth="1"/>
  </cols>
  <sheetData>
    <row r="1" spans="1:6" x14ac:dyDescent="0.2">
      <c r="A1" t="s">
        <v>166</v>
      </c>
      <c r="B1" s="1" t="str">
        <f>A2</f>
        <v>SE</v>
      </c>
      <c r="C1" s="1" t="str">
        <f>A3</f>
        <v>S</v>
      </c>
      <c r="D1" s="1" t="str">
        <f>A4</f>
        <v>NE</v>
      </c>
      <c r="E1" s="1" t="str">
        <f>A5</f>
        <v>N</v>
      </c>
      <c r="F1" s="1" t="str">
        <f>A6</f>
        <v>IP</v>
      </c>
    </row>
    <row r="2" spans="1:6" x14ac:dyDescent="0.2">
      <c r="A2" t="str">
        <f>Submarkets!A2</f>
        <v>SE</v>
      </c>
      <c r="B2" s="1">
        <v>0</v>
      </c>
      <c r="C2" s="1">
        <f>B3</f>
        <v>5500</v>
      </c>
      <c r="D2" s="1">
        <f>B4</f>
        <v>6500</v>
      </c>
      <c r="E2" s="1">
        <f>B5</f>
        <v>5000</v>
      </c>
      <c r="F2" s="1">
        <f>B6</f>
        <v>3000</v>
      </c>
    </row>
    <row r="3" spans="1:6" x14ac:dyDescent="0.2">
      <c r="A3" t="str">
        <f>Submarkets!A3</f>
        <v>S</v>
      </c>
      <c r="B3" s="1">
        <v>5500</v>
      </c>
      <c r="C3" s="1">
        <v>0</v>
      </c>
      <c r="D3" s="1">
        <f>C4</f>
        <v>0</v>
      </c>
      <c r="E3" s="1">
        <f>C5</f>
        <v>0</v>
      </c>
      <c r="F3" s="1">
        <f>C6</f>
        <v>0</v>
      </c>
    </row>
    <row r="4" spans="1:6" x14ac:dyDescent="0.2">
      <c r="A4" t="str">
        <f>Submarkets!A4</f>
        <v>NE</v>
      </c>
      <c r="B4" s="1">
        <v>6500</v>
      </c>
      <c r="C4" s="1">
        <v>0</v>
      </c>
      <c r="D4" s="1">
        <v>0</v>
      </c>
      <c r="E4" s="1">
        <f>D5</f>
        <v>0</v>
      </c>
      <c r="F4" s="1">
        <f>D6</f>
        <v>7000</v>
      </c>
    </row>
    <row r="5" spans="1:6" x14ac:dyDescent="0.2">
      <c r="A5" t="str">
        <f>Submarkets!A5</f>
        <v>N</v>
      </c>
      <c r="B5" s="1">
        <v>5000</v>
      </c>
      <c r="C5" s="1">
        <v>0</v>
      </c>
      <c r="D5" s="1">
        <f>C5</f>
        <v>0</v>
      </c>
      <c r="E5" s="1">
        <v>0</v>
      </c>
      <c r="F5" s="1">
        <f>E6</f>
        <v>6500</v>
      </c>
    </row>
    <row r="6" spans="1:6" x14ac:dyDescent="0.2">
      <c r="A6" t="str">
        <f>Submarkets!A6</f>
        <v>IP</v>
      </c>
      <c r="B6" s="1">
        <v>3000</v>
      </c>
      <c r="C6" s="1">
        <v>0</v>
      </c>
      <c r="D6" s="1">
        <v>7000</v>
      </c>
      <c r="E6" s="1">
        <v>6500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Submarkets</vt:lpstr>
      <vt:lpstr>Load</vt:lpstr>
      <vt:lpstr>Thermals</vt:lpstr>
      <vt:lpstr>Hydroelectrics</vt:lpstr>
      <vt:lpstr>Inflows</vt:lpstr>
      <vt:lpstr>Interchanges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Santos</dc:creator>
  <cp:lastModifiedBy>Nathan Santos</cp:lastModifiedBy>
  <dcterms:created xsi:type="dcterms:W3CDTF">2025-05-21T00:28:10Z</dcterms:created>
  <dcterms:modified xsi:type="dcterms:W3CDTF">2025-06-06T11:02:26Z</dcterms:modified>
</cp:coreProperties>
</file>