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10"/>
  <c r="B13"/>
  <c r="B21"/>
  <c r="B20"/>
  <c r="B18"/>
  <c r="B19" s="1"/>
  <c r="B40"/>
  <c r="B42" s="1"/>
  <c r="B38"/>
  <c r="B26"/>
  <c r="B28"/>
  <c r="B24"/>
  <c r="B31"/>
  <c r="B32" s="1"/>
  <c r="B34" l="1"/>
  <c r="B33"/>
</calcChain>
</file>

<file path=xl/sharedStrings.xml><?xml version="1.0" encoding="utf-8"?>
<sst xmlns="http://schemas.openxmlformats.org/spreadsheetml/2006/main" count="85" uniqueCount="62">
  <si>
    <t>Total NW Aust Deposits as of 2018</t>
  </si>
  <si>
    <t>Total NW Aust annual production as of 2018</t>
  </si>
  <si>
    <t>Estimated 4 mine annual production ABC corp</t>
  </si>
  <si>
    <t>Stockpile Calcs</t>
  </si>
  <si>
    <t>got this number form my truck simulations with 159 mixed size trucks</t>
  </si>
  <si>
    <t>Flow</t>
  </si>
  <si>
    <t>Forget grades, in NW australia the grades are quite consistent around 60 content (I think)</t>
  </si>
  <si>
    <t>basically just concentraste one one type of stockpile</t>
  </si>
  <si>
    <t>at the mines ore is crushed then sent by rail to port</t>
  </si>
  <si>
    <t>at port it is crushed again and separated into fines and lump and then shipped</t>
  </si>
  <si>
    <t>I thiink for the purposes of this exercise, just forget grades, just deal with stockpile quantities of ore</t>
  </si>
  <si>
    <t>mine stockpile number</t>
  </si>
  <si>
    <t>mine stockpile size</t>
  </si>
  <si>
    <t>port stockpile number</t>
  </si>
  <si>
    <t>port stockpile size</t>
  </si>
  <si>
    <t>stockpiles</t>
  </si>
  <si>
    <t>kilotonne (ranges between 12 and 37 kt)</t>
  </si>
  <si>
    <t>train speed</t>
  </si>
  <si>
    <t>km</t>
  </si>
  <si>
    <t>Round Trip Distance</t>
  </si>
  <si>
    <t>Mine to Port Distance</t>
  </si>
  <si>
    <t>loading/offloading time</t>
  </si>
  <si>
    <t>hrs</t>
  </si>
  <si>
    <t>kph</t>
  </si>
  <si>
    <t>High Train Cap</t>
  </si>
  <si>
    <t>Mid Train Cap</t>
  </si>
  <si>
    <t>Low Train Cap</t>
  </si>
  <si>
    <t>Cycle Time - High Cap</t>
  </si>
  <si>
    <t>Cycle Time - Mid Cap</t>
  </si>
  <si>
    <t>Cycle Time - Low Cap</t>
  </si>
  <si>
    <t>Mine Distance</t>
  </si>
  <si>
    <t>RTD</t>
  </si>
  <si>
    <t>Final Train Cap calc</t>
  </si>
  <si>
    <t>Ave load/train</t>
  </si>
  <si>
    <t>kt</t>
  </si>
  <si>
    <t>Ave RTT</t>
  </si>
  <si>
    <t># trains</t>
  </si>
  <si>
    <t>trains</t>
  </si>
  <si>
    <t>Ave Train Cap/mine</t>
  </si>
  <si>
    <t>kt/day</t>
  </si>
  <si>
    <t>port loading capacity</t>
  </si>
  <si>
    <t>mt/yr</t>
  </si>
  <si>
    <t>mt</t>
  </si>
  <si>
    <t>ave bulk carrier capacity</t>
  </si>
  <si>
    <t>number of departures</t>
  </si>
  <si>
    <t>vessle/yr</t>
  </si>
  <si>
    <t>ABC company can get up to 60% of this cap</t>
  </si>
  <si>
    <t>mt/yr max for ABC</t>
  </si>
  <si>
    <t>kt/day max for ABC</t>
  </si>
  <si>
    <t>ABC company ave cap usage is around 20% of the max port cap</t>
  </si>
  <si>
    <t>mt/yr ave for ABC</t>
  </si>
  <si>
    <t>kt/day ave for ABC</t>
  </si>
  <si>
    <t>TRAINS</t>
  </si>
  <si>
    <t>SHIPs</t>
  </si>
  <si>
    <t>FINAL TRAINS</t>
  </si>
  <si>
    <t>kt/ship</t>
  </si>
  <si>
    <t>port total stockpile cap</t>
  </si>
  <si>
    <t>mine total stockpile cap</t>
  </si>
  <si>
    <t>China annual import of Iron Ore 2018</t>
  </si>
  <si>
    <t>AMC corp ave demand</t>
  </si>
  <si>
    <t>ABC corp in ground resources as 2018</t>
  </si>
  <si>
    <t>they have 2.8% of the available deposits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</si>
</sst>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9" fontId="0" fillId="0" borderId="0" xfId="0" applyNumberFormat="1"/>
    <xf numFmtId="6" fontId="0" fillId="0" borderId="0" xfId="0" applyNumberFormat="1"/>
    <xf numFmtId="1" fontId="0" fillId="0" borderId="0" xfId="0" applyNumberFormat="1"/>
    <xf numFmtId="0" fontId="3" fillId="3" borderId="0" xfId="0" applyFont="1" applyFill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tabSelected="1" workbookViewId="0">
      <selection activeCell="D4" sqref="D4"/>
    </sheetView>
  </sheetViews>
  <sheetFormatPr defaultRowHeight="15"/>
  <cols>
    <col min="1" max="1" width="53.85546875" customWidth="1"/>
    <col min="2" max="2" width="19" bestFit="1" customWidth="1"/>
    <col min="5" max="5" width="9.5703125" bestFit="1" customWidth="1"/>
  </cols>
  <sheetData>
    <row r="1" spans="1:5">
      <c r="A1" s="1" t="s">
        <v>3</v>
      </c>
    </row>
    <row r="2" spans="1:5">
      <c r="A2" s="1" t="s">
        <v>0</v>
      </c>
      <c r="B2" s="2">
        <v>24000</v>
      </c>
      <c r="C2" s="1" t="s">
        <v>42</v>
      </c>
    </row>
    <row r="3" spans="1:5" s="1" customFormat="1">
      <c r="A3" s="1" t="s">
        <v>60</v>
      </c>
      <c r="B3" s="2">
        <f>B2*0.028</f>
        <v>672</v>
      </c>
      <c r="C3" s="1" t="s">
        <v>42</v>
      </c>
      <c r="D3" s="1" t="s">
        <v>61</v>
      </c>
    </row>
    <row r="4" spans="1:5">
      <c r="A4" s="1" t="s">
        <v>1</v>
      </c>
      <c r="B4" s="2">
        <v>430</v>
      </c>
      <c r="C4" s="1" t="s">
        <v>41</v>
      </c>
    </row>
    <row r="5" spans="1:5" s="1" customFormat="1">
      <c r="A5" s="1" t="s">
        <v>58</v>
      </c>
      <c r="B5" s="2">
        <v>1000</v>
      </c>
      <c r="C5" s="1" t="s">
        <v>41</v>
      </c>
      <c r="E5" s="14"/>
    </row>
    <row r="6" spans="1:5" s="1" customFormat="1">
      <c r="A6" s="1" t="s">
        <v>59</v>
      </c>
      <c r="B6" s="2">
        <v>250</v>
      </c>
      <c r="C6" s="1" t="s">
        <v>39</v>
      </c>
      <c r="D6" s="13"/>
      <c r="E6" s="14"/>
    </row>
    <row r="7" spans="1:5">
      <c r="A7" s="1" t="s">
        <v>2</v>
      </c>
      <c r="B7">
        <v>115</v>
      </c>
      <c r="C7" s="1" t="s">
        <v>41</v>
      </c>
      <c r="E7" s="1" t="s">
        <v>4</v>
      </c>
    </row>
    <row r="8" spans="1:5" s="1" customFormat="1">
      <c r="A8" s="1" t="s">
        <v>11</v>
      </c>
      <c r="B8" s="1">
        <v>2</v>
      </c>
      <c r="C8" s="1" t="s">
        <v>15</v>
      </c>
    </row>
    <row r="9" spans="1:5" s="1" customFormat="1">
      <c r="A9" s="1" t="s">
        <v>12</v>
      </c>
      <c r="B9" s="1">
        <v>500</v>
      </c>
      <c r="C9" s="1" t="s">
        <v>34</v>
      </c>
    </row>
    <row r="10" spans="1:5" s="1" customFormat="1">
      <c r="A10" s="1" t="s">
        <v>57</v>
      </c>
      <c r="B10" s="1">
        <f>B8*B9</f>
        <v>1000</v>
      </c>
      <c r="C10" s="1" t="s">
        <v>34</v>
      </c>
    </row>
    <row r="11" spans="1:5" s="1" customFormat="1">
      <c r="A11" s="1" t="s">
        <v>13</v>
      </c>
      <c r="B11" s="1">
        <v>4</v>
      </c>
      <c r="C11" s="1" t="s">
        <v>15</v>
      </c>
    </row>
    <row r="12" spans="1:5" s="1" customFormat="1">
      <c r="A12" s="1" t="s">
        <v>14</v>
      </c>
      <c r="B12" s="1">
        <v>300</v>
      </c>
      <c r="C12" s="1" t="s">
        <v>34</v>
      </c>
    </row>
    <row r="13" spans="1:5" s="1" customFormat="1">
      <c r="A13" s="1" t="s">
        <v>56</v>
      </c>
      <c r="B13" s="1">
        <f>B12*B11</f>
        <v>1200</v>
      </c>
      <c r="C13" s="1" t="s">
        <v>34</v>
      </c>
    </row>
    <row r="14" spans="1:5" s="8" customFormat="1">
      <c r="A14" s="12" t="s">
        <v>53</v>
      </c>
    </row>
    <row r="15" spans="1:5" s="1" customFormat="1">
      <c r="A15" s="1" t="s">
        <v>40</v>
      </c>
      <c r="B15" s="1">
        <v>300</v>
      </c>
      <c r="C15" s="1" t="s">
        <v>41</v>
      </c>
    </row>
    <row r="16" spans="1:5" s="1" customFormat="1">
      <c r="A16" s="1" t="s">
        <v>43</v>
      </c>
      <c r="B16" s="1">
        <v>120</v>
      </c>
      <c r="C16" s="1" t="s">
        <v>55</v>
      </c>
    </row>
    <row r="17" spans="1:3" s="1" customFormat="1">
      <c r="A17" s="1" t="s">
        <v>44</v>
      </c>
      <c r="B17" s="1">
        <v>2500</v>
      </c>
      <c r="C17" s="1" t="s">
        <v>45</v>
      </c>
    </row>
    <row r="18" spans="1:3" s="1" customFormat="1">
      <c r="A18" s="1" t="s">
        <v>46</v>
      </c>
      <c r="B18" s="1">
        <f>B15*0.6</f>
        <v>180</v>
      </c>
      <c r="C18" s="1" t="s">
        <v>47</v>
      </c>
    </row>
    <row r="19" spans="1:3" s="1" customFormat="1">
      <c r="B19" s="11">
        <f>B18/365*1000</f>
        <v>493.15068493150682</v>
      </c>
      <c r="C19" s="1" t="s">
        <v>48</v>
      </c>
    </row>
    <row r="20" spans="1:3" s="1" customFormat="1">
      <c r="A20" s="1" t="s">
        <v>49</v>
      </c>
      <c r="B20" s="1">
        <f>B15*0.2</f>
        <v>60</v>
      </c>
      <c r="C20" s="1" t="s">
        <v>50</v>
      </c>
    </row>
    <row r="21" spans="1:3" s="1" customFormat="1">
      <c r="B21" s="11">
        <f>B20/365*1000</f>
        <v>164.38356164383561</v>
      </c>
      <c r="C21" s="1" t="s">
        <v>51</v>
      </c>
    </row>
    <row r="22" spans="1:3" s="8" customFormat="1">
      <c r="A22" s="12" t="s">
        <v>52</v>
      </c>
    </row>
    <row r="23" spans="1:3" s="1" customFormat="1">
      <c r="A23" s="1" t="s">
        <v>24</v>
      </c>
      <c r="B23" s="1">
        <v>37</v>
      </c>
      <c r="C23" s="1" t="s">
        <v>16</v>
      </c>
    </row>
    <row r="24" spans="1:3" s="1" customFormat="1">
      <c r="A24" s="1" t="s">
        <v>21</v>
      </c>
      <c r="B24" s="3">
        <f>B23/0.106/60</f>
        <v>5.817610062893082</v>
      </c>
      <c r="C24" s="1" t="s">
        <v>22</v>
      </c>
    </row>
    <row r="25" spans="1:3" s="1" customFormat="1">
      <c r="A25" s="1" t="s">
        <v>25</v>
      </c>
      <c r="B25" s="1">
        <v>25</v>
      </c>
      <c r="C25" s="1" t="s">
        <v>16</v>
      </c>
    </row>
    <row r="26" spans="1:3" s="1" customFormat="1">
      <c r="A26" s="1" t="s">
        <v>21</v>
      </c>
      <c r="B26" s="3">
        <f>B25/0.106/60</f>
        <v>3.9308176100628933</v>
      </c>
      <c r="C26" s="1" t="s">
        <v>22</v>
      </c>
    </row>
    <row r="27" spans="1:3" s="1" customFormat="1">
      <c r="A27" s="1" t="s">
        <v>26</v>
      </c>
      <c r="B27" s="1">
        <v>12</v>
      </c>
      <c r="C27" s="1" t="s">
        <v>16</v>
      </c>
    </row>
    <row r="28" spans="1:3" s="1" customFormat="1">
      <c r="A28" s="1" t="s">
        <v>21</v>
      </c>
      <c r="B28" s="3">
        <f>B27/0.106/60</f>
        <v>1.8867924528301887</v>
      </c>
      <c r="C28" s="1" t="s">
        <v>22</v>
      </c>
    </row>
    <row r="29" spans="1:3">
      <c r="A29" s="1" t="s">
        <v>17</v>
      </c>
      <c r="B29" s="1">
        <v>25</v>
      </c>
      <c r="C29" s="1" t="s">
        <v>23</v>
      </c>
    </row>
    <row r="30" spans="1:3" s="1" customFormat="1">
      <c r="A30" s="1" t="s">
        <v>20</v>
      </c>
      <c r="B30" s="1">
        <v>300</v>
      </c>
      <c r="C30" s="1" t="s">
        <v>18</v>
      </c>
    </row>
    <row r="31" spans="1:3">
      <c r="A31" s="1" t="s">
        <v>19</v>
      </c>
      <c r="B31" s="1">
        <f>B30*2</f>
        <v>600</v>
      </c>
      <c r="C31" s="1" t="s">
        <v>18</v>
      </c>
    </row>
    <row r="32" spans="1:3" s="1" customFormat="1">
      <c r="A32" s="1" t="s">
        <v>27</v>
      </c>
      <c r="B32" s="4">
        <f>B$31/B$29+B24</f>
        <v>29.817610062893081</v>
      </c>
      <c r="C32" s="1" t="s">
        <v>22</v>
      </c>
    </row>
    <row r="33" spans="1:21" s="1" customFormat="1">
      <c r="A33" s="1" t="s">
        <v>28</v>
      </c>
      <c r="B33" s="4">
        <f>B$31/B$29+B26</f>
        <v>27.930817610062892</v>
      </c>
      <c r="C33" s="1" t="s">
        <v>22</v>
      </c>
    </row>
    <row r="34" spans="1:21" s="1" customFormat="1">
      <c r="A34" s="1" t="s">
        <v>29</v>
      </c>
      <c r="B34" s="4">
        <f>B$31/B$29+B28</f>
        <v>25.886792452830189</v>
      </c>
      <c r="C34" s="1" t="s">
        <v>22</v>
      </c>
    </row>
    <row r="35" spans="1:21" s="8" customFormat="1">
      <c r="A35" s="12" t="s">
        <v>54</v>
      </c>
    </row>
    <row r="36" spans="1:21" s="1" customFormat="1">
      <c r="A36" s="7" t="s">
        <v>32</v>
      </c>
      <c r="B36" s="4"/>
    </row>
    <row r="37" spans="1:21" s="1" customFormat="1">
      <c r="A37" s="1" t="s">
        <v>30</v>
      </c>
      <c r="B37" s="5">
        <v>300</v>
      </c>
      <c r="C37" s="1" t="s">
        <v>18</v>
      </c>
    </row>
    <row r="38" spans="1:21" s="1" customFormat="1">
      <c r="A38" s="1" t="s">
        <v>31</v>
      </c>
      <c r="B38" s="4">
        <f>B37*2</f>
        <v>600</v>
      </c>
      <c r="C38" s="1" t="s">
        <v>18</v>
      </c>
    </row>
    <row r="39" spans="1:21" s="1" customFormat="1">
      <c r="A39" s="1" t="s">
        <v>33</v>
      </c>
      <c r="B39" s="4">
        <v>25</v>
      </c>
      <c r="C39" s="1" t="s">
        <v>34</v>
      </c>
    </row>
    <row r="40" spans="1:21" s="1" customFormat="1">
      <c r="A40" s="1" t="s">
        <v>35</v>
      </c>
      <c r="B40" s="4">
        <f>4+B38/25</f>
        <v>28</v>
      </c>
      <c r="C40" s="1" t="s">
        <v>22</v>
      </c>
    </row>
    <row r="41" spans="1:21" s="1" customFormat="1">
      <c r="A41" s="1" t="s">
        <v>36</v>
      </c>
      <c r="B41" s="6">
        <v>5</v>
      </c>
      <c r="C41" s="1" t="s">
        <v>37</v>
      </c>
    </row>
    <row r="42" spans="1:21" s="1" customFormat="1">
      <c r="A42" s="1" t="s">
        <v>38</v>
      </c>
      <c r="B42" s="4">
        <f>B39*24/B40*B41</f>
        <v>107.14285714285714</v>
      </c>
      <c r="C42" s="1" t="s">
        <v>39</v>
      </c>
    </row>
    <row r="43" spans="1:21" s="1" customFormat="1">
      <c r="B43" s="4"/>
    </row>
    <row r="44" spans="1:21" s="1" customFormat="1">
      <c r="B44" s="4"/>
      <c r="R44" s="9"/>
    </row>
    <row r="45" spans="1:21" s="1" customFormat="1">
      <c r="B45" s="4"/>
      <c r="R45" s="9"/>
    </row>
    <row r="46" spans="1:21">
      <c r="R46" s="9"/>
      <c r="S46" s="1"/>
    </row>
    <row r="47" spans="1:21">
      <c r="R47" s="9"/>
      <c r="S47" s="1"/>
      <c r="U47" s="10"/>
    </row>
    <row r="48" spans="1:21">
      <c r="A48" s="1"/>
      <c r="B48" s="1"/>
    </row>
    <row r="49" spans="1:2">
      <c r="A49" s="1" t="s">
        <v>5</v>
      </c>
      <c r="B49" s="1"/>
    </row>
    <row r="50" spans="1:2">
      <c r="A50" s="1" t="s">
        <v>6</v>
      </c>
      <c r="B50" s="1"/>
    </row>
    <row r="51" spans="1:2">
      <c r="A51" s="1" t="s">
        <v>7</v>
      </c>
      <c r="B51" s="1"/>
    </row>
    <row r="52" spans="1:2">
      <c r="A52" s="1" t="s">
        <v>8</v>
      </c>
      <c r="B52" s="1"/>
    </row>
    <row r="53" spans="1:2">
      <c r="A53" s="1" t="s">
        <v>9</v>
      </c>
      <c r="B53" s="1"/>
    </row>
    <row r="54" spans="1:2">
      <c r="A54" s="1"/>
      <c r="B54" s="1"/>
    </row>
    <row r="55" spans="1:2">
      <c r="A55" s="1" t="s">
        <v>10</v>
      </c>
      <c r="B55" s="1"/>
    </row>
    <row r="56" spans="1:2">
      <c r="A56" s="1"/>
      <c r="B56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2018-03-30T02:10:39Z</dcterms:created>
  <dcterms:modified xsi:type="dcterms:W3CDTF">2018-03-31T05:53:32Z</dcterms:modified>
</cp:coreProperties>
</file>