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1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1" i="1" l="1"/>
  <c r="R11" i="1"/>
  <c r="X11" i="1" s="1"/>
  <c r="P11" i="1"/>
  <c r="V11" i="1" s="1"/>
  <c r="O11" i="1"/>
  <c r="N11" i="1"/>
  <c r="T11" i="1" s="1"/>
  <c r="L11" i="1"/>
  <c r="J11" i="1"/>
  <c r="G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G10" i="1"/>
  <c r="G9" i="1"/>
  <c r="J3" i="1"/>
  <c r="J4" i="1"/>
  <c r="J5" i="1"/>
  <c r="J6" i="1"/>
  <c r="J7" i="1"/>
  <c r="J8" i="1"/>
  <c r="J9" i="1"/>
  <c r="J2" i="1"/>
  <c r="K4" i="1"/>
  <c r="P5" i="1" s="1"/>
  <c r="V5" i="1" s="1"/>
  <c r="P3" i="1"/>
  <c r="V3" i="1" s="1"/>
  <c r="P4" i="1"/>
  <c r="V4" i="1" s="1"/>
  <c r="P8" i="1"/>
  <c r="P2" i="1"/>
  <c r="O3" i="1"/>
  <c r="U4" i="1" s="1"/>
  <c r="O4" i="1"/>
  <c r="O5" i="1"/>
  <c r="U5" i="1" s="1"/>
  <c r="O6" i="1"/>
  <c r="U6" i="1" s="1"/>
  <c r="O7" i="1"/>
  <c r="U7" i="1" s="1"/>
  <c r="O8" i="1"/>
  <c r="O9" i="1"/>
  <c r="U9" i="1" s="1"/>
  <c r="O2" i="1"/>
  <c r="G4" i="1"/>
  <c r="G5" i="1"/>
  <c r="G6" i="1"/>
  <c r="G7" i="1"/>
  <c r="G8" i="1"/>
  <c r="G3" i="1"/>
  <c r="M3" i="1" s="1"/>
  <c r="L2" i="1"/>
  <c r="N2" i="1" s="1"/>
  <c r="R8" i="1"/>
  <c r="R9" i="1"/>
  <c r="X9" i="1" s="1"/>
  <c r="R2" i="1"/>
  <c r="Q11" i="1" l="1"/>
  <c r="W11" i="1" s="1"/>
  <c r="S11" i="1"/>
  <c r="Y11" i="1" s="1"/>
  <c r="U8" i="1"/>
  <c r="U3" i="1"/>
  <c r="M4" i="1"/>
  <c r="M5" i="1" s="1"/>
  <c r="P7" i="1"/>
  <c r="V7" i="1" s="1"/>
  <c r="R3" i="1"/>
  <c r="X3" i="1" s="1"/>
  <c r="P6" i="1"/>
  <c r="V6" i="1" s="1"/>
  <c r="P9" i="1"/>
  <c r="V9" i="1" s="1"/>
  <c r="R4" i="1"/>
  <c r="Q2" i="1"/>
  <c r="S2" i="1" s="1"/>
  <c r="M6" i="1"/>
  <c r="R6" i="1" s="1"/>
  <c r="L7" i="1"/>
  <c r="L6" i="1"/>
  <c r="L4" i="1"/>
  <c r="L3" i="1"/>
  <c r="N3" i="1" s="1"/>
  <c r="T3" i="1" s="1"/>
  <c r="L5" i="1"/>
  <c r="L9" i="1"/>
  <c r="N9" i="1" s="1"/>
  <c r="T9" i="1" s="1"/>
  <c r="L8" i="1"/>
  <c r="N8" i="1" s="1"/>
  <c r="X4" i="1" l="1"/>
  <c r="V8" i="1"/>
  <c r="Q8" i="1"/>
  <c r="N4" i="1"/>
  <c r="Q3" i="1"/>
  <c r="W3" i="1" s="1"/>
  <c r="Q9" i="1"/>
  <c r="M7" i="1"/>
  <c r="R7" i="1" s="1"/>
  <c r="R5" i="1"/>
  <c r="X5" i="1" s="1"/>
  <c r="N6" i="1"/>
  <c r="N5" i="1"/>
  <c r="S8" i="1" l="1"/>
  <c r="S9" i="1"/>
  <c r="Y9" i="1" s="1"/>
  <c r="W9" i="1"/>
  <c r="X6" i="1"/>
  <c r="X7" i="1"/>
  <c r="X8" i="1"/>
  <c r="Q5" i="1"/>
  <c r="W5" i="1" s="1"/>
  <c r="T5" i="1"/>
  <c r="Q4" i="1"/>
  <c r="T4" i="1"/>
  <c r="Q6" i="1"/>
  <c r="T6" i="1"/>
  <c r="S3" i="1"/>
  <c r="Y3" i="1" s="1"/>
  <c r="N7" i="1"/>
  <c r="Q7" i="1" l="1"/>
  <c r="T7" i="1"/>
  <c r="T8" i="1"/>
  <c r="S5" i="1"/>
  <c r="Y5" i="1" s="1"/>
  <c r="W4" i="1"/>
  <c r="S4" i="1"/>
  <c r="Y4" i="1" s="1"/>
  <c r="S6" i="1"/>
  <c r="W6" i="1"/>
  <c r="Y6" i="1" l="1"/>
  <c r="S7" i="1"/>
  <c r="W7" i="1"/>
  <c r="W8" i="1"/>
  <c r="Y7" i="1" l="1"/>
  <c r="Y8" i="1"/>
</calcChain>
</file>

<file path=xl/sharedStrings.xml><?xml version="1.0" encoding="utf-8"?>
<sst xmlns="http://schemas.openxmlformats.org/spreadsheetml/2006/main" count="24" uniqueCount="24">
  <si>
    <t>txn_qty</t>
  </si>
  <si>
    <t>tid</t>
  </si>
  <si>
    <t>txn_px</t>
  </si>
  <si>
    <t>txn_fee</t>
  </si>
  <si>
    <t>pos</t>
  </si>
  <si>
    <t>dvds</t>
  </si>
  <si>
    <t>txn_premium</t>
  </si>
  <si>
    <t>mktval</t>
  </si>
  <si>
    <t>close px</t>
  </si>
  <si>
    <t>mult</t>
  </si>
  <si>
    <t>ltd_total_val</t>
  </si>
  <si>
    <t>_ltd_open_val</t>
  </si>
  <si>
    <t>ltd_rpl_gross</t>
  </si>
  <si>
    <t>ltd_fees</t>
  </si>
  <si>
    <t>ltd_dvds</t>
  </si>
  <si>
    <t>ltd_rpl</t>
  </si>
  <si>
    <t>ltd_upl</t>
  </si>
  <si>
    <t>ltd_pl</t>
  </si>
  <si>
    <t>dly_rpl_gross</t>
  </si>
  <si>
    <t>dly_fees</t>
  </si>
  <si>
    <t>dly_dvds</t>
  </si>
  <si>
    <t>dly_rpl</t>
  </si>
  <si>
    <t>dly_upl</t>
  </si>
  <si>
    <t>dly_pl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</si>
</sst>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2" borderId="1" xfId="2" applyFont="1" applyBorder="1"/>
    <xf numFmtId="43" fontId="2" fillId="2" borderId="1" xfId="1" applyFont="1" applyFill="1" applyBorder="1"/>
    <xf numFmtId="43" fontId="0" fillId="0" borderId="0" xfId="1" applyFont="1"/>
    <xf numFmtId="43" fontId="2" fillId="3" borderId="1" xfId="1" applyFont="1" applyFill="1" applyBorder="1"/>
    <xf numFmtId="165" fontId="2" fillId="3" borderId="1" xfId="1" applyNumberFormat="1" applyFont="1" applyFill="1" applyBorder="1"/>
    <xf numFmtId="165" fontId="0" fillId="0" borderId="0" xfId="1" applyNumberFormat="1" applyFont="1"/>
    <xf numFmtId="165" fontId="2" fillId="2" borderId="1" xfId="1" applyNumberFormat="1" applyFont="1" applyFill="1" applyBorder="1"/>
  </cellXfs>
  <cellStyles count="3">
    <cellStyle name="40% - Accent1" xfId="2" builtinId="31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A11" sqref="A11"/>
    </sheetView>
  </sheetViews>
  <sheetFormatPr defaultRowHeight="15" x14ac:dyDescent="0.25"/>
  <cols>
    <col min="1" max="1" width="10.7109375" bestFit="1" customWidth="1"/>
    <col min="2" max="2" width="3.42578125" bestFit="1" customWidth="1"/>
    <col min="3" max="3" width="7.7109375" bestFit="1" customWidth="1"/>
    <col min="4" max="4" width="4.140625" bestFit="1" customWidth="1"/>
    <col min="5" max="5" width="7" bestFit="1" customWidth="1"/>
    <col min="6" max="6" width="7.85546875" bestFit="1" customWidth="1"/>
    <col min="7" max="7" width="13.140625" bestFit="1" customWidth="1"/>
    <col min="8" max="8" width="8.140625" bestFit="1" customWidth="1"/>
    <col min="9" max="9" width="5.140625" bestFit="1" customWidth="1"/>
    <col min="10" max="10" width="7" bestFit="1" customWidth="1"/>
    <col min="11" max="11" width="5.140625" bestFit="1" customWidth="1"/>
    <col min="12" max="12" width="12.140625" bestFit="1" customWidth="1"/>
    <col min="13" max="13" width="15.140625" style="6" bestFit="1" customWidth="1"/>
    <col min="14" max="14" width="14" style="6" bestFit="1" customWidth="1"/>
    <col min="15" max="15" width="9.7109375" style="9" bestFit="1" customWidth="1"/>
    <col min="16" max="16" width="8.5703125" bestFit="1" customWidth="1"/>
    <col min="17" max="17" width="8.28515625" style="6" bestFit="1" customWidth="1"/>
    <col min="18" max="18" width="8.7109375" style="6" bestFit="1" customWidth="1"/>
    <col min="19" max="19" width="6.7109375" bestFit="1" customWidth="1"/>
    <col min="20" max="20" width="14.28515625" style="6" bestFit="1" customWidth="1"/>
    <col min="21" max="21" width="10" style="9" bestFit="1" customWidth="1"/>
    <col min="22" max="22" width="10.28515625" style="6" bestFit="1" customWidth="1"/>
    <col min="23" max="23" width="8.5703125" style="6" bestFit="1" customWidth="1"/>
    <col min="24" max="24" width="9" style="6" bestFit="1" customWidth="1"/>
    <col min="25" max="25" width="7.85546875" style="6" bestFit="1" customWidth="1"/>
  </cols>
  <sheetData>
    <row r="1" spans="1:25" x14ac:dyDescent="0.25">
      <c r="A1" s="2"/>
      <c r="B1" s="3" t="s">
        <v>1</v>
      </c>
      <c r="C1" s="3" t="s">
        <v>0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8</v>
      </c>
      <c r="I1" s="3" t="s">
        <v>9</v>
      </c>
      <c r="J1" s="3" t="s">
        <v>7</v>
      </c>
      <c r="K1" s="3" t="s">
        <v>5</v>
      </c>
      <c r="L1" s="4" t="s">
        <v>10</v>
      </c>
      <c r="M1" s="5" t="s">
        <v>11</v>
      </c>
      <c r="N1" s="5" t="s">
        <v>12</v>
      </c>
      <c r="O1" s="10" t="s">
        <v>13</v>
      </c>
      <c r="P1" s="4" t="s">
        <v>14</v>
      </c>
      <c r="Q1" s="5" t="s">
        <v>15</v>
      </c>
      <c r="R1" s="5" t="s">
        <v>16</v>
      </c>
      <c r="S1" s="4" t="s">
        <v>17</v>
      </c>
      <c r="T1" s="7" t="s">
        <v>18</v>
      </c>
      <c r="U1" s="8" t="s">
        <v>19</v>
      </c>
      <c r="V1" s="7" t="s">
        <v>20</v>
      </c>
      <c r="W1" s="7" t="s">
        <v>21</v>
      </c>
      <c r="X1" s="7" t="s">
        <v>22</v>
      </c>
      <c r="Y1" s="7" t="s">
        <v>23</v>
      </c>
    </row>
    <row r="2" spans="1:25" x14ac:dyDescent="0.25">
      <c r="A2" s="1">
        <v>41978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10</v>
      </c>
      <c r="I2">
        <v>2</v>
      </c>
      <c r="J2">
        <f>D2*H2*I2</f>
        <v>0</v>
      </c>
      <c r="K2">
        <v>0</v>
      </c>
      <c r="L2">
        <f>SUM(G$2:G2)</f>
        <v>0</v>
      </c>
      <c r="M2" s="6">
        <v>0</v>
      </c>
      <c r="N2" s="6">
        <f>L2-M2</f>
        <v>0</v>
      </c>
      <c r="O2" s="9">
        <f>SUM(F$2:F2)</f>
        <v>0</v>
      </c>
      <c r="P2">
        <f>SUM(K$2:K2)</f>
        <v>0</v>
      </c>
      <c r="Q2" s="6">
        <f>N2+O2+P2</f>
        <v>0</v>
      </c>
      <c r="R2" s="6">
        <f>J2+M2</f>
        <v>0</v>
      </c>
      <c r="S2">
        <f>Q2+R2</f>
        <v>0</v>
      </c>
      <c r="T2" s="6">
        <v>0</v>
      </c>
      <c r="U2" s="9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 s="1">
        <v>41981</v>
      </c>
      <c r="B3">
        <v>1</v>
      </c>
      <c r="C3">
        <v>5</v>
      </c>
      <c r="D3">
        <v>5</v>
      </c>
      <c r="E3">
        <v>10</v>
      </c>
      <c r="F3">
        <v>-1</v>
      </c>
      <c r="G3">
        <f>-C3*E3*2</f>
        <v>-100</v>
      </c>
      <c r="H3">
        <v>11</v>
      </c>
      <c r="I3">
        <v>2</v>
      </c>
      <c r="J3">
        <f t="shared" ref="J3:J11" si="0">D3*H3*I3</f>
        <v>110</v>
      </c>
      <c r="K3">
        <v>0</v>
      </c>
      <c r="L3">
        <f>SUM(G$2:G3)</f>
        <v>-100</v>
      </c>
      <c r="M3" s="6">
        <f>G3</f>
        <v>-100</v>
      </c>
      <c r="N3" s="6">
        <f t="shared" ref="N3:N11" si="1">L3-M3</f>
        <v>0</v>
      </c>
      <c r="O3" s="9">
        <f>SUM(F$2:F3)</f>
        <v>-1</v>
      </c>
      <c r="P3">
        <f>SUM(K$2:K3)</f>
        <v>0</v>
      </c>
      <c r="Q3" s="6">
        <f t="shared" ref="Q3:Q10" si="2">N3+O3+P3</f>
        <v>-1</v>
      </c>
      <c r="R3" s="6">
        <f>J3+M3</f>
        <v>10</v>
      </c>
      <c r="S3">
        <f t="shared" ref="S3:S10" si="3">Q3+R3</f>
        <v>9</v>
      </c>
      <c r="T3" s="6">
        <f>N3-N2</f>
        <v>0</v>
      </c>
      <c r="U3" s="9">
        <f>O3-O2</f>
        <v>-1</v>
      </c>
      <c r="V3" s="6">
        <f t="shared" ref="V3:Y3" si="4">P3-P2</f>
        <v>0</v>
      </c>
      <c r="W3" s="6">
        <f t="shared" si="4"/>
        <v>-1</v>
      </c>
      <c r="X3" s="6">
        <f t="shared" si="4"/>
        <v>10</v>
      </c>
      <c r="Y3" s="6">
        <f t="shared" si="4"/>
        <v>9</v>
      </c>
    </row>
    <row r="4" spans="1:25" x14ac:dyDescent="0.25">
      <c r="A4" s="1">
        <v>41981</v>
      </c>
      <c r="B4">
        <v>2</v>
      </c>
      <c r="C4">
        <v>2</v>
      </c>
      <c r="D4">
        <v>7</v>
      </c>
      <c r="E4">
        <v>15</v>
      </c>
      <c r="F4">
        <v>-1</v>
      </c>
      <c r="G4">
        <f t="shared" ref="G4:G11" si="5">-C4*E4*2</f>
        <v>-60</v>
      </c>
      <c r="H4">
        <v>11</v>
      </c>
      <c r="I4">
        <v>2</v>
      </c>
      <c r="J4">
        <f t="shared" si="0"/>
        <v>154</v>
      </c>
      <c r="K4">
        <f>1.25*D4</f>
        <v>8.75</v>
      </c>
      <c r="L4">
        <f>SUM(G$2:G4)</f>
        <v>-160</v>
      </c>
      <c r="M4" s="6">
        <f>M3+G4</f>
        <v>-160</v>
      </c>
      <c r="N4" s="6">
        <f t="shared" si="1"/>
        <v>0</v>
      </c>
      <c r="O4" s="9">
        <f>SUM(F$2:F4)</f>
        <v>-2</v>
      </c>
      <c r="P4">
        <f>SUM(K$2:K4)</f>
        <v>8.75</v>
      </c>
      <c r="Q4" s="6">
        <f t="shared" si="2"/>
        <v>6.75</v>
      </c>
      <c r="R4" s="6">
        <f>J4+M4</f>
        <v>-6</v>
      </c>
      <c r="S4">
        <f t="shared" si="3"/>
        <v>0.75</v>
      </c>
      <c r="T4" s="6">
        <f t="shared" ref="T4:T9" si="6">N4-N3</f>
        <v>0</v>
      </c>
      <c r="U4" s="9">
        <f t="shared" ref="U4:U9" si="7">O4-O3</f>
        <v>-1</v>
      </c>
      <c r="V4" s="6">
        <f t="shared" ref="V4:V9" si="8">P4-P3</f>
        <v>8.75</v>
      </c>
      <c r="W4" s="6">
        <f t="shared" ref="W4:W9" si="9">Q4-Q3</f>
        <v>7.75</v>
      </c>
      <c r="X4" s="6">
        <f t="shared" ref="X4:X9" si="10">R4-R3</f>
        <v>-16</v>
      </c>
      <c r="Y4" s="6">
        <f t="shared" ref="Y4:Y9" si="11">S4-S3</f>
        <v>-8.25</v>
      </c>
    </row>
    <row r="5" spans="1:25" x14ac:dyDescent="0.25">
      <c r="A5" s="1">
        <v>41982</v>
      </c>
      <c r="D5">
        <v>7</v>
      </c>
      <c r="G5">
        <f t="shared" si="5"/>
        <v>0</v>
      </c>
      <c r="H5">
        <v>12</v>
      </c>
      <c r="I5">
        <v>2</v>
      </c>
      <c r="J5">
        <f t="shared" si="0"/>
        <v>168</v>
      </c>
      <c r="K5">
        <v>0</v>
      </c>
      <c r="L5">
        <f>SUM(G$2:G5)</f>
        <v>-160</v>
      </c>
      <c r="M5" s="6">
        <f>M4+G5</f>
        <v>-160</v>
      </c>
      <c r="N5" s="6">
        <f t="shared" si="1"/>
        <v>0</v>
      </c>
      <c r="O5" s="9">
        <f>SUM(F$2:F5)</f>
        <v>-2</v>
      </c>
      <c r="P5">
        <f>SUM(K$2:K5)</f>
        <v>8.75</v>
      </c>
      <c r="Q5" s="6">
        <f t="shared" si="2"/>
        <v>6.75</v>
      </c>
      <c r="R5" s="6">
        <f>J5+M5</f>
        <v>8</v>
      </c>
      <c r="S5">
        <f t="shared" si="3"/>
        <v>14.75</v>
      </c>
      <c r="T5" s="6">
        <f t="shared" si="6"/>
        <v>0</v>
      </c>
      <c r="U5" s="9">
        <f t="shared" si="7"/>
        <v>0</v>
      </c>
      <c r="V5" s="6">
        <f t="shared" si="8"/>
        <v>0</v>
      </c>
      <c r="W5" s="6">
        <f t="shared" si="9"/>
        <v>0</v>
      </c>
      <c r="X5" s="6">
        <f t="shared" si="10"/>
        <v>14</v>
      </c>
      <c r="Y5" s="6">
        <f t="shared" si="11"/>
        <v>14</v>
      </c>
    </row>
    <row r="6" spans="1:25" x14ac:dyDescent="0.25">
      <c r="A6" s="1">
        <v>41983</v>
      </c>
      <c r="B6">
        <v>3</v>
      </c>
      <c r="C6">
        <v>-3</v>
      </c>
      <c r="D6">
        <v>4</v>
      </c>
      <c r="E6">
        <v>5</v>
      </c>
      <c r="F6">
        <v>-1</v>
      </c>
      <c r="G6">
        <f t="shared" si="5"/>
        <v>30</v>
      </c>
      <c r="H6">
        <v>13</v>
      </c>
      <c r="I6">
        <v>2</v>
      </c>
      <c r="J6">
        <f t="shared" si="0"/>
        <v>104</v>
      </c>
      <c r="K6">
        <v>0</v>
      </c>
      <c r="L6">
        <f>SUM(G$2:G6)</f>
        <v>-130</v>
      </c>
      <c r="M6" s="6">
        <f>4/7*M4</f>
        <v>-91.428571428571416</v>
      </c>
      <c r="N6" s="6">
        <f t="shared" si="1"/>
        <v>-38.571428571428584</v>
      </c>
      <c r="O6" s="9">
        <f>SUM(F$2:F6)</f>
        <v>-3</v>
      </c>
      <c r="P6">
        <f>SUM(K$2:K6)</f>
        <v>8.75</v>
      </c>
      <c r="Q6" s="6">
        <f t="shared" si="2"/>
        <v>-32.821428571428584</v>
      </c>
      <c r="R6" s="6">
        <f>J6+M6</f>
        <v>12.571428571428584</v>
      </c>
      <c r="S6">
        <f t="shared" si="3"/>
        <v>-20.25</v>
      </c>
      <c r="T6" s="6">
        <f t="shared" si="6"/>
        <v>-38.571428571428584</v>
      </c>
      <c r="U6" s="9">
        <f t="shared" si="7"/>
        <v>-1</v>
      </c>
      <c r="V6" s="6">
        <f t="shared" si="8"/>
        <v>0</v>
      </c>
      <c r="W6" s="6">
        <f t="shared" si="9"/>
        <v>-39.571428571428584</v>
      </c>
      <c r="X6" s="6">
        <f t="shared" si="10"/>
        <v>4.5714285714285836</v>
      </c>
      <c r="Y6" s="6">
        <f t="shared" si="11"/>
        <v>-35</v>
      </c>
    </row>
    <row r="7" spans="1:25" x14ac:dyDescent="0.25">
      <c r="A7" s="1">
        <v>41984</v>
      </c>
      <c r="D7">
        <v>4</v>
      </c>
      <c r="G7">
        <f t="shared" si="5"/>
        <v>0</v>
      </c>
      <c r="H7">
        <v>14</v>
      </c>
      <c r="I7">
        <v>2</v>
      </c>
      <c r="J7">
        <f t="shared" si="0"/>
        <v>112</v>
      </c>
      <c r="K7">
        <v>0</v>
      </c>
      <c r="L7">
        <f>SUM(G$2:G7)</f>
        <v>-130</v>
      </c>
      <c r="M7" s="6">
        <f>4/7*M5</f>
        <v>-91.428571428571416</v>
      </c>
      <c r="N7" s="6">
        <f t="shared" si="1"/>
        <v>-38.571428571428584</v>
      </c>
      <c r="O7" s="9">
        <f>SUM(F$2:F7)</f>
        <v>-3</v>
      </c>
      <c r="P7">
        <f>SUM(K$2:K7)</f>
        <v>8.75</v>
      </c>
      <c r="Q7" s="6">
        <f t="shared" si="2"/>
        <v>-32.821428571428584</v>
      </c>
      <c r="R7" s="6">
        <f>J7+M7</f>
        <v>20.571428571428584</v>
      </c>
      <c r="S7">
        <f t="shared" si="3"/>
        <v>-12.25</v>
      </c>
      <c r="T7" s="6">
        <f t="shared" si="6"/>
        <v>0</v>
      </c>
      <c r="U7" s="9">
        <f t="shared" si="7"/>
        <v>0</v>
      </c>
      <c r="V7" s="6">
        <f t="shared" si="8"/>
        <v>0</v>
      </c>
      <c r="W7" s="6">
        <f t="shared" si="9"/>
        <v>0</v>
      </c>
      <c r="X7" s="6">
        <f t="shared" si="10"/>
        <v>8</v>
      </c>
      <c r="Y7" s="6">
        <f t="shared" si="11"/>
        <v>8</v>
      </c>
    </row>
    <row r="8" spans="1:25" x14ac:dyDescent="0.25">
      <c r="A8" s="1">
        <v>41985</v>
      </c>
      <c r="B8">
        <v>4</v>
      </c>
      <c r="C8">
        <v>-4</v>
      </c>
      <c r="D8">
        <v>0</v>
      </c>
      <c r="E8">
        <v>20</v>
      </c>
      <c r="F8">
        <v>-1</v>
      </c>
      <c r="G8">
        <f t="shared" si="5"/>
        <v>160</v>
      </c>
      <c r="H8">
        <v>15</v>
      </c>
      <c r="I8">
        <v>2</v>
      </c>
      <c r="J8">
        <f t="shared" si="0"/>
        <v>0</v>
      </c>
      <c r="K8">
        <v>0</v>
      </c>
      <c r="L8">
        <f>SUM(G$2:G8)</f>
        <v>30</v>
      </c>
      <c r="M8" s="6">
        <v>0</v>
      </c>
      <c r="N8" s="6">
        <f t="shared" si="1"/>
        <v>30</v>
      </c>
      <c r="O8" s="9">
        <f>SUM(F$2:F8)</f>
        <v>-4</v>
      </c>
      <c r="P8">
        <f>SUM(K$2:K8)</f>
        <v>8.75</v>
      </c>
      <c r="Q8" s="6">
        <f t="shared" si="2"/>
        <v>34.75</v>
      </c>
      <c r="R8" s="6">
        <f>J8+M8</f>
        <v>0</v>
      </c>
      <c r="S8">
        <f t="shared" si="3"/>
        <v>34.75</v>
      </c>
      <c r="T8" s="6">
        <f t="shared" si="6"/>
        <v>68.571428571428584</v>
      </c>
      <c r="U8" s="9">
        <f t="shared" si="7"/>
        <v>-1</v>
      </c>
      <c r="V8" s="6">
        <f t="shared" si="8"/>
        <v>0</v>
      </c>
      <c r="W8" s="6">
        <f t="shared" si="9"/>
        <v>67.571428571428584</v>
      </c>
      <c r="X8" s="6">
        <f t="shared" si="10"/>
        <v>-20.571428571428584</v>
      </c>
      <c r="Y8" s="6">
        <f t="shared" si="11"/>
        <v>47</v>
      </c>
    </row>
    <row r="9" spans="1:25" x14ac:dyDescent="0.25">
      <c r="A9" s="1">
        <v>42353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5"/>
        <v>0</v>
      </c>
      <c r="H9">
        <v>16</v>
      </c>
      <c r="I9">
        <v>2</v>
      </c>
      <c r="J9">
        <f t="shared" si="0"/>
        <v>0</v>
      </c>
      <c r="K9">
        <v>0</v>
      </c>
      <c r="L9">
        <f>SUM(G$2:G9)</f>
        <v>30</v>
      </c>
      <c r="M9" s="6">
        <v>0</v>
      </c>
      <c r="N9" s="6">
        <f t="shared" si="1"/>
        <v>30</v>
      </c>
      <c r="O9" s="9">
        <f>SUM(F$2:F9)</f>
        <v>-4</v>
      </c>
      <c r="P9">
        <f>SUM(K$2:K9)</f>
        <v>8.75</v>
      </c>
      <c r="Q9" s="6">
        <f t="shared" si="2"/>
        <v>34.75</v>
      </c>
      <c r="R9" s="6">
        <f>J9+M9</f>
        <v>0</v>
      </c>
      <c r="S9">
        <f t="shared" si="3"/>
        <v>34.75</v>
      </c>
      <c r="T9" s="6">
        <f t="shared" si="6"/>
        <v>0</v>
      </c>
      <c r="U9" s="9">
        <f t="shared" si="7"/>
        <v>0</v>
      </c>
      <c r="V9" s="6">
        <f t="shared" si="8"/>
        <v>0</v>
      </c>
      <c r="W9" s="6">
        <f t="shared" si="9"/>
        <v>0</v>
      </c>
      <c r="X9" s="6">
        <f t="shared" si="10"/>
        <v>0</v>
      </c>
      <c r="Y9" s="6">
        <f t="shared" si="11"/>
        <v>0</v>
      </c>
    </row>
    <row r="10" spans="1:25" x14ac:dyDescent="0.25">
      <c r="A10" s="1">
        <v>42354</v>
      </c>
      <c r="B10">
        <v>5</v>
      </c>
      <c r="C10">
        <v>-4</v>
      </c>
      <c r="D10">
        <v>-4</v>
      </c>
      <c r="E10">
        <v>10</v>
      </c>
      <c r="F10">
        <v>0</v>
      </c>
      <c r="G10">
        <f t="shared" si="5"/>
        <v>80</v>
      </c>
      <c r="H10">
        <v>17</v>
      </c>
      <c r="I10">
        <v>2</v>
      </c>
      <c r="J10">
        <f t="shared" si="0"/>
        <v>-136</v>
      </c>
      <c r="K10">
        <v>-4</v>
      </c>
      <c r="L10">
        <f>SUM(G$2:G10)</f>
        <v>110</v>
      </c>
      <c r="M10" s="6">
        <f>G10</f>
        <v>80</v>
      </c>
      <c r="N10" s="6">
        <f t="shared" si="1"/>
        <v>30</v>
      </c>
      <c r="O10" s="9">
        <f>SUM(F$2:F10)</f>
        <v>-4</v>
      </c>
      <c r="P10">
        <f>SUM(K$2:K10)</f>
        <v>4.75</v>
      </c>
      <c r="Q10" s="6">
        <f t="shared" si="2"/>
        <v>30.75</v>
      </c>
      <c r="R10" s="6">
        <f>J10+M10</f>
        <v>-56</v>
      </c>
      <c r="S10">
        <f t="shared" si="3"/>
        <v>-25.25</v>
      </c>
      <c r="T10" s="6">
        <f t="shared" ref="T10" si="12">N10-N9</f>
        <v>0</v>
      </c>
      <c r="U10" s="9">
        <f t="shared" ref="U10" si="13">O10-O9</f>
        <v>0</v>
      </c>
      <c r="V10" s="6">
        <f t="shared" ref="V10" si="14">P10-P9</f>
        <v>-4</v>
      </c>
      <c r="W10" s="6">
        <f t="shared" ref="W10" si="15">Q10-Q9</f>
        <v>-4</v>
      </c>
      <c r="X10" s="6">
        <f t="shared" ref="X10" si="16">R10-R9</f>
        <v>-56</v>
      </c>
      <c r="Y10" s="6">
        <f t="shared" ref="Y10" si="17">S10-S9</f>
        <v>-60</v>
      </c>
    </row>
    <row r="11" spans="1:25" x14ac:dyDescent="0.25">
      <c r="A11" s="1">
        <v>41990</v>
      </c>
      <c r="B11">
        <v>6</v>
      </c>
      <c r="C11">
        <v>4</v>
      </c>
      <c r="D11">
        <v>0</v>
      </c>
      <c r="E11">
        <v>15</v>
      </c>
      <c r="F11">
        <v>0</v>
      </c>
      <c r="G11">
        <f t="shared" si="5"/>
        <v>-120</v>
      </c>
      <c r="H11">
        <v>18</v>
      </c>
      <c r="I11">
        <v>2</v>
      </c>
      <c r="J11">
        <f t="shared" si="0"/>
        <v>0</v>
      </c>
      <c r="K11">
        <v>0</v>
      </c>
      <c r="L11">
        <f>SUM(G$2:G11)</f>
        <v>-10</v>
      </c>
      <c r="N11" s="6">
        <f t="shared" si="1"/>
        <v>-10</v>
      </c>
      <c r="O11" s="9">
        <f>SUM(F$2:F11)</f>
        <v>-4</v>
      </c>
      <c r="P11">
        <f>SUM(K$2:K11)</f>
        <v>4.75</v>
      </c>
      <c r="Q11" s="6">
        <f t="shared" ref="Q11" si="18">N11+O11+P11</f>
        <v>-9.25</v>
      </c>
      <c r="R11" s="6">
        <f>J11+M11</f>
        <v>0</v>
      </c>
      <c r="S11">
        <f t="shared" ref="S11" si="19">Q11+R11</f>
        <v>-9.25</v>
      </c>
      <c r="T11" s="6">
        <f t="shared" ref="T11" si="20">N11-N10</f>
        <v>-40</v>
      </c>
      <c r="U11" s="9">
        <f t="shared" ref="U11" si="21">O11-O10</f>
        <v>0</v>
      </c>
      <c r="V11" s="6">
        <f t="shared" ref="V11" si="22">P11-P10</f>
        <v>0</v>
      </c>
      <c r="W11" s="6">
        <f t="shared" ref="W11" si="23">Q11-Q10</f>
        <v>-40</v>
      </c>
      <c r="X11" s="6">
        <f t="shared" ref="X11" si="24">R11-R10</f>
        <v>56</v>
      </c>
      <c r="Y11" s="6">
        <f t="shared" ref="Y11" si="25">S11-S10</f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Smith</dc:creator>
  <cp:lastModifiedBy>Brian Smith</cp:lastModifiedBy>
  <dcterms:created xsi:type="dcterms:W3CDTF">2014-12-20T04:38:06Z</dcterms:created>
  <dcterms:modified xsi:type="dcterms:W3CDTF">2014-12-20T07:06:19Z</dcterms:modified>
</cp:coreProperties>
</file>