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athans\Desktop\Museum_of_Science\energy\Heating_Wires\סיכום\"/>
    </mc:Choice>
  </mc:AlternateContent>
  <xr:revisionPtr revIDLastSave="0" documentId="13_ncr:1_{20FE0052-A92C-4C60-8CBD-7FF588E5446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RIGINAL" sheetId="1" r:id="rId1"/>
    <sheet name="ORIGINAL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10" i="2"/>
  <c r="F14" i="2" s="1"/>
  <c r="F16" i="2" s="1"/>
  <c r="F25" i="2" s="1"/>
  <c r="B7" i="2"/>
  <c r="B2" i="2" s="1"/>
  <c r="B5" i="2"/>
  <c r="B8" i="1"/>
  <c r="B5" i="1"/>
  <c r="B7" i="1"/>
  <c r="B2" i="1" s="1"/>
  <c r="F29" i="2" l="1"/>
  <c r="B9" i="2"/>
  <c r="B8" i="2"/>
  <c r="B9" i="1"/>
  <c r="F17" i="2" l="1"/>
  <c r="F21" i="2"/>
  <c r="F20" i="2"/>
  <c r="F18" i="2" l="1"/>
  <c r="F22" i="2"/>
  <c r="F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Amir Ben. Shalom</author>
  </authors>
  <commentList>
    <comment ref="E7" authorId="0" shapeId="0" xr:uid="{D6596093-9B29-410C-82E0-F40BE5F00241}">
      <text>
        <r>
          <rPr>
            <b/>
            <sz val="9"/>
            <color indexed="81"/>
            <rFont val="Tahoma"/>
            <family val="2"/>
          </rPr>
          <t xml:space="preserve">Amir Ben. Shalom:
Estimated from measue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25A1DE9A-FFEB-47E0-9B74-E30BA3E8E90B}">
      <text>
        <r>
          <rPr>
            <b/>
            <sz val="9"/>
            <color indexed="81"/>
            <rFont val="Tahoma"/>
            <family val="2"/>
          </rPr>
          <t>Amir Ben. Shalom:</t>
        </r>
        <r>
          <rPr>
            <sz val="9"/>
            <color indexed="81"/>
            <rFont val="Tahoma"/>
            <family val="2"/>
          </rPr>
          <t xml:space="preserve">
R of single wire</t>
        </r>
      </text>
    </comment>
    <comment ref="E14" authorId="0" shapeId="0" xr:uid="{0DFA72E3-230C-45D1-B3AC-A685BE41DF29}">
      <text>
        <r>
          <rPr>
            <b/>
            <sz val="9"/>
            <color indexed="81"/>
            <rFont val="Tahoma"/>
            <family val="2"/>
          </rPr>
          <t>Amir Ben. Shalom:</t>
        </r>
        <r>
          <rPr>
            <sz val="9"/>
            <color indexed="81"/>
            <rFont val="Tahoma"/>
            <family val="2"/>
          </rPr>
          <t xml:space="preserve">
Sigma (3) resistance pairs multiplication, see explain doc</t>
        </r>
      </text>
    </comment>
    <comment ref="E16" authorId="0" shapeId="0" xr:uid="{8D853EE5-0E80-4FCA-80FF-CC0916A8D665}">
      <text>
        <r>
          <rPr>
            <b/>
            <sz val="9"/>
            <color indexed="81"/>
            <rFont val="Tahoma"/>
            <family val="2"/>
          </rPr>
          <t>Amir Ben. Shalom:</t>
        </r>
        <r>
          <rPr>
            <sz val="9"/>
            <color indexed="81"/>
            <rFont val="Tahoma"/>
            <family val="2"/>
          </rPr>
          <t xml:space="preserve">
Vlamp = Vleds + VRLeds(Both),  see explain doc</t>
        </r>
      </text>
    </comment>
  </commentList>
</comments>
</file>

<file path=xl/sharedStrings.xml><?xml version="1.0" encoding="utf-8"?>
<sst xmlns="http://schemas.openxmlformats.org/spreadsheetml/2006/main" count="37" uniqueCount="28">
  <si>
    <t>Is [A]</t>
  </si>
  <si>
    <r>
      <t>R wire [</t>
    </r>
    <r>
      <rPr>
        <sz val="11"/>
        <color theme="1"/>
        <rFont val="Aptos Narrow"/>
        <family val="2"/>
      </rPr>
      <t>Ω</t>
    </r>
    <r>
      <rPr>
        <sz val="11"/>
        <color theme="1"/>
        <rFont val="Arial"/>
        <family val="2"/>
        <scheme val="minor"/>
      </rPr>
      <t>]</t>
    </r>
  </si>
  <si>
    <t>V lamp [v]</t>
  </si>
  <si>
    <t>V supply [v]</t>
  </si>
  <si>
    <t>I lamp [A]</t>
  </si>
  <si>
    <t>P load [W]]</t>
  </si>
  <si>
    <t>R LOAD [Ω]</t>
  </si>
  <si>
    <t>power wires [W]</t>
  </si>
  <si>
    <t>P lamp [W]</t>
  </si>
  <si>
    <t>Vsingle led [Volt]</t>
  </si>
  <si>
    <t xml:space="preserve">Number of leds </t>
  </si>
  <si>
    <t>Vleds</t>
  </si>
  <si>
    <t>Vin[Volt]</t>
  </si>
  <si>
    <t>Rleds_Int[Ohm]</t>
  </si>
  <si>
    <t>Rleds_Ext[Ohm]</t>
  </si>
  <si>
    <t>VLamp[Volt]</t>
  </si>
  <si>
    <t>RLoad[Ohm]</t>
  </si>
  <si>
    <t>PWire[Watt]</t>
  </si>
  <si>
    <t>R_Wire[Ohm]</t>
  </si>
  <si>
    <t>RRR</t>
  </si>
  <si>
    <t>R(leds)Total [Ohm]</t>
  </si>
  <si>
    <t>ILed[Amp]</t>
  </si>
  <si>
    <t>PLoad[Watt]</t>
  </si>
  <si>
    <t>Pleds[Watt]</t>
  </si>
  <si>
    <t>Iload [Amp]</t>
  </si>
  <si>
    <t>I[Amp]</t>
  </si>
  <si>
    <t>PR_Total</t>
  </si>
  <si>
    <t>V_Wires[Volt]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</si>
</sst>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8">
    <font>
      <sz val="11"/>
      <color theme="1"/>
      <name val="Arial"/>
      <family val="2"/>
      <scheme val="minor"/>
    </font>
    <font>
      <sz val="11"/>
      <color theme="1"/>
      <name val="Aptos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  <scheme val="minor"/>
    </font>
    <font>
      <b/>
      <sz val="12"/>
      <color rgb="FF7030A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rgb="FF7030A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4" fillId="7" borderId="0" xfId="0" applyFont="1" applyFill="1" applyAlignment="1">
      <alignment wrapText="1"/>
    </xf>
    <xf numFmtId="0" fontId="0" fillId="7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wrapText="1"/>
    </xf>
    <xf numFmtId="2" fontId="5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7" fillId="0" borderId="0" xfId="0" applyNumberFormat="1" applyFont="1" applyAlignment="1">
      <alignment horizontal="center"/>
    </xf>
    <xf numFmtId="164" fontId="0" fillId="6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259805</xdr:colOff>
      <xdr:row>1</xdr:row>
      <xdr:rowOff>3823</xdr:rowOff>
    </xdr:from>
    <xdr:to>
      <xdr:col>11</xdr:col>
      <xdr:colOff>291353</xdr:colOff>
      <xdr:row>22</xdr:row>
      <xdr:rowOff>25198</xdr:rowOff>
    </xdr:to>
    <xdr:pic>
      <xdr:nvPicPr>
        <xdr:cNvPr id="3" name="תמונה 2">
          <a:extLst>
            <a:ext uri="{FF2B5EF4-FFF2-40B4-BE49-F238E27FC236}">
              <a16:creationId xmlns:a16="http://schemas.microsoft.com/office/drawing/2014/main" id="{5EDD7AA8-C279-4F9A-8C35-AE0FAAB0B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9217" y="183117"/>
          <a:ext cx="3449342" cy="3831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C27" sqref="C27"/>
    </sheetView>
  </sheetViews>
  <sheetFormatPr defaultRowHeight="14.25"/>
  <cols>
    <col min="1" max="1" width="15.125" customWidth="1"/>
    <col min="2" max="2" width="12.75" customWidth="1"/>
  </cols>
  <sheetData>
    <row r="1" spans="1:2">
      <c r="A1" s="3" t="s">
        <v>3</v>
      </c>
      <c r="B1" s="2">
        <v>24</v>
      </c>
    </row>
    <row r="2" spans="1:2">
      <c r="A2" s="3" t="s">
        <v>0</v>
      </c>
      <c r="B2" s="2">
        <f>((B1-B3)/(2*B7))</f>
        <v>0.59259259259259256</v>
      </c>
    </row>
    <row r="3" spans="1:2">
      <c r="A3" s="4" t="s">
        <v>2</v>
      </c>
      <c r="B3" s="2">
        <v>10.5</v>
      </c>
    </row>
    <row r="4" spans="1:2">
      <c r="A4" s="4" t="s">
        <v>4</v>
      </c>
      <c r="B4" s="2">
        <v>1.1299999999999999E-2</v>
      </c>
    </row>
    <row r="5" spans="1:2">
      <c r="A5" s="6" t="s">
        <v>8</v>
      </c>
      <c r="B5" s="1">
        <f>(B3*B4)</f>
        <v>0.11864999999999999</v>
      </c>
    </row>
    <row r="6" spans="1:2">
      <c r="A6" s="5" t="s">
        <v>7</v>
      </c>
      <c r="B6" s="2">
        <v>8</v>
      </c>
    </row>
    <row r="7" spans="1:2">
      <c r="A7" s="5" t="s">
        <v>1</v>
      </c>
      <c r="B7" s="2">
        <f>(((B1-B3)^2)/(2*B6))</f>
        <v>11.390625</v>
      </c>
    </row>
    <row r="8" spans="1:2">
      <c r="A8" s="1" t="s">
        <v>6</v>
      </c>
      <c r="B8" s="2">
        <f>(B3/(B2-B4))</f>
        <v>18.06319250202295</v>
      </c>
    </row>
    <row r="9" spans="1:2">
      <c r="A9" s="1" t="s">
        <v>5</v>
      </c>
      <c r="B9" s="2">
        <f>(B3*(B2-B4))</f>
        <v>6.1035722222222217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50E0-A0FF-4BCB-AE2D-99B50DD99A09}">
  <dimension ref="A1:O35"/>
  <sheetViews>
    <sheetView tabSelected="1" topLeftCell="A4" zoomScale="130" zoomScaleNormal="130" workbookViewId="0">
      <selection activeCell="F13" sqref="F13"/>
    </sheetView>
  </sheetViews>
  <sheetFormatPr defaultRowHeight="14.25"/>
  <cols>
    <col min="1" max="1" width="15.125" customWidth="1"/>
    <col min="2" max="2" width="12.75" customWidth="1"/>
    <col min="5" max="5" width="24.375" customWidth="1"/>
    <col min="6" max="6" width="15" bestFit="1" customWidth="1"/>
  </cols>
  <sheetData>
    <row r="1" spans="1:15">
      <c r="A1" s="3" t="s">
        <v>3</v>
      </c>
      <c r="B1" s="2">
        <v>24</v>
      </c>
    </row>
    <row r="2" spans="1:15">
      <c r="A2" s="3" t="s">
        <v>0</v>
      </c>
      <c r="B2" s="2">
        <f>((B1-B3)/(2*B7))</f>
        <v>0.23255813953488372</v>
      </c>
    </row>
    <row r="3" spans="1:15">
      <c r="A3" s="4" t="s">
        <v>2</v>
      </c>
      <c r="B3" s="2">
        <v>2.5</v>
      </c>
      <c r="I3" s="7"/>
      <c r="J3" s="7"/>
      <c r="K3" s="7"/>
      <c r="L3" s="7"/>
      <c r="M3" s="7"/>
      <c r="N3" s="7"/>
      <c r="O3" s="7"/>
    </row>
    <row r="4" spans="1:15">
      <c r="A4" s="4" t="s">
        <v>4</v>
      </c>
      <c r="B4" s="2">
        <v>1.1299999999999999E-2</v>
      </c>
      <c r="E4" s="10" t="s">
        <v>9</v>
      </c>
      <c r="F4" s="12">
        <v>2.5</v>
      </c>
    </row>
    <row r="5" spans="1:15">
      <c r="A5" s="6" t="s">
        <v>8</v>
      </c>
      <c r="B5" s="1">
        <f>(B3*B4)</f>
        <v>2.8249999999999997E-2</v>
      </c>
      <c r="E5" s="16" t="s">
        <v>11</v>
      </c>
      <c r="F5" s="3">
        <f>F$4*F$6</f>
        <v>2.5</v>
      </c>
    </row>
    <row r="6" spans="1:15" ht="15" customHeight="1">
      <c r="A6" s="5" t="s">
        <v>7</v>
      </c>
      <c r="B6" s="2">
        <v>5</v>
      </c>
      <c r="E6" s="11" t="s">
        <v>10</v>
      </c>
      <c r="F6" s="13">
        <v>1</v>
      </c>
    </row>
    <row r="7" spans="1:15">
      <c r="A7" s="5" t="s">
        <v>1</v>
      </c>
      <c r="B7" s="2">
        <f>(((B1-B3)^2)/(2*B6))</f>
        <v>46.225000000000001</v>
      </c>
      <c r="E7" s="10" t="s">
        <v>13</v>
      </c>
      <c r="F7" s="12">
        <v>100</v>
      </c>
    </row>
    <row r="8" spans="1:15">
      <c r="A8" s="1" t="s">
        <v>6</v>
      </c>
      <c r="B8" s="2">
        <f>(B3/(B2-B4))</f>
        <v>11.299019350227557</v>
      </c>
      <c r="F8" s="1"/>
    </row>
    <row r="9" spans="1:15">
      <c r="A9" s="1" t="s">
        <v>5</v>
      </c>
      <c r="B9" s="2">
        <f>(B3*(B2-B4))</f>
        <v>0.55314534883720934</v>
      </c>
      <c r="E9" s="9" t="s">
        <v>14</v>
      </c>
      <c r="F9" s="14">
        <v>0</v>
      </c>
    </row>
    <row r="10" spans="1:15">
      <c r="E10" t="s">
        <v>20</v>
      </c>
      <c r="F10" s="1">
        <f>F$7+F$9</f>
        <v>100</v>
      </c>
    </row>
    <row r="11" spans="1:15">
      <c r="E11" s="8" t="s">
        <v>16</v>
      </c>
      <c r="F11" s="24">
        <v>4.7</v>
      </c>
    </row>
    <row r="12" spans="1:15">
      <c r="E12" s="8" t="s">
        <v>18</v>
      </c>
      <c r="F12" s="24">
        <v>12</v>
      </c>
    </row>
    <row r="13" spans="1:15">
      <c r="E13" s="8" t="s">
        <v>12</v>
      </c>
      <c r="F13" s="14">
        <v>24</v>
      </c>
    </row>
    <row r="14" spans="1:15">
      <c r="E14" t="s">
        <v>19</v>
      </c>
      <c r="F14" s="19">
        <f>F$10*F$11+F$11*2*F$12+2*F$12*F$10</f>
        <v>2982.8</v>
      </c>
    </row>
    <row r="15" spans="1:15">
      <c r="F15" s="1"/>
    </row>
    <row r="16" spans="1:15">
      <c r="E16" t="s">
        <v>15</v>
      </c>
      <c r="F16" s="15">
        <f>(F$11*(F$13*F$10+F$5*2*F$12))/F$14</f>
        <v>3.8762236824460237</v>
      </c>
    </row>
    <row r="17" spans="5:6">
      <c r="E17" t="s">
        <v>21</v>
      </c>
      <c r="F17" s="21">
        <f>(F$16-F$5)/F$10</f>
        <v>1.3762236824460237E-2</v>
      </c>
    </row>
    <row r="18" spans="5:6" ht="15">
      <c r="E18" t="s">
        <v>23</v>
      </c>
      <c r="F18" s="23">
        <f>F$17*F$5</f>
        <v>3.440559206115059E-2</v>
      </c>
    </row>
    <row r="19" spans="5:6">
      <c r="F19" s="1"/>
    </row>
    <row r="20" spans="5:6" ht="15">
      <c r="E20" t="s">
        <v>22</v>
      </c>
      <c r="F20" s="18">
        <f>F$16^2/F$11</f>
        <v>3.1968319226288111</v>
      </c>
    </row>
    <row r="21" spans="5:6" ht="15">
      <c r="E21" t="s">
        <v>17</v>
      </c>
      <c r="F21" s="18">
        <f>((F$13-F$16)/2)^2/F$12</f>
        <v>8.4367994433113811</v>
      </c>
    </row>
    <row r="22" spans="5:6">
      <c r="E22" t="s">
        <v>26</v>
      </c>
      <c r="F22" s="22">
        <f>F17^2*F10</f>
        <v>1.8939916241252939E-2</v>
      </c>
    </row>
    <row r="25" spans="5:6">
      <c r="E25" t="s">
        <v>24</v>
      </c>
      <c r="F25" s="21">
        <f>(F$16/F$11)</f>
        <v>0.82472844307362203</v>
      </c>
    </row>
    <row r="26" spans="5:6">
      <c r="E26" t="s">
        <v>25</v>
      </c>
      <c r="F26" s="21">
        <f>F$25+F$17</f>
        <v>0.83849067989808224</v>
      </c>
    </row>
    <row r="27" spans="5:6" ht="15">
      <c r="F27" s="18"/>
    </row>
    <row r="28" spans="5:6">
      <c r="F28" s="1"/>
    </row>
    <row r="29" spans="5:6">
      <c r="E29" t="s">
        <v>27</v>
      </c>
      <c r="F29" s="15">
        <f>F13-F16</f>
        <v>20.123776317553975</v>
      </c>
    </row>
    <row r="30" spans="5:6">
      <c r="F30" s="15"/>
    </row>
    <row r="31" spans="5:6">
      <c r="F31" s="20"/>
    </row>
    <row r="32" spans="5:6">
      <c r="F32" s="15"/>
    </row>
    <row r="33" spans="5:6" ht="15.75">
      <c r="E33" s="7"/>
      <c r="F33" s="17"/>
    </row>
    <row r="34" spans="5:6">
      <c r="E34" s="7"/>
      <c r="F34" s="1"/>
    </row>
    <row r="35" spans="5:6">
      <c r="E35" s="7"/>
      <c r="F35" s="1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ORIGINAL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sebag</dc:creator>
  <cp:lastModifiedBy>Nathan Sebag</cp:lastModifiedBy>
  <dcterms:created xsi:type="dcterms:W3CDTF">2015-06-05T18:17:20Z</dcterms:created>
  <dcterms:modified xsi:type="dcterms:W3CDTF">2025-05-21T18:10:50Z</dcterms:modified>
</cp:coreProperties>
</file>