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thans\Desktop\Museum_of_Science\energy\Heating_Wires\סיכום\"/>
    </mc:Choice>
  </mc:AlternateContent>
  <xr:revisionPtr revIDLastSave="0" documentId="13_ncr:1_{65A8591C-44F7-453A-83DA-34F4334EAC5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F5" i="2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<sst xmlns="http://schemas.openxmlformats.org/spreadsheetml/2006/main" count="41" uniqueCount="32">
  <si>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</si>
  <si>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</si>
  <si>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</si>
  <si>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</si>
  <si>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</si>
  <si>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</si>
  <si>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</si>
  <si>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</si>
  <si>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</si>
  <si>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</si>
  <si>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</si>
  <si>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</si>
  <si>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</si>
  <si>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</si>
  <si>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</si>
  <si>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</si>
  <si>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</si>
  <si>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</si>
  <si>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</si>
  <si>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</si>
  <si>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</si>
  <si>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</si>
  <si>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</si>
  <si>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</si>
  <si>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</si>
  <si>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</si>
  <si>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</si>
  <si>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</si>
  <si>
    <t>R1</t>
  </si>
  <si>
    <t>R2</t>
  </si>
  <si>
    <t>Vref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</si>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</sst>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4.25"/>
  <cols>
    <col min="1" max="1" width="15.125" customWidth="1"/>
    <col min="2" max="2" width="12.75" customWidth="1"/>
  </cols>
  <sheetData>
    <row r="1" spans="1:2">
      <c r="A1" s="3" t="s">
        <v>3</v>
      </c>
      <c r="B1" s="2">
        <v>24</v>
      </c>
    </row>
    <row r="2" spans="1:2">
      <c r="A2" s="3" t="s">
        <v>0</v>
      </c>
      <c r="B2" s="2">
        <f>((B1-B3)/(2*B7))</f>
        <v>0.59259259259259256</v>
      </c>
    </row>
    <row r="3" spans="1:2">
      <c r="A3" s="4" t="s">
        <v>2</v>
      </c>
      <c r="B3" s="2">
        <v>10.5</v>
      </c>
    </row>
    <row r="4" spans="1:2">
      <c r="A4" s="4" t="s">
        <v>4</v>
      </c>
      <c r="B4" s="2">
        <v>1.1299999999999999E-2</v>
      </c>
    </row>
    <row r="5" spans="1:2">
      <c r="A5" s="6" t="s">
        <v>8</v>
      </c>
      <c r="B5" s="1">
        <f>(B3*B4)</f>
        <v>0.11864999999999999</v>
      </c>
    </row>
    <row r="6" spans="1:2">
      <c r="A6" s="5" t="s">
        <v>7</v>
      </c>
      <c r="B6" s="2">
        <v>8</v>
      </c>
    </row>
    <row r="7" spans="1:2">
      <c r="A7" s="5" t="s">
        <v>1</v>
      </c>
      <c r="B7" s="2">
        <f>(((B1-B3)^2)/(2*B6))</f>
        <v>11.390625</v>
      </c>
    </row>
    <row r="8" spans="1:2">
      <c r="A8" s="1" t="s">
        <v>6</v>
      </c>
      <c r="B8" s="2">
        <f>(B3/(B2-B4))</f>
        <v>18.06319250202295</v>
      </c>
    </row>
    <row r="9" spans="1:2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topLeftCell="A4" zoomScale="130" zoomScaleNormal="130" workbookViewId="0">
      <selection activeCell="O14" sqref="O14"/>
    </sheetView>
  </sheetViews>
  <sheetFormatPr defaultRowHeight="14.25"/>
  <cols>
    <col min="1" max="1" width="15.125" customWidth="1"/>
    <col min="2" max="2" width="12.75" customWidth="1"/>
    <col min="5" max="5" width="24.375" customWidth="1"/>
    <col min="6" max="6" width="15" bestFit="1" customWidth="1"/>
  </cols>
  <sheetData>
    <row r="1" spans="1:15">
      <c r="A1" s="3" t="s">
        <v>3</v>
      </c>
      <c r="B1" s="2">
        <v>24</v>
      </c>
    </row>
    <row r="2" spans="1:15">
      <c r="A2" s="3" t="s">
        <v>0</v>
      </c>
      <c r="B2" s="2">
        <f>((B1-B3)/(2*B7))</f>
        <v>0.23255813953488372</v>
      </c>
    </row>
    <row r="3" spans="1:1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>
      <c r="A4" s="4" t="s">
        <v>4</v>
      </c>
      <c r="B4" s="2">
        <v>1.1299999999999999E-2</v>
      </c>
      <c r="E4" s="10" t="s">
        <v>9</v>
      </c>
      <c r="F4" s="12">
        <v>2.5</v>
      </c>
    </row>
    <row r="5" spans="1:15">
      <c r="A5" s="6" t="s">
        <v>8</v>
      </c>
      <c r="B5" s="1">
        <f>(B3*B4)</f>
        <v>2.8249999999999997E-2</v>
      </c>
      <c r="E5" s="16" t="s">
        <v>11</v>
      </c>
      <c r="F5" s="3">
        <f>F$4*F$6</f>
        <v>2.5</v>
      </c>
    </row>
    <row r="6" spans="1:15" ht="15" customHeight="1">
      <c r="A6" s="5" t="s">
        <v>7</v>
      </c>
      <c r="B6" s="2">
        <v>5</v>
      </c>
      <c r="E6" s="11" t="s">
        <v>10</v>
      </c>
      <c r="F6" s="13">
        <v>1</v>
      </c>
    </row>
    <row r="7" spans="1:15">
      <c r="A7" s="5" t="s">
        <v>1</v>
      </c>
      <c r="B7" s="2">
        <f>(((B1-B3)^2)/(2*B6))</f>
        <v>46.225000000000001</v>
      </c>
      <c r="E7" s="10" t="s">
        <v>13</v>
      </c>
      <c r="F7" s="12">
        <v>100</v>
      </c>
    </row>
    <row r="8" spans="1:15">
      <c r="A8" s="1" t="s">
        <v>6</v>
      </c>
      <c r="B8" s="2">
        <f>(B3/(B2-B4))</f>
        <v>11.299019350227557</v>
      </c>
      <c r="F8" s="1"/>
    </row>
    <row r="9" spans="1:1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>
      <c r="E10" t="s">
        <v>20</v>
      </c>
      <c r="F10" s="1">
        <f>F$7+F$9</f>
        <v>100</v>
      </c>
    </row>
    <row r="11" spans="1:15">
      <c r="E11" s="8" t="s">
        <v>16</v>
      </c>
      <c r="F11" s="24">
        <v>4.7</v>
      </c>
    </row>
    <row r="12" spans="1:15">
      <c r="E12" s="8" t="s">
        <v>18</v>
      </c>
      <c r="F12" s="24">
        <v>12</v>
      </c>
      <c r="N12" t="s">
        <v>31</v>
      </c>
      <c r="O12">
        <v>24</v>
      </c>
    </row>
    <row r="13" spans="1:15">
      <c r="E13" s="8" t="s">
        <v>12</v>
      </c>
      <c r="F13" s="14">
        <v>24</v>
      </c>
      <c r="N13" t="s">
        <v>30</v>
      </c>
      <c r="O13">
        <v>4.7</v>
      </c>
    </row>
    <row r="14" spans="1:15">
      <c r="E14" t="s">
        <v>19</v>
      </c>
      <c r="F14" s="19">
        <f>F$10*F$11+F$11*2*F$12+2*F$12*F$10</f>
        <v>2982.8</v>
      </c>
      <c r="N14" t="s">
        <v>28</v>
      </c>
      <c r="O14">
        <f>((O13/(O12-O13))*O15)</f>
        <v>36333.678756476686</v>
      </c>
    </row>
    <row r="15" spans="1:15">
      <c r="F15" s="1"/>
      <c r="N15" t="s">
        <v>29</v>
      </c>
      <c r="O15">
        <v>149200</v>
      </c>
    </row>
    <row r="16" spans="1:15">
      <c r="E16" t="s">
        <v>15</v>
      </c>
      <c r="F16" s="15">
        <f>(F$11*(F$13*F$10+F$5*2*F$12))/F$14</f>
        <v>3.8762236824460237</v>
      </c>
    </row>
    <row r="17" spans="5:6">
      <c r="E17" t="s">
        <v>21</v>
      </c>
      <c r="F17" s="21">
        <f>(F$16-F$5)/F$10</f>
        <v>1.3762236824460237E-2</v>
      </c>
    </row>
    <row r="18" spans="5:6" ht="15">
      <c r="E18" t="s">
        <v>23</v>
      </c>
      <c r="F18" s="23">
        <f>F$17*F$5</f>
        <v>3.440559206115059E-2</v>
      </c>
    </row>
    <row r="19" spans="5:6">
      <c r="F19" s="1"/>
    </row>
    <row r="20" spans="5:6" ht="15">
      <c r="E20" t="s">
        <v>22</v>
      </c>
      <c r="F20" s="18">
        <f>F$16^2/F$11</f>
        <v>3.1968319226288111</v>
      </c>
    </row>
    <row r="21" spans="5:6" ht="15">
      <c r="E21" t="s">
        <v>17</v>
      </c>
      <c r="F21" s="18">
        <f>((F$13-F$16)/2)^2/F$12</f>
        <v>8.4367994433113811</v>
      </c>
    </row>
    <row r="22" spans="5:6">
      <c r="E22" t="s">
        <v>26</v>
      </c>
      <c r="F22" s="22">
        <f>F17^2*F10</f>
        <v>1.8939916241252939E-2</v>
      </c>
    </row>
    <row r="25" spans="5:6">
      <c r="E25" t="s">
        <v>24</v>
      </c>
      <c r="F25" s="21">
        <f>(F$16/F$11)</f>
        <v>0.82472844307362203</v>
      </c>
    </row>
    <row r="26" spans="5:6">
      <c r="E26" t="s">
        <v>25</v>
      </c>
      <c r="F26" s="21">
        <f>F$25+F$17</f>
        <v>0.83849067989808224</v>
      </c>
    </row>
    <row r="27" spans="5:6" ht="15">
      <c r="F27" s="18"/>
    </row>
    <row r="28" spans="5:6">
      <c r="F28" s="1"/>
    </row>
    <row r="29" spans="5:6">
      <c r="E29" t="s">
        <v>27</v>
      </c>
      <c r="F29" s="15">
        <f>F13-F16</f>
        <v>20.123776317553975</v>
      </c>
    </row>
    <row r="30" spans="5:6">
      <c r="F30" s="15"/>
    </row>
    <row r="31" spans="5:6">
      <c r="F31" s="20"/>
    </row>
    <row r="32" spans="5:6">
      <c r="F32" s="15"/>
    </row>
    <row r="33" spans="5:6" ht="15.75">
      <c r="E33" s="7"/>
      <c r="F33" s="17"/>
    </row>
    <row r="34" spans="5:6">
      <c r="E34" s="7"/>
      <c r="F34" s="1"/>
    </row>
    <row r="35" spans="5:6">
      <c r="E35" s="7"/>
      <c r="F35" s="1"/>
    </row>
  </sheetData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2025-05-25T19:14:44Z</dcterms:modified>
</cp:coreProperties>
</file>