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ורד יעקב\מוזיאון המדע\אלקטרוליזה\מבער מימן\"/>
    </mc:Choice>
  </mc:AlternateContent>
  <bookViews>
    <workbookView xWindow="0" yWindow="0" windowWidth="19200" windowHeight="6610" activeTab="2"/>
  </bookViews>
  <sheets>
    <sheet name="Sheet1_8Amp" sheetId="1" r:id="rId1"/>
    <sheet name="Sheet2_7Amp" sheetId="2" r:id="rId2"/>
    <sheet name="Chart_7A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I18" i="2" l="1"/>
  <c r="I17" i="2"/>
  <c r="I16" i="2"/>
  <c r="I15" i="2"/>
  <c r="I14" i="2"/>
  <c r="I13" i="2"/>
  <c r="I12" i="2"/>
  <c r="I11" i="2"/>
  <c r="I10" i="2"/>
  <c r="I9" i="2"/>
  <c r="I8" i="2"/>
  <c r="I7" i="2"/>
  <c r="C32" i="2" l="1"/>
  <c r="C30" i="2"/>
  <c r="C28" i="2"/>
  <c r="C26" i="2"/>
  <c r="C24" i="2"/>
  <c r="C22" i="2"/>
  <c r="C18" i="2"/>
  <c r="C20" i="2"/>
  <c r="C16" i="2"/>
  <c r="C14" i="2"/>
  <c r="C12" i="2"/>
  <c r="C10" i="2"/>
  <c r="B33" i="2" l="1"/>
  <c r="E32" i="2"/>
  <c r="F32" i="2" s="1"/>
  <c r="E30" i="2"/>
  <c r="F30" i="2" s="1"/>
  <c r="E28" i="2"/>
  <c r="F28" i="2" s="1"/>
  <c r="E26" i="2"/>
  <c r="F26" i="2" s="1"/>
  <c r="F20" i="2"/>
  <c r="E24" i="2"/>
  <c r="F24" i="2" s="1"/>
  <c r="E22" i="2"/>
  <c r="F22" i="2" s="1"/>
  <c r="F18" i="2"/>
  <c r="E20" i="2"/>
  <c r="E18" i="2"/>
  <c r="E16" i="2"/>
  <c r="F16" i="2" s="1"/>
  <c r="E14" i="2"/>
  <c r="F14" i="2" s="1"/>
  <c r="E12" i="2"/>
  <c r="F12" i="2" s="1"/>
  <c r="E10" i="2"/>
  <c r="F10" i="2" s="1"/>
  <c r="E19" i="1"/>
  <c r="B19" i="1"/>
  <c r="B20" i="1" s="1"/>
  <c r="F33" i="2" l="1"/>
  <c r="E17" i="1"/>
  <c r="D17" i="1"/>
  <c r="D15" i="1"/>
  <c r="E15" i="1" s="1"/>
  <c r="D13" i="1"/>
  <c r="E13" i="1" s="1"/>
  <c r="D11" i="1"/>
  <c r="E11" i="1" s="1"/>
</calcChain>
</file>

<file path=xl/sharedStrings.xml><?xml version="1.0" encoding="utf-8"?>
<sst xmlns="http://schemas.openxmlformats.org/spreadsheetml/2006/main" count="76" uniqueCount="31">
  <si>
    <t>שניות</t>
  </si>
  <si>
    <t xml:space="preserve">זמן </t>
  </si>
  <si>
    <t>תיאור</t>
  </si>
  <si>
    <t>משקל  - גרם</t>
  </si>
  <si>
    <t>כולל</t>
  </si>
  <si>
    <t>מים בלבד</t>
  </si>
  <si>
    <t>התחלה</t>
  </si>
  <si>
    <t>הפסקת חימום</t>
  </si>
  <si>
    <t>חימום</t>
  </si>
  <si>
    <t>חימום (רתיחה מיידית)</t>
  </si>
  <si>
    <r>
      <rPr>
        <b/>
        <u/>
        <sz val="12"/>
        <color theme="1"/>
        <rFont val="Arial"/>
        <family val="2"/>
        <scheme val="minor"/>
      </rPr>
      <t>ניסוי ראשון</t>
    </r>
    <r>
      <rPr>
        <b/>
        <sz val="12"/>
        <color theme="1"/>
        <rFont val="Arial"/>
        <family val="2"/>
        <scheme val="minor"/>
      </rPr>
      <t>: 8.0A / 12.9V</t>
    </r>
  </si>
  <si>
    <t>חימום עד רתיחה ראשונה</t>
  </si>
  <si>
    <t>מבחנה ריקה + בסיס ספוג: 10.100gr , מים: 5.038gr</t>
  </si>
  <si>
    <t>סה"כ התנדפות ( גרם )</t>
  </si>
  <si>
    <t>שינוי מצטבר</t>
  </si>
  <si>
    <r>
      <rPr>
        <b/>
        <u/>
        <sz val="12"/>
        <color theme="1"/>
        <rFont val="Arial"/>
        <family val="2"/>
        <scheme val="minor"/>
      </rPr>
      <t>ניסוי שני</t>
    </r>
    <r>
      <rPr>
        <b/>
        <sz val="12"/>
        <color theme="1"/>
        <rFont val="Arial"/>
        <family val="2"/>
        <scheme val="minor"/>
      </rPr>
      <t>: 7.0A / 12.3V</t>
    </r>
  </si>
  <si>
    <t>מבחנה ריקה + בסיס ספוג: 10.07gr , מים: 5.048gr</t>
  </si>
  <si>
    <t>לא נמדד</t>
  </si>
  <si>
    <t>סה"כ התנדפות ( גרם ):</t>
  </si>
  <si>
    <t>משך כולל של התנדפות ( דקות ):</t>
  </si>
  <si>
    <t>קצב התנדפות ממוצע (גרם\דקה):</t>
  </si>
  <si>
    <t>זמן כולל</t>
  </si>
  <si>
    <t>דקות</t>
  </si>
  <si>
    <t>גרם</t>
  </si>
  <si>
    <t>הערות:</t>
  </si>
  <si>
    <r>
      <rPr>
        <b/>
        <u/>
        <sz val="12"/>
        <color theme="1"/>
        <rFont val="Arial"/>
        <family val="2"/>
        <scheme val="minor"/>
      </rPr>
      <t>הערות</t>
    </r>
    <r>
      <rPr>
        <sz val="12"/>
        <color theme="1"/>
        <rFont val="Arial"/>
        <family val="2"/>
        <scheme val="minor"/>
      </rPr>
      <t>: הבדיקה הופסקה עקב עליה הדרגתית בקצב הרתיחה והתזת מים מתוך המשורה.</t>
    </r>
  </si>
  <si>
    <t>גרם \ שעה</t>
  </si>
  <si>
    <t>קצב התנדפות ממוצע :</t>
  </si>
  <si>
    <t>קצב ההתנדפות הממוצע צפוי להיות שונה בפרופיל הפעלה שונה דהיינו משכי החימום וההפסקות בחימום. כמו כן תושפע ההתנדפות ממרחק הלהבה מהמשורה, כמות המים בתוכה, ועוצמת הלהבה ( זרם האלקטרוליזה ).</t>
  </si>
  <si>
    <t xml:space="preserve">התנדפות המים בחימום כתלות בזמן מוצגת בגרף. העמודות באדום מציינות את פרקי הזמן בהם התבצע חימום. קצב ההתנדפות נראה כמעט ליניארי חוץ מאשר בתחילת הרתיחה. </t>
  </si>
  <si>
    <r>
      <t xml:space="preserve">בדיקת קצב התנדפות מים בהרתחה במבחנה ע"י מבער מימן+חמצן באלקטרוליזה. </t>
    </r>
    <r>
      <rPr>
        <b/>
        <u/>
        <sz val="12"/>
        <color theme="1"/>
        <rFont val="Arial"/>
        <family val="2"/>
      </rPr>
      <t>אלקטרולייזר</t>
    </r>
    <r>
      <rPr>
        <b/>
        <sz val="12"/>
        <color theme="1"/>
        <rFont val="Arial"/>
        <family val="2"/>
      </rPr>
      <t xml:space="preserve"> דיסקות 8 מרווחים.  </t>
    </r>
    <r>
      <rPr>
        <b/>
        <u/>
        <sz val="12"/>
        <color theme="1"/>
        <rFont val="Arial"/>
        <family val="2"/>
      </rPr>
      <t>מבחנה</t>
    </r>
    <r>
      <rPr>
        <b/>
        <sz val="12"/>
        <color theme="1"/>
        <rFont val="Arial"/>
        <family val="2"/>
      </rPr>
      <t xml:space="preserve"> : אורך - 10cm , קוטר פנימי 12cm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</si>
</sst>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 Narrow"/>
      <family val="2"/>
    </font>
    <font>
      <b/>
      <u/>
      <sz val="12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36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right" vertical="center" wrapText="1"/>
    </xf>
    <xf numFmtId="0" fontId="0" fillId="0" borderId="38" xfId="0" applyBorder="1" applyAlignment="1">
      <alignment horizontal="right" vertical="center" wrapText="1"/>
    </xf>
    <xf numFmtId="0" fontId="0" fillId="0" borderId="39" xfId="0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14" fontId="2" fillId="0" borderId="40" xfId="0" applyNumberFormat="1" applyFont="1" applyBorder="1" applyAlignment="1">
      <alignment horizontal="left" vertical="center"/>
    </xf>
    <xf numFmtId="14" fontId="2" fillId="0" borderId="38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79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sng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e-IL" sz="1600" b="1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קצב</a:t>
            </a:r>
            <a:r>
              <a:rPr lang="he-IL" sz="16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התנדפות מים בחימום משורה עם כמות מים התחלתית של 5 גרם ע"י מבער מימן+חמצן - אלקטרולייזר דיסקות 8 מרווחים </a:t>
            </a:r>
            <a:r>
              <a:rPr lang="en-US" sz="16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,</a:t>
            </a:r>
            <a:r>
              <a:rPr lang="he-IL" sz="16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7A </a:t>
            </a:r>
            <a:r>
              <a:rPr lang="en-US" sz="18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/ </a:t>
            </a:r>
            <a:r>
              <a:rPr lang="en-US" sz="16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12.3V</a:t>
            </a:r>
            <a:endParaRPr lang="he-IL" sz="1600" b="1" u="sng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4032359747125811"/>
          <c:y val="3.34640495320632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sng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6636400687247451E-2"/>
          <c:y val="0.20634077864519346"/>
          <c:w val="0.8734468441120099"/>
          <c:h val="0.77287495051207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Sheet2_7Amp!$I$5</c:f>
              <c:strCache>
                <c:ptCount val="1"/>
                <c:pt idx="0">
                  <c:v>גרם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Sheet2_7Amp!$H$6:$H$18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</c:numCache>
            </c:numRef>
          </c:xVal>
          <c:yVal>
            <c:numRef>
              <c:f>Sheet2_7Amp!$I$6:$I$18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-8.0000000000000071E-2</c:v>
                </c:pt>
                <c:pt idx="2">
                  <c:v>-0.21600000000000108</c:v>
                </c:pt>
                <c:pt idx="3">
                  <c:v>-0.39000000000000057</c:v>
                </c:pt>
                <c:pt idx="4">
                  <c:v>-0.55700000000000038</c:v>
                </c:pt>
                <c:pt idx="5">
                  <c:v>-0.77200000000000024</c:v>
                </c:pt>
                <c:pt idx="6">
                  <c:v>-0.87800000000000011</c:v>
                </c:pt>
                <c:pt idx="7">
                  <c:v>-1.0980000000000008</c:v>
                </c:pt>
                <c:pt idx="8">
                  <c:v>-1.338000000000001</c:v>
                </c:pt>
                <c:pt idx="9">
                  <c:v>-1.4459999999999997</c:v>
                </c:pt>
                <c:pt idx="10">
                  <c:v>-1.7480000000000011</c:v>
                </c:pt>
                <c:pt idx="11">
                  <c:v>-1.9380000000000006</c:v>
                </c:pt>
                <c:pt idx="12">
                  <c:v>-2.1230000000000011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0920"/>
        <c:axId val="166661304"/>
      </c:scatterChart>
      <c:valAx>
        <c:axId val="1666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he-IL"/>
          </a:p>
        </c:txPr>
        <c:crossAx val="166661304"/>
        <c:crosses val="autoZero"/>
        <c:crossBetween val="midCat"/>
        <c:majorUnit val="2"/>
        <c:minorUnit val="0.5"/>
      </c:valAx>
      <c:valAx>
        <c:axId val="166661304"/>
        <c:scaling>
          <c:orientation val="minMax"/>
          <c:max val="0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he-IL"/>
          </a:p>
        </c:txPr>
        <c:crossAx val="166660920"/>
        <c:crossesAt val="0"/>
        <c:crossBetween val="midCat"/>
        <c:majorUnit val="0.2"/>
        <c:minorUnit val="0.1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0.09925</cdr:x>
      <cdr:y>0.20261</cdr:y>
    </cdr:from>
    <cdr:to>
      <cdr:x>0.11846</cdr:x>
      <cdr:y>0.97549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2748" y="1230286"/>
          <a:ext cx="178591" cy="46930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0.14207</cdr:x>
      <cdr:y>0.20608</cdr:y>
    </cdr:from>
    <cdr:to>
      <cdr:x>0.16222</cdr:x>
      <cdr:y>0.97895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320801" y="1251348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0.20717</cdr:x>
      <cdr:y>0.20608</cdr:y>
    </cdr:from>
    <cdr:to>
      <cdr:x>0.22732</cdr:x>
      <cdr:y>0.97895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926034" y="1251347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0.27334</cdr:x>
      <cdr:y>0.20444</cdr:y>
    </cdr:from>
    <cdr:to>
      <cdr:x>0.29349</cdr:x>
      <cdr:y>0.97732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541191" y="1241425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0.33951</cdr:x>
      <cdr:y>0.20444</cdr:y>
    </cdr:from>
    <cdr:to>
      <cdr:x>0.35966</cdr:x>
      <cdr:y>0.97732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3156347" y="1241424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0.40248</cdr:x>
      <cdr:y>0.20608</cdr:y>
    </cdr:from>
    <cdr:to>
      <cdr:x>0.42263</cdr:x>
      <cdr:y>0.97895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3741737" y="1251347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0.46864</cdr:x>
      <cdr:y>0.20608</cdr:y>
    </cdr:from>
    <cdr:to>
      <cdr:x>0.48879</cdr:x>
      <cdr:y>0.97895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4356877" y="1251357"/>
          <a:ext cx="187330" cy="46930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0.53375</cdr:x>
      <cdr:y>0.20608</cdr:y>
    </cdr:from>
    <cdr:to>
      <cdr:x>0.5539</cdr:x>
      <cdr:y>0.97895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4962128" y="1251347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0.59991</cdr:x>
      <cdr:y>0.20444</cdr:y>
    </cdr:from>
    <cdr:to>
      <cdr:x>0.62006</cdr:x>
      <cdr:y>0.97732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5577285" y="1241425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0.66395</cdr:x>
      <cdr:y>0.20608</cdr:y>
    </cdr:from>
    <cdr:to>
      <cdr:x>0.6841</cdr:x>
      <cdr:y>0.97895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6172597" y="1251347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0.73332</cdr:x>
      <cdr:y>0.20444</cdr:y>
    </cdr:from>
    <cdr:to>
      <cdr:x>0.75347</cdr:x>
      <cdr:y>0.97732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6817517" y="1241425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0.79629</cdr:x>
      <cdr:y>0.20444</cdr:y>
    </cdr:from>
    <cdr:to>
      <cdr:x>0.81644</cdr:x>
      <cdr:y>0.97732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7402909" y="1241425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0.86245</cdr:x>
      <cdr:y>0.20444</cdr:y>
    </cdr:from>
    <cdr:to>
      <cdr:x>0.8826</cdr:x>
      <cdr:y>0.97732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8018066" y="1241424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0.92756</cdr:x>
      <cdr:y>0.20281</cdr:y>
    </cdr:from>
    <cdr:to>
      <cdr:x>0.94771</cdr:x>
      <cdr:y>0.97569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623300" y="1231503"/>
          <a:ext cx="187323" cy="469304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he-IL"/>
        </a:p>
      </cdr:txBody>
    </cdr:sp>
  </cdr:relSizeAnchor>
  <cdr:relSizeAnchor xmlns:cdr="http://schemas.openxmlformats.org/drawingml/2006/chartDrawing">
    <cdr:from>
      <cdr:x>0.00854</cdr:x>
      <cdr:y>0.08007</cdr:y>
    </cdr:from>
    <cdr:to>
      <cdr:x>0.1174</cdr:x>
      <cdr:y>0.1732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376" y="486171"/>
          <a:ext cx="1012030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algn="ctr"/>
          <a:r>
            <a:rPr lang="he-IL" sz="14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he-IL" sz="1600" b="1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התנדפות גרם</a:t>
          </a:r>
          <a:endParaRPr lang="he-IL" sz="1600" b="1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0.90608</cdr:x>
      <cdr:y>0.08824</cdr:y>
    </cdr:from>
    <cdr:to>
      <cdr:x>1</cdr:x>
      <cdr:y>0.13725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8423642" y="535810"/>
          <a:ext cx="873155" cy="297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algn="ctr"/>
          <a:r>
            <a:rPr lang="he-IL" sz="18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דקות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rightToLeft="1" zoomScaleNormal="100" workbookViewId="0">
      <selection sqref="A1:XFD1"/>
    </sheetView>
  </sheetViews>
  <sheetFormatPr defaultRowHeight="14" x14ac:dyDescent="0.3"/>
  <cols>
    <col min="1" max="1" width="25.58203125" customWidth="1"/>
    <col min="2" max="2" width="9.83203125" customWidth="1"/>
    <col min="3" max="3" width="10.58203125" customWidth="1"/>
    <col min="4" max="5" width="11.58203125" customWidth="1"/>
    <col min="6" max="7" width="10.58203125" customWidth="1"/>
  </cols>
  <sheetData>
    <row r="1" spans="1:7" ht="18" customHeight="1" thickBot="1" x14ac:dyDescent="0.35">
      <c r="A1" s="98">
        <v>45756</v>
      </c>
      <c r="B1" s="99"/>
      <c r="C1" s="99"/>
      <c r="D1" s="99"/>
      <c r="E1" s="99"/>
    </row>
    <row r="2" spans="1:7" ht="45.5" customHeight="1" thickBot="1" x14ac:dyDescent="0.35">
      <c r="A2" s="95" t="s">
        <v>30</v>
      </c>
      <c r="B2" s="96"/>
      <c r="C2" s="96"/>
      <c r="D2" s="96"/>
      <c r="E2" s="97"/>
      <c r="F2" s="2"/>
      <c r="G2" s="2"/>
    </row>
    <row r="3" spans="1:7" ht="22" customHeight="1" thickBot="1" x14ac:dyDescent="0.35">
      <c r="A3" s="53" t="s">
        <v>10</v>
      </c>
      <c r="B3" s="54"/>
      <c r="C3" s="54"/>
      <c r="D3" s="54"/>
      <c r="E3" s="55"/>
      <c r="F3" s="3"/>
      <c r="G3" s="3"/>
    </row>
    <row r="4" spans="1:7" ht="22" customHeight="1" thickBot="1" x14ac:dyDescent="0.35">
      <c r="A4" s="56" t="s">
        <v>12</v>
      </c>
      <c r="B4" s="57"/>
      <c r="C4" s="57"/>
      <c r="D4" s="57"/>
      <c r="E4" s="58"/>
      <c r="F4" s="4"/>
      <c r="G4" s="4"/>
    </row>
    <row r="5" spans="1:7" ht="18" customHeight="1" x14ac:dyDescent="0.3">
      <c r="A5" s="62" t="s">
        <v>2</v>
      </c>
      <c r="B5" s="25" t="s">
        <v>1</v>
      </c>
      <c r="C5" s="59" t="s">
        <v>3</v>
      </c>
      <c r="D5" s="60"/>
      <c r="E5" s="61"/>
      <c r="F5" s="1"/>
      <c r="G5" s="1"/>
    </row>
    <row r="6" spans="1:7" ht="18" customHeight="1" x14ac:dyDescent="0.3">
      <c r="A6" s="63"/>
      <c r="B6" s="5" t="s">
        <v>0</v>
      </c>
      <c r="C6" s="5" t="s">
        <v>4</v>
      </c>
      <c r="D6" s="17" t="s">
        <v>5</v>
      </c>
      <c r="E6" s="9" t="s">
        <v>14</v>
      </c>
      <c r="F6" s="1"/>
      <c r="G6" s="1"/>
    </row>
    <row r="7" spans="1:7" ht="16" customHeight="1" x14ac:dyDescent="0.3">
      <c r="A7" s="10" t="s">
        <v>6</v>
      </c>
      <c r="B7" s="6">
        <v>0</v>
      </c>
      <c r="C7" s="7">
        <v>15.13</v>
      </c>
      <c r="D7" s="18">
        <v>5.0380000000000003</v>
      </c>
      <c r="E7" s="11">
        <v>0</v>
      </c>
      <c r="F7" s="1"/>
      <c r="G7" s="1"/>
    </row>
    <row r="8" spans="1:7" ht="16" customHeight="1" x14ac:dyDescent="0.3">
      <c r="A8" s="10" t="s">
        <v>11</v>
      </c>
      <c r="B8" s="6">
        <v>40</v>
      </c>
      <c r="C8" s="70" t="s">
        <v>17</v>
      </c>
      <c r="D8" s="71"/>
      <c r="E8" s="72"/>
      <c r="F8" s="1"/>
      <c r="G8" s="1"/>
    </row>
    <row r="9" spans="1:7" ht="16" customHeight="1" x14ac:dyDescent="0.3">
      <c r="A9" s="10" t="s">
        <v>7</v>
      </c>
      <c r="B9" s="6">
        <v>45</v>
      </c>
      <c r="C9" s="73"/>
      <c r="D9" s="74"/>
      <c r="E9" s="75"/>
      <c r="F9" s="1"/>
      <c r="G9" s="1"/>
    </row>
    <row r="10" spans="1:7" ht="16" customHeight="1" x14ac:dyDescent="0.3">
      <c r="A10" s="10" t="s">
        <v>9</v>
      </c>
      <c r="B10" s="6">
        <v>60</v>
      </c>
      <c r="C10" s="76"/>
      <c r="D10" s="77"/>
      <c r="E10" s="78"/>
      <c r="F10" s="1"/>
      <c r="G10" s="1"/>
    </row>
    <row r="11" spans="1:7" ht="16" customHeight="1" x14ac:dyDescent="0.3">
      <c r="A11" s="10" t="s">
        <v>7</v>
      </c>
      <c r="B11" s="6">
        <v>60</v>
      </c>
      <c r="C11" s="7">
        <v>15.082000000000001</v>
      </c>
      <c r="D11" s="20">
        <f>C11-10.1</f>
        <v>4.9820000000000011</v>
      </c>
      <c r="E11" s="12">
        <f>D11-D$7</f>
        <v>-5.5999999999999162E-2</v>
      </c>
      <c r="F11" s="1"/>
      <c r="G11" s="1"/>
    </row>
    <row r="12" spans="1:7" ht="16" customHeight="1" x14ac:dyDescent="0.3">
      <c r="A12" s="10" t="s">
        <v>8</v>
      </c>
      <c r="B12" s="6">
        <v>45</v>
      </c>
      <c r="C12" s="7"/>
      <c r="D12" s="18"/>
      <c r="E12" s="11"/>
      <c r="F12" s="1"/>
      <c r="G12" s="1"/>
    </row>
    <row r="13" spans="1:7" ht="16" customHeight="1" x14ac:dyDescent="0.3">
      <c r="A13" s="10" t="s">
        <v>7</v>
      </c>
      <c r="B13" s="6">
        <v>60</v>
      </c>
      <c r="C13" s="7">
        <v>14.968</v>
      </c>
      <c r="D13" s="20">
        <f>C13-10.1</f>
        <v>4.8680000000000003</v>
      </c>
      <c r="E13" s="12">
        <f>D13-D$7</f>
        <v>-0.16999999999999993</v>
      </c>
      <c r="F13" s="1"/>
      <c r="G13" s="1"/>
    </row>
    <row r="14" spans="1:7" ht="16" customHeight="1" x14ac:dyDescent="0.3">
      <c r="A14" s="10" t="s">
        <v>8</v>
      </c>
      <c r="B14" s="6">
        <v>45</v>
      </c>
      <c r="C14" s="7"/>
      <c r="D14" s="18"/>
      <c r="E14" s="11"/>
      <c r="F14" s="1"/>
      <c r="G14" s="1"/>
    </row>
    <row r="15" spans="1:7" ht="16" customHeight="1" x14ac:dyDescent="0.3">
      <c r="A15" s="10" t="s">
        <v>7</v>
      </c>
      <c r="B15" s="6">
        <v>60</v>
      </c>
      <c r="C15" s="7">
        <v>14.776</v>
      </c>
      <c r="D15" s="20">
        <f>C15-10.1</f>
        <v>4.6760000000000002</v>
      </c>
      <c r="E15" s="12">
        <f>D15-D$7</f>
        <v>-0.3620000000000001</v>
      </c>
      <c r="F15" s="1"/>
      <c r="G15" s="1"/>
    </row>
    <row r="16" spans="1:7" ht="16" customHeight="1" x14ac:dyDescent="0.3">
      <c r="A16" s="10" t="s">
        <v>8</v>
      </c>
      <c r="B16" s="6">
        <v>45</v>
      </c>
      <c r="C16" s="7"/>
      <c r="D16" s="18"/>
      <c r="E16" s="11"/>
      <c r="F16" s="1"/>
      <c r="G16" s="1"/>
    </row>
    <row r="17" spans="1:7" ht="16" customHeight="1" thickBot="1" x14ac:dyDescent="0.35">
      <c r="A17" s="13" t="s">
        <v>7</v>
      </c>
      <c r="B17" s="14">
        <v>60</v>
      </c>
      <c r="C17" s="15">
        <v>14.542999999999999</v>
      </c>
      <c r="D17" s="21">
        <f>C17-10.1</f>
        <v>4.4429999999999996</v>
      </c>
      <c r="E17" s="16">
        <f>D17-D$7</f>
        <v>-0.59500000000000064</v>
      </c>
      <c r="F17" s="1"/>
      <c r="G17" s="1"/>
    </row>
    <row r="18" spans="1:7" ht="10" customHeight="1" thickBot="1" x14ac:dyDescent="0.35">
      <c r="A18" s="80"/>
      <c r="B18" s="81"/>
      <c r="C18" s="81"/>
      <c r="D18" s="81"/>
      <c r="E18" s="24"/>
      <c r="F18" s="1"/>
      <c r="G18" s="1"/>
    </row>
    <row r="19" spans="1:7" ht="20" customHeight="1" thickBot="1" x14ac:dyDescent="0.35">
      <c r="A19" s="23" t="s">
        <v>19</v>
      </c>
      <c r="B19" s="27">
        <f>SUM(B7:B17)/60</f>
        <v>8.6666666666666661</v>
      </c>
      <c r="C19" s="79" t="s">
        <v>13</v>
      </c>
      <c r="D19" s="79"/>
      <c r="E19" s="22">
        <f>E17</f>
        <v>-0.59500000000000064</v>
      </c>
      <c r="F19" s="1"/>
      <c r="G19" s="1"/>
    </row>
    <row r="20" spans="1:7" ht="18" customHeight="1" thickBot="1" x14ac:dyDescent="0.35">
      <c r="A20" s="23" t="s">
        <v>20</v>
      </c>
      <c r="B20" s="64">
        <f>E19/B19</f>
        <v>-6.8653846153846232E-2</v>
      </c>
      <c r="C20" s="65"/>
      <c r="D20" s="65"/>
      <c r="E20" s="66"/>
    </row>
    <row r="21" spans="1:7" ht="25" customHeight="1" thickBot="1" x14ac:dyDescent="0.35">
      <c r="A21" s="67" t="s">
        <v>25</v>
      </c>
      <c r="B21" s="68"/>
      <c r="C21" s="68"/>
      <c r="D21" s="68"/>
      <c r="E21" s="69"/>
    </row>
    <row r="23" spans="1:7" x14ac:dyDescent="0.3">
      <c r="C23" s="28"/>
    </row>
    <row r="24" spans="1:7" s="28" customFormat="1" x14ac:dyDescent="0.3">
      <c r="B24" s="33"/>
      <c r="C24" s="33"/>
    </row>
    <row r="25" spans="1:7" s="28" customFormat="1" x14ac:dyDescent="0.3">
      <c r="B25" s="26"/>
      <c r="C25" s="26"/>
    </row>
    <row r="26" spans="1:7" s="28" customFormat="1" x14ac:dyDescent="0.3">
      <c r="B26" s="26"/>
    </row>
    <row r="27" spans="1:7" s="28" customFormat="1" x14ac:dyDescent="0.3">
      <c r="B27" s="26"/>
    </row>
    <row r="28" spans="1:7" s="28" customFormat="1" x14ac:dyDescent="0.3">
      <c r="B28" s="26"/>
    </row>
    <row r="29" spans="1:7" s="28" customFormat="1" x14ac:dyDescent="0.3">
      <c r="B29" s="26"/>
      <c r="C29" s="29"/>
    </row>
    <row r="30" spans="1:7" s="28" customFormat="1" x14ac:dyDescent="0.3">
      <c r="B30" s="26"/>
    </row>
    <row r="31" spans="1:7" s="28" customFormat="1" x14ac:dyDescent="0.3">
      <c r="B31" s="26"/>
    </row>
    <row r="32" spans="1:7" s="28" customFormat="1" x14ac:dyDescent="0.3">
      <c r="B32" s="26"/>
    </row>
    <row r="33" spans="2:2" s="28" customFormat="1" x14ac:dyDescent="0.3">
      <c r="B33" s="26"/>
    </row>
    <row r="34" spans="2:2" s="28" customFormat="1" x14ac:dyDescent="0.3">
      <c r="B34" s="26"/>
    </row>
    <row r="35" spans="2:2" s="28" customFormat="1" x14ac:dyDescent="0.3">
      <c r="B35" s="26"/>
    </row>
  </sheetData>
  <mergeCells count="11">
    <mergeCell ref="A1:E1"/>
    <mergeCell ref="B20:E20"/>
    <mergeCell ref="A21:E21"/>
    <mergeCell ref="C8:E10"/>
    <mergeCell ref="C19:D19"/>
    <mergeCell ref="A18:D18"/>
    <mergeCell ref="A2:E2"/>
    <mergeCell ref="A3:E3"/>
    <mergeCell ref="A4:E4"/>
    <mergeCell ref="C5:E5"/>
    <mergeCell ref="A5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rightToLeft="1" topLeftCell="A28" workbookViewId="0">
      <selection activeCell="B34" sqref="B34"/>
    </sheetView>
  </sheetViews>
  <sheetFormatPr defaultRowHeight="14" x14ac:dyDescent="0.3"/>
  <cols>
    <col min="1" max="1" width="25.58203125" customWidth="1"/>
    <col min="2" max="2" width="7.58203125" customWidth="1"/>
    <col min="3" max="5" width="8.58203125" customWidth="1"/>
    <col min="6" max="6" width="9.58203125" customWidth="1"/>
    <col min="7" max="7" width="5.58203125" customWidth="1"/>
    <col min="8" max="8" width="8.58203125" customWidth="1"/>
    <col min="9" max="9" width="10.58203125" customWidth="1"/>
  </cols>
  <sheetData>
    <row r="1" spans="1:9" ht="18" customHeight="1" thickBot="1" x14ac:dyDescent="0.35">
      <c r="A1" s="99">
        <v>45756</v>
      </c>
      <c r="B1" s="104"/>
      <c r="C1" s="104"/>
      <c r="D1" s="104"/>
      <c r="E1" s="104"/>
      <c r="F1" s="104"/>
    </row>
    <row r="2" spans="1:9" ht="22" customHeight="1" thickBot="1" x14ac:dyDescent="0.35">
      <c r="A2" s="53" t="s">
        <v>15</v>
      </c>
      <c r="B2" s="54"/>
      <c r="C2" s="54"/>
      <c r="D2" s="54"/>
      <c r="E2" s="54"/>
      <c r="F2" s="55"/>
      <c r="G2" s="3"/>
      <c r="H2" s="3"/>
    </row>
    <row r="3" spans="1:9" ht="22" customHeight="1" thickBot="1" x14ac:dyDescent="0.35">
      <c r="A3" s="92" t="s">
        <v>16</v>
      </c>
      <c r="B3" s="60"/>
      <c r="C3" s="60"/>
      <c r="D3" s="60"/>
      <c r="E3" s="60"/>
      <c r="F3" s="61"/>
      <c r="G3" s="4"/>
    </row>
    <row r="4" spans="1:9" ht="18" customHeight="1" x14ac:dyDescent="0.3">
      <c r="A4" s="62" t="s">
        <v>2</v>
      </c>
      <c r="B4" s="25" t="s">
        <v>1</v>
      </c>
      <c r="C4" s="32" t="s">
        <v>21</v>
      </c>
      <c r="D4" s="59" t="s">
        <v>3</v>
      </c>
      <c r="E4" s="60"/>
      <c r="F4" s="61"/>
      <c r="G4" s="1"/>
      <c r="H4" s="39" t="s">
        <v>21</v>
      </c>
      <c r="I4" s="49" t="s">
        <v>14</v>
      </c>
    </row>
    <row r="5" spans="1:9" ht="18" customHeight="1" thickBot="1" x14ac:dyDescent="0.35">
      <c r="A5" s="63"/>
      <c r="B5" s="17" t="s">
        <v>0</v>
      </c>
      <c r="C5" s="5" t="s">
        <v>22</v>
      </c>
      <c r="D5" s="5" t="s">
        <v>4</v>
      </c>
      <c r="E5" s="17" t="s">
        <v>5</v>
      </c>
      <c r="F5" s="9" t="s">
        <v>14</v>
      </c>
      <c r="G5" s="1"/>
      <c r="H5" s="41" t="s">
        <v>22</v>
      </c>
      <c r="I5" s="48" t="s">
        <v>23</v>
      </c>
    </row>
    <row r="6" spans="1:9" ht="16" customHeight="1" x14ac:dyDescent="0.3">
      <c r="A6" s="10" t="s">
        <v>6</v>
      </c>
      <c r="B6" s="6">
        <v>0</v>
      </c>
      <c r="C6" s="6">
        <v>0</v>
      </c>
      <c r="D6" s="8">
        <v>15.114000000000001</v>
      </c>
      <c r="E6" s="19">
        <v>5.048</v>
      </c>
      <c r="F6" s="11">
        <v>0</v>
      </c>
      <c r="G6" s="1"/>
      <c r="H6" s="42">
        <v>0</v>
      </c>
      <c r="I6" s="43">
        <v>0</v>
      </c>
    </row>
    <row r="7" spans="1:9" ht="16" customHeight="1" x14ac:dyDescent="0.3">
      <c r="A7" s="10" t="s">
        <v>11</v>
      </c>
      <c r="B7" s="6">
        <v>60</v>
      </c>
      <c r="C7" s="6"/>
      <c r="D7" s="70" t="s">
        <v>17</v>
      </c>
      <c r="E7" s="71"/>
      <c r="F7" s="72"/>
      <c r="G7" s="1"/>
      <c r="H7" s="44">
        <v>5</v>
      </c>
      <c r="I7" s="45">
        <f>VALUE(F10)</f>
        <v>-8.0000000000000071E-2</v>
      </c>
    </row>
    <row r="8" spans="1:9" ht="16" customHeight="1" x14ac:dyDescent="0.3">
      <c r="A8" s="10" t="s">
        <v>7</v>
      </c>
      <c r="B8" s="6">
        <v>60</v>
      </c>
      <c r="C8" s="6"/>
      <c r="D8" s="73"/>
      <c r="E8" s="74"/>
      <c r="F8" s="75"/>
      <c r="G8" s="1"/>
      <c r="H8" s="44">
        <v>8</v>
      </c>
      <c r="I8" s="45">
        <f>VALUE(F12)</f>
        <v>-0.21600000000000108</v>
      </c>
    </row>
    <row r="9" spans="1:9" ht="16" customHeight="1" x14ac:dyDescent="0.3">
      <c r="A9" s="10" t="s">
        <v>8</v>
      </c>
      <c r="B9" s="6">
        <v>60</v>
      </c>
      <c r="C9" s="6"/>
      <c r="D9" s="76"/>
      <c r="E9" s="77"/>
      <c r="F9" s="78"/>
      <c r="G9" s="1"/>
      <c r="H9" s="44">
        <v>11</v>
      </c>
      <c r="I9" s="45">
        <f>VALUE(F14)</f>
        <v>-0.39000000000000057</v>
      </c>
    </row>
    <row r="10" spans="1:9" ht="16" customHeight="1" x14ac:dyDescent="0.3">
      <c r="A10" s="10" t="s">
        <v>7</v>
      </c>
      <c r="B10" s="6">
        <v>120</v>
      </c>
      <c r="C10" s="6">
        <f>SUM(B7:B10)/60</f>
        <v>5</v>
      </c>
      <c r="D10" s="8">
        <v>15.038</v>
      </c>
      <c r="E10" s="20">
        <f>D10-10.07</f>
        <v>4.968</v>
      </c>
      <c r="F10" s="12">
        <f>E10-E$6</f>
        <v>-8.0000000000000071E-2</v>
      </c>
      <c r="G10" s="1"/>
      <c r="H10" s="44">
        <v>14</v>
      </c>
      <c r="I10" s="45">
        <f>VALUE(F16)</f>
        <v>-0.55700000000000038</v>
      </c>
    </row>
    <row r="11" spans="1:9" ht="16" customHeight="1" x14ac:dyDescent="0.3">
      <c r="A11" s="10" t="s">
        <v>8</v>
      </c>
      <c r="B11" s="6">
        <v>60</v>
      </c>
      <c r="C11" s="6"/>
      <c r="D11" s="8"/>
      <c r="E11" s="19"/>
      <c r="F11" s="11"/>
      <c r="G11" s="1"/>
      <c r="H11" s="44">
        <v>17</v>
      </c>
      <c r="I11" s="45">
        <f>VALUE(F18)</f>
        <v>-0.77200000000000024</v>
      </c>
    </row>
    <row r="12" spans="1:9" ht="16" customHeight="1" x14ac:dyDescent="0.3">
      <c r="A12" s="10" t="s">
        <v>7</v>
      </c>
      <c r="B12" s="6">
        <v>120</v>
      </c>
      <c r="C12" s="6">
        <f>C10+3</f>
        <v>8</v>
      </c>
      <c r="D12" s="8">
        <v>14.901999999999999</v>
      </c>
      <c r="E12" s="20">
        <f>D12-10.07</f>
        <v>4.831999999999999</v>
      </c>
      <c r="F12" s="12">
        <f>E12-E$6</f>
        <v>-0.21600000000000108</v>
      </c>
      <c r="G12" s="1"/>
      <c r="H12" s="44">
        <v>20</v>
      </c>
      <c r="I12" s="45">
        <f>VALUE(F20)</f>
        <v>-0.87800000000000011</v>
      </c>
    </row>
    <row r="13" spans="1:9" ht="16" customHeight="1" x14ac:dyDescent="0.3">
      <c r="A13" s="10" t="s">
        <v>8</v>
      </c>
      <c r="B13" s="6">
        <v>60</v>
      </c>
      <c r="C13" s="6"/>
      <c r="D13" s="8"/>
      <c r="E13" s="19"/>
      <c r="F13" s="11"/>
      <c r="G13" s="1"/>
      <c r="H13" s="44">
        <v>23</v>
      </c>
      <c r="I13" s="45">
        <f>VALUE(F22)</f>
        <v>-1.0980000000000008</v>
      </c>
    </row>
    <row r="14" spans="1:9" ht="16" customHeight="1" x14ac:dyDescent="0.3">
      <c r="A14" s="10" t="s">
        <v>7</v>
      </c>
      <c r="B14" s="6">
        <v>120</v>
      </c>
      <c r="C14" s="6">
        <f>C12+3</f>
        <v>11</v>
      </c>
      <c r="D14" s="8">
        <v>14.728</v>
      </c>
      <c r="E14" s="20">
        <f>D14-10.07</f>
        <v>4.6579999999999995</v>
      </c>
      <c r="F14" s="12">
        <f>E14-E$6</f>
        <v>-0.39000000000000057</v>
      </c>
      <c r="G14" s="1"/>
      <c r="H14" s="44">
        <v>26</v>
      </c>
      <c r="I14" s="45">
        <f>VALUE(F24)</f>
        <v>-1.338000000000001</v>
      </c>
    </row>
    <row r="15" spans="1:9" ht="16" customHeight="1" x14ac:dyDescent="0.3">
      <c r="A15" s="10" t="s">
        <v>8</v>
      </c>
      <c r="B15" s="6">
        <v>60</v>
      </c>
      <c r="C15" s="6"/>
      <c r="D15" s="8"/>
      <c r="E15" s="19"/>
      <c r="F15" s="11"/>
      <c r="G15" s="1"/>
      <c r="H15" s="44">
        <v>29</v>
      </c>
      <c r="I15" s="45">
        <f>VALUE(F26)</f>
        <v>-1.4459999999999997</v>
      </c>
    </row>
    <row r="16" spans="1:9" ht="16" customHeight="1" x14ac:dyDescent="0.3">
      <c r="A16" s="10" t="s">
        <v>7</v>
      </c>
      <c r="B16" s="6">
        <v>120</v>
      </c>
      <c r="C16" s="6">
        <f>C14+3</f>
        <v>14</v>
      </c>
      <c r="D16" s="8">
        <v>14.561</v>
      </c>
      <c r="E16" s="20">
        <f>D16-10.07</f>
        <v>4.4909999999999997</v>
      </c>
      <c r="F16" s="12">
        <f>E16-E$6</f>
        <v>-0.55700000000000038</v>
      </c>
      <c r="G16" s="1"/>
      <c r="H16" s="44">
        <v>32</v>
      </c>
      <c r="I16" s="45">
        <f>VALUE(F28)</f>
        <v>-1.7480000000000011</v>
      </c>
    </row>
    <row r="17" spans="1:9" ht="16" customHeight="1" x14ac:dyDescent="0.3">
      <c r="A17" s="10" t="s">
        <v>8</v>
      </c>
      <c r="B17" s="6">
        <v>60</v>
      </c>
      <c r="C17" s="6"/>
      <c r="D17" s="8"/>
      <c r="E17" s="8"/>
      <c r="F17" s="12"/>
      <c r="G17" s="1"/>
      <c r="H17" s="44">
        <v>35</v>
      </c>
      <c r="I17" s="45">
        <f>VALUE(F30)</f>
        <v>-1.9380000000000006</v>
      </c>
    </row>
    <row r="18" spans="1:9" ht="16" customHeight="1" thickBot="1" x14ac:dyDescent="0.35">
      <c r="A18" s="10" t="s">
        <v>7</v>
      </c>
      <c r="B18" s="6">
        <v>120</v>
      </c>
      <c r="C18" s="6">
        <f>C16+3</f>
        <v>17</v>
      </c>
      <c r="D18" s="8">
        <v>14.346</v>
      </c>
      <c r="E18" s="8">
        <f>D18-10.07</f>
        <v>4.2759999999999998</v>
      </c>
      <c r="F18" s="12">
        <f>E18-E$6</f>
        <v>-0.77200000000000024</v>
      </c>
      <c r="G18" s="1"/>
      <c r="H18" s="46">
        <v>38</v>
      </c>
      <c r="I18" s="47">
        <f>VALUE(F32)</f>
        <v>-2.1230000000000011</v>
      </c>
    </row>
    <row r="19" spans="1:9" ht="16" customHeight="1" x14ac:dyDescent="0.3">
      <c r="A19" s="10" t="s">
        <v>8</v>
      </c>
      <c r="B19" s="6">
        <v>60</v>
      </c>
      <c r="C19" s="6"/>
      <c r="D19" s="8"/>
      <c r="E19" s="8"/>
      <c r="F19" s="12"/>
      <c r="G19" s="1"/>
      <c r="H19" s="40"/>
      <c r="I19" s="40"/>
    </row>
    <row r="20" spans="1:9" ht="16" customHeight="1" x14ac:dyDescent="0.3">
      <c r="A20" s="10" t="s">
        <v>7</v>
      </c>
      <c r="B20" s="6">
        <v>120</v>
      </c>
      <c r="C20" s="6">
        <f>C18+3</f>
        <v>20</v>
      </c>
      <c r="D20" s="8">
        <v>14.24</v>
      </c>
      <c r="E20" s="8">
        <f>D20-10.07</f>
        <v>4.17</v>
      </c>
      <c r="F20" s="12">
        <f>E20-E$6</f>
        <v>-0.87800000000000011</v>
      </c>
      <c r="G20" s="1"/>
      <c r="H20" s="40"/>
      <c r="I20" s="40"/>
    </row>
    <row r="21" spans="1:9" ht="16" customHeight="1" x14ac:dyDescent="0.3">
      <c r="A21" s="10" t="s">
        <v>8</v>
      </c>
      <c r="B21" s="6">
        <v>60</v>
      </c>
      <c r="C21" s="6"/>
      <c r="D21" s="8"/>
      <c r="E21" s="8"/>
      <c r="F21" s="12"/>
      <c r="G21" s="1"/>
      <c r="H21" s="40"/>
      <c r="I21" s="40"/>
    </row>
    <row r="22" spans="1:9" ht="16" customHeight="1" x14ac:dyDescent="0.3">
      <c r="A22" s="10" t="s">
        <v>7</v>
      </c>
      <c r="B22" s="6">
        <v>120</v>
      </c>
      <c r="C22" s="6">
        <f>C20+3</f>
        <v>23</v>
      </c>
      <c r="D22" s="8">
        <v>14.02</v>
      </c>
      <c r="E22" s="8">
        <f>D22-10.07</f>
        <v>3.9499999999999993</v>
      </c>
      <c r="F22" s="12">
        <f>E22-E$6</f>
        <v>-1.0980000000000008</v>
      </c>
      <c r="G22" s="1"/>
      <c r="H22" s="40"/>
      <c r="I22" s="40"/>
    </row>
    <row r="23" spans="1:9" ht="16" customHeight="1" x14ac:dyDescent="0.3">
      <c r="A23" s="10" t="s">
        <v>8</v>
      </c>
      <c r="B23" s="6">
        <v>60</v>
      </c>
      <c r="C23" s="6"/>
      <c r="D23" s="8"/>
      <c r="E23" s="8"/>
      <c r="F23" s="12"/>
      <c r="G23" s="1"/>
      <c r="H23" s="40"/>
      <c r="I23" s="40"/>
    </row>
    <row r="24" spans="1:9" ht="16" customHeight="1" x14ac:dyDescent="0.3">
      <c r="A24" s="10" t="s">
        <v>7</v>
      </c>
      <c r="B24" s="6">
        <v>120</v>
      </c>
      <c r="C24" s="6">
        <f>C22+3</f>
        <v>26</v>
      </c>
      <c r="D24" s="8">
        <v>13.78</v>
      </c>
      <c r="E24" s="8">
        <f>D24-10.07</f>
        <v>3.7099999999999991</v>
      </c>
      <c r="F24" s="12">
        <f>E24-E$6</f>
        <v>-1.338000000000001</v>
      </c>
      <c r="G24" s="1"/>
      <c r="H24" s="40"/>
      <c r="I24" s="40"/>
    </row>
    <row r="25" spans="1:9" ht="16" customHeight="1" x14ac:dyDescent="0.3">
      <c r="A25" s="10" t="s">
        <v>8</v>
      </c>
      <c r="B25" s="6">
        <v>60</v>
      </c>
      <c r="C25" s="6"/>
      <c r="D25" s="8"/>
      <c r="E25" s="30"/>
      <c r="F25" s="12"/>
      <c r="G25" s="1"/>
      <c r="H25" s="1"/>
    </row>
    <row r="26" spans="1:9" ht="16" customHeight="1" x14ac:dyDescent="0.3">
      <c r="A26" s="10" t="s">
        <v>7</v>
      </c>
      <c r="B26" s="6">
        <v>120</v>
      </c>
      <c r="C26" s="6">
        <f>C24+3</f>
        <v>29</v>
      </c>
      <c r="D26" s="8">
        <v>13.672000000000001</v>
      </c>
      <c r="E26" s="8">
        <f>D26-10.07</f>
        <v>3.6020000000000003</v>
      </c>
      <c r="F26" s="12">
        <f>E26-E$6</f>
        <v>-1.4459999999999997</v>
      </c>
      <c r="G26" s="1"/>
      <c r="H26" s="1"/>
    </row>
    <row r="27" spans="1:9" ht="16" customHeight="1" x14ac:dyDescent="0.3">
      <c r="A27" s="10" t="s">
        <v>8</v>
      </c>
      <c r="B27" s="6">
        <v>60</v>
      </c>
      <c r="C27" s="6"/>
      <c r="D27" s="8"/>
      <c r="E27" s="30"/>
      <c r="F27" s="12"/>
      <c r="G27" s="1"/>
      <c r="H27" s="1"/>
    </row>
    <row r="28" spans="1:9" ht="16" customHeight="1" x14ac:dyDescent="0.3">
      <c r="A28" s="10" t="s">
        <v>7</v>
      </c>
      <c r="B28" s="6">
        <v>120</v>
      </c>
      <c r="C28" s="6">
        <f>C26+3</f>
        <v>32</v>
      </c>
      <c r="D28" s="8">
        <v>13.37</v>
      </c>
      <c r="E28" s="8">
        <f>D28-10.07</f>
        <v>3.2999999999999989</v>
      </c>
      <c r="F28" s="12">
        <f>E28-E$6</f>
        <v>-1.7480000000000011</v>
      </c>
      <c r="G28" s="1"/>
      <c r="H28" s="1"/>
    </row>
    <row r="29" spans="1:9" ht="16" customHeight="1" x14ac:dyDescent="0.3">
      <c r="A29" s="10" t="s">
        <v>8</v>
      </c>
      <c r="B29" s="6">
        <v>60</v>
      </c>
      <c r="C29" s="6"/>
      <c r="D29" s="8"/>
      <c r="E29" s="30"/>
      <c r="F29" s="12"/>
      <c r="G29" s="1"/>
      <c r="H29" s="1"/>
    </row>
    <row r="30" spans="1:9" ht="16" customHeight="1" x14ac:dyDescent="0.3">
      <c r="A30" s="10" t="s">
        <v>7</v>
      </c>
      <c r="B30" s="6">
        <v>120</v>
      </c>
      <c r="C30" s="6">
        <f>C28+3</f>
        <v>35</v>
      </c>
      <c r="D30" s="8">
        <v>13.18</v>
      </c>
      <c r="E30" s="8">
        <f>D30-10.07</f>
        <v>3.1099999999999994</v>
      </c>
      <c r="F30" s="12">
        <f>E30-E$6</f>
        <v>-1.9380000000000006</v>
      </c>
      <c r="G30" s="1"/>
      <c r="H30" s="1"/>
    </row>
    <row r="31" spans="1:9" ht="16" customHeight="1" x14ac:dyDescent="0.3">
      <c r="A31" s="10" t="s">
        <v>8</v>
      </c>
      <c r="B31" s="6">
        <v>60</v>
      </c>
      <c r="C31" s="6"/>
      <c r="D31" s="8"/>
      <c r="E31" s="30"/>
      <c r="F31" s="12"/>
      <c r="G31" s="1"/>
      <c r="H31" s="1"/>
    </row>
    <row r="32" spans="1:9" ht="16" customHeight="1" thickBot="1" x14ac:dyDescent="0.35">
      <c r="A32" s="36" t="s">
        <v>7</v>
      </c>
      <c r="B32" s="34">
        <v>120</v>
      </c>
      <c r="C32" s="35">
        <f>C30+3</f>
        <v>38</v>
      </c>
      <c r="D32" s="37">
        <v>12.994999999999999</v>
      </c>
      <c r="E32" s="37">
        <f>D32-10.07</f>
        <v>2.9249999999999989</v>
      </c>
      <c r="F32" s="38">
        <f>E32-E$6</f>
        <v>-2.1230000000000011</v>
      </c>
      <c r="G32" s="1"/>
      <c r="H32" s="1"/>
    </row>
    <row r="33" spans="1:8" ht="20" customHeight="1" thickBot="1" x14ac:dyDescent="0.35">
      <c r="A33" s="52" t="s">
        <v>19</v>
      </c>
      <c r="B33" s="93">
        <f>SUM(B6:B32)/60</f>
        <v>38</v>
      </c>
      <c r="C33" s="94"/>
      <c r="D33" s="56" t="s">
        <v>18</v>
      </c>
      <c r="E33" s="57"/>
      <c r="F33" s="22">
        <f>F32</f>
        <v>-2.1230000000000011</v>
      </c>
      <c r="G33" s="1"/>
      <c r="H33" s="1"/>
    </row>
    <row r="34" spans="1:8" ht="20" customHeight="1" thickBot="1" x14ac:dyDescent="0.35">
      <c r="A34" s="100" t="s">
        <v>27</v>
      </c>
      <c r="B34" s="101">
        <f>60*F32/C32</f>
        <v>-3.3521052631578967</v>
      </c>
      <c r="C34" s="102" t="s">
        <v>26</v>
      </c>
      <c r="D34" s="103"/>
      <c r="E34" s="50"/>
      <c r="F34" s="51"/>
    </row>
    <row r="35" spans="1:8" ht="20" customHeight="1" x14ac:dyDescent="0.3">
      <c r="A35" s="86" t="s">
        <v>24</v>
      </c>
      <c r="B35" s="87"/>
      <c r="C35" s="87"/>
      <c r="D35" s="87"/>
      <c r="E35" s="87"/>
      <c r="F35" s="88"/>
    </row>
    <row r="36" spans="1:8" ht="32" customHeight="1" x14ac:dyDescent="0.3">
      <c r="A36" s="89" t="s">
        <v>29</v>
      </c>
      <c r="B36" s="90"/>
      <c r="C36" s="90"/>
      <c r="D36" s="90"/>
      <c r="E36" s="90"/>
      <c r="F36" s="91"/>
    </row>
    <row r="37" spans="1:8" ht="48" customHeight="1" thickBot="1" x14ac:dyDescent="0.35">
      <c r="A37" s="82" t="s">
        <v>28</v>
      </c>
      <c r="B37" s="83"/>
      <c r="C37" s="83"/>
      <c r="D37" s="83"/>
      <c r="E37" s="83"/>
      <c r="F37" s="84"/>
    </row>
    <row r="38" spans="1:8" x14ac:dyDescent="0.3">
      <c r="A38" s="85"/>
      <c r="B38" s="85"/>
      <c r="C38" s="85"/>
      <c r="D38" s="85"/>
      <c r="E38" s="85"/>
      <c r="F38" s="85"/>
    </row>
    <row r="40" spans="1:8" s="28" customFormat="1" x14ac:dyDescent="0.3">
      <c r="B40" s="31"/>
    </row>
    <row r="41" spans="1:8" s="28" customFormat="1" x14ac:dyDescent="0.3">
      <c r="B41" s="31"/>
    </row>
    <row r="42" spans="1:8" s="28" customFormat="1" x14ac:dyDescent="0.3">
      <c r="B42" s="31"/>
    </row>
    <row r="43" spans="1:8" s="28" customFormat="1" x14ac:dyDescent="0.3">
      <c r="B43" s="31"/>
    </row>
    <row r="44" spans="1:8" s="28" customFormat="1" x14ac:dyDescent="0.3">
      <c r="B44" s="31"/>
    </row>
    <row r="45" spans="1:8" s="28" customFormat="1" x14ac:dyDescent="0.3">
      <c r="B45" s="31"/>
    </row>
    <row r="46" spans="1:8" s="28" customFormat="1" x14ac:dyDescent="0.3">
      <c r="B46" s="31"/>
    </row>
    <row r="47" spans="1:8" s="28" customFormat="1" x14ac:dyDescent="0.3">
      <c r="B47" s="31"/>
    </row>
    <row r="48" spans="1:8" s="28" customFormat="1" x14ac:dyDescent="0.3">
      <c r="B48" s="31"/>
    </row>
    <row r="49" spans="2:2" s="28" customFormat="1" x14ac:dyDescent="0.3">
      <c r="B49" s="31"/>
    </row>
    <row r="50" spans="2:2" s="28" customFormat="1" x14ac:dyDescent="0.3">
      <c r="B50" s="31"/>
    </row>
    <row r="51" spans="2:2" s="28" customFormat="1" x14ac:dyDescent="0.3">
      <c r="B51" s="31"/>
    </row>
    <row r="52" spans="2:2" s="28" customFormat="1" x14ac:dyDescent="0.3">
      <c r="B52" s="31"/>
    </row>
    <row r="53" spans="2:2" s="28" customFormat="1" x14ac:dyDescent="0.3">
      <c r="B53" s="31"/>
    </row>
    <row r="54" spans="2:2" s="28" customFormat="1" x14ac:dyDescent="0.3">
      <c r="B54" s="31"/>
    </row>
    <row r="55" spans="2:2" s="28" customFormat="1" x14ac:dyDescent="0.3">
      <c r="B55" s="31"/>
    </row>
    <row r="56" spans="2:2" s="28" customFormat="1" x14ac:dyDescent="0.3">
      <c r="B56" s="31"/>
    </row>
    <row r="57" spans="2:2" s="28" customFormat="1" x14ac:dyDescent="0.3">
      <c r="B57" s="31"/>
    </row>
    <row r="58" spans="2:2" s="28" customFormat="1" x14ac:dyDescent="0.3">
      <c r="B58" s="31"/>
    </row>
    <row r="59" spans="2:2" s="28" customFormat="1" x14ac:dyDescent="0.3">
      <c r="B59" s="31"/>
    </row>
    <row r="60" spans="2:2" s="28" customFormat="1" x14ac:dyDescent="0.3">
      <c r="B60" s="31"/>
    </row>
    <row r="61" spans="2:2" s="28" customFormat="1" x14ac:dyDescent="0.3">
      <c r="B61" s="31"/>
    </row>
    <row r="62" spans="2:2" s="28" customFormat="1" x14ac:dyDescent="0.3">
      <c r="B62" s="33"/>
    </row>
  </sheetData>
  <mergeCells count="12">
    <mergeCell ref="A1:F1"/>
    <mergeCell ref="A2:F2"/>
    <mergeCell ref="A3:F3"/>
    <mergeCell ref="A4:A5"/>
    <mergeCell ref="D4:F4"/>
    <mergeCell ref="B33:C33"/>
    <mergeCell ref="A37:F37"/>
    <mergeCell ref="A38:F38"/>
    <mergeCell ref="A35:F35"/>
    <mergeCell ref="A36:F36"/>
    <mergeCell ref="D7:F9"/>
    <mergeCell ref="D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Sheet1_8Amp</vt:lpstr>
      <vt:lpstr>Sheet2_7Amp</vt:lpstr>
      <vt:lpstr>Chart_7Amp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ורד יעקב</dc:creator>
  <cp:lastModifiedBy>ורד יעקב</cp:lastModifiedBy>
  <cp:lastPrinted>2025-04-15T15:54:01Z</cp:lastPrinted>
  <dcterms:created xsi:type="dcterms:W3CDTF">2025-04-13T11:33:27Z</dcterms:created>
  <dcterms:modified xsi:type="dcterms:W3CDTF">2025-04-15T15:57:39Z</dcterms:modified>
</cp:coreProperties>
</file>