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nnl-my.sharepoint.com/personal/rabayet_sadnan_pnnl_gov/Documents/PNNL/EV_project/input_data/"/>
    </mc:Choice>
  </mc:AlternateContent>
  <xr:revisionPtr revIDLastSave="45" documentId="8_{BF79A50A-48AF-4FE8-8A01-BDEAE3AF9449}" xr6:coauthVersionLast="47" xr6:coauthVersionMax="47" xr10:uidLastSave="{8D98A7EA-2905-4009-ADDB-7284B531AE48}"/>
  <bookViews>
    <workbookView xWindow="-103" yWindow="-103" windowWidth="33120" windowHeight="13320" activeTab="1" xr2:uid="{605BAD8E-239F-43E3-9343-A726D8892B8A}"/>
  </bookViews>
  <sheets>
    <sheet name="MHDV" sheetId="2" r:id="rId1"/>
    <sheet name="MHDV_distribution" sheetId="5" r:id="rId2"/>
    <sheet name="LDV" sheetId="1" r:id="rId3"/>
    <sheet name="LDV_distribution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6" l="1"/>
  <c r="D4" i="6"/>
  <c r="C4" i="6"/>
  <c r="E3" i="6"/>
  <c r="D3" i="6"/>
  <c r="C3" i="6"/>
  <c r="E2" i="6"/>
  <c r="D2" i="6"/>
  <c r="C2" i="6"/>
  <c r="E4" i="5"/>
  <c r="D4" i="5"/>
  <c r="C4" i="5"/>
  <c r="E3" i="5"/>
  <c r="D3" i="5"/>
  <c r="C3" i="5"/>
  <c r="E2" i="5"/>
  <c r="D2" i="5"/>
  <c r="C2" i="5"/>
</calcChain>
</file>

<file path=xl/sharedStrings.xml><?xml version="1.0" encoding="utf-8"?>
<sst xmlns="http://schemas.openxmlformats.org/spreadsheetml/2006/main" count="24" uniqueCount="11">
  <si>
    <t>Year</t>
  </si>
  <si>
    <t>Small</t>
  </si>
  <si>
    <t>Medium</t>
  </si>
  <si>
    <t>Large</t>
  </si>
  <si>
    <t>GridSize</t>
  </si>
  <si>
    <t>Buses %</t>
  </si>
  <si>
    <t>Vans %</t>
  </si>
  <si>
    <t>Trucks %</t>
  </si>
  <si>
    <t>Ambulance #</t>
  </si>
  <si>
    <t>Sedan %</t>
  </si>
  <si>
    <t>AllOther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</si>
</sst>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0" xfId="0" applyFill="1" applyBorder="1"/>
    <xf numFmtId="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B62E45-33C6-44D6-B81B-0399963B73BB}">
  <dimension ref="A1:D20"/>
  <sheetViews>
    <sheetView workbookViewId="0">
      <selection activeCell="G21" sqref="G21"/>
    </sheetView>
  </sheetViews>
  <sheetFormatPr defaultRowHeight="14.6" x14ac:dyDescent="0.4"/>
  <sheetData>
    <row r="1" spans="1:4" x14ac:dyDescent="0.4">
      <c r="A1" t="s">
        <v>0</v>
      </c>
      <c r="B1" t="s">
        <v>1</v>
      </c>
      <c r="C1" t="s">
        <v>2</v>
      </c>
      <c r="D1" t="s">
        <v>3</v>
      </c>
    </row>
    <row r="2" spans="1:4" x14ac:dyDescent="0.4">
      <c r="A2">
        <v>2022</v>
      </c>
      <c r="B2">
        <v>0</v>
      </c>
      <c r="C2">
        <v>0</v>
      </c>
      <c r="D2">
        <v>0</v>
      </c>
    </row>
    <row r="3" spans="1:4" x14ac:dyDescent="0.4">
      <c r="A3">
        <v>2023</v>
      </c>
      <c r="B3">
        <v>0</v>
      </c>
      <c r="C3">
        <v>0</v>
      </c>
      <c r="D3">
        <v>0</v>
      </c>
    </row>
    <row r="4" spans="1:4" x14ac:dyDescent="0.4">
      <c r="A4">
        <v>2024</v>
      </c>
      <c r="B4">
        <v>0</v>
      </c>
      <c r="C4">
        <v>0</v>
      </c>
      <c r="D4">
        <v>0</v>
      </c>
    </row>
    <row r="5" spans="1:4" x14ac:dyDescent="0.4">
      <c r="A5">
        <v>2025</v>
      </c>
      <c r="B5">
        <v>0</v>
      </c>
      <c r="C5">
        <v>0</v>
      </c>
      <c r="D5">
        <v>0</v>
      </c>
    </row>
    <row r="6" spans="1:4" x14ac:dyDescent="0.4">
      <c r="A6">
        <v>2026</v>
      </c>
      <c r="B6">
        <v>0</v>
      </c>
      <c r="C6">
        <v>0</v>
      </c>
      <c r="D6">
        <v>0</v>
      </c>
    </row>
    <row r="7" spans="1:4" x14ac:dyDescent="0.4">
      <c r="A7">
        <v>2027</v>
      </c>
      <c r="B7">
        <v>0</v>
      </c>
      <c r="C7">
        <v>5</v>
      </c>
      <c r="D7">
        <v>4</v>
      </c>
    </row>
    <row r="8" spans="1:4" x14ac:dyDescent="0.4">
      <c r="A8">
        <v>2028</v>
      </c>
      <c r="B8">
        <v>1</v>
      </c>
      <c r="C8">
        <v>12</v>
      </c>
      <c r="D8">
        <v>9</v>
      </c>
    </row>
    <row r="9" spans="1:4" x14ac:dyDescent="0.4">
      <c r="A9">
        <v>2029</v>
      </c>
      <c r="B9">
        <v>1</v>
      </c>
      <c r="C9">
        <v>19</v>
      </c>
      <c r="D9">
        <v>15</v>
      </c>
    </row>
    <row r="10" spans="1:4" x14ac:dyDescent="0.4">
      <c r="A10">
        <v>2030</v>
      </c>
      <c r="B10">
        <v>2</v>
      </c>
      <c r="C10">
        <v>25</v>
      </c>
      <c r="D10">
        <v>20</v>
      </c>
    </row>
    <row r="11" spans="1:4" x14ac:dyDescent="0.4">
      <c r="A11">
        <v>2031</v>
      </c>
      <c r="B11">
        <v>2</v>
      </c>
      <c r="C11">
        <v>31</v>
      </c>
      <c r="D11">
        <v>24</v>
      </c>
    </row>
    <row r="12" spans="1:4" x14ac:dyDescent="0.4">
      <c r="A12">
        <v>2032</v>
      </c>
      <c r="B12">
        <v>2</v>
      </c>
      <c r="C12">
        <v>38</v>
      </c>
      <c r="D12">
        <v>29</v>
      </c>
    </row>
    <row r="13" spans="1:4" x14ac:dyDescent="0.4">
      <c r="A13">
        <v>2033</v>
      </c>
      <c r="B13">
        <v>3</v>
      </c>
      <c r="C13">
        <v>43</v>
      </c>
      <c r="D13">
        <v>34</v>
      </c>
    </row>
    <row r="14" spans="1:4" x14ac:dyDescent="0.4">
      <c r="A14">
        <v>2034</v>
      </c>
      <c r="B14">
        <v>3</v>
      </c>
      <c r="C14">
        <v>49</v>
      </c>
      <c r="D14">
        <v>38</v>
      </c>
    </row>
    <row r="15" spans="1:4" x14ac:dyDescent="0.4">
      <c r="A15">
        <v>2035</v>
      </c>
      <c r="B15">
        <v>3</v>
      </c>
      <c r="C15">
        <v>54</v>
      </c>
      <c r="D15">
        <v>43</v>
      </c>
    </row>
    <row r="16" spans="1:4" x14ac:dyDescent="0.4">
      <c r="A16">
        <v>2036</v>
      </c>
      <c r="B16">
        <v>4</v>
      </c>
      <c r="C16">
        <v>60</v>
      </c>
      <c r="D16">
        <v>46</v>
      </c>
    </row>
    <row r="17" spans="1:4" x14ac:dyDescent="0.4">
      <c r="A17">
        <v>2037</v>
      </c>
      <c r="B17">
        <v>4</v>
      </c>
      <c r="C17">
        <v>65</v>
      </c>
      <c r="D17">
        <v>51</v>
      </c>
    </row>
    <row r="18" spans="1:4" x14ac:dyDescent="0.4">
      <c r="A18">
        <v>2038</v>
      </c>
      <c r="B18">
        <v>4</v>
      </c>
      <c r="C18">
        <v>71</v>
      </c>
      <c r="D18">
        <v>56</v>
      </c>
    </row>
    <row r="19" spans="1:4" x14ac:dyDescent="0.4">
      <c r="A19">
        <v>2039</v>
      </c>
      <c r="B19">
        <v>5</v>
      </c>
      <c r="C19">
        <v>76</v>
      </c>
      <c r="D19">
        <v>59</v>
      </c>
    </row>
    <row r="20" spans="1:4" x14ac:dyDescent="0.4">
      <c r="A20">
        <v>2040</v>
      </c>
      <c r="B20">
        <v>5</v>
      </c>
      <c r="C20" s="1">
        <v>81</v>
      </c>
      <c r="D20">
        <v>63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D8D9C-B891-4448-ABAC-3ACA4910E2D6}">
  <dimension ref="A1:I4"/>
  <sheetViews>
    <sheetView tabSelected="1" workbookViewId="0">
      <selection activeCell="I7" sqref="I7"/>
    </sheetView>
  </sheetViews>
  <sheetFormatPr defaultRowHeight="14.6" x14ac:dyDescent="0.4"/>
  <cols>
    <col min="2" max="2" width="15.69140625" customWidth="1"/>
  </cols>
  <sheetData>
    <row r="1" spans="1:9" x14ac:dyDescent="0.4">
      <c r="A1" t="s">
        <v>4</v>
      </c>
      <c r="B1" t="s">
        <v>8</v>
      </c>
      <c r="C1" t="s">
        <v>5</v>
      </c>
      <c r="D1" t="s">
        <v>6</v>
      </c>
      <c r="E1" t="s">
        <v>7</v>
      </c>
    </row>
    <row r="2" spans="1:9" x14ac:dyDescent="0.4">
      <c r="A2" t="s">
        <v>3</v>
      </c>
      <c r="B2">
        <v>2</v>
      </c>
      <c r="C2" s="4">
        <f>(24/(491-B2))*100</f>
        <v>4.9079754601226995</v>
      </c>
      <c r="D2" s="4">
        <f>(163/(491-B2))*100</f>
        <v>33.333333333333329</v>
      </c>
      <c r="E2" s="4">
        <f>(302/(491-B2))*100</f>
        <v>61.758691206543972</v>
      </c>
      <c r="G2" s="4"/>
      <c r="H2" s="4"/>
      <c r="I2" s="4"/>
    </row>
    <row r="3" spans="1:9" x14ac:dyDescent="0.4">
      <c r="A3" t="s">
        <v>2</v>
      </c>
      <c r="B3">
        <v>1</v>
      </c>
      <c r="C3" s="4">
        <f>(32/(629-B3))*100</f>
        <v>5.095541401273886</v>
      </c>
      <c r="D3" s="4">
        <f>(124/(629-B3))*100</f>
        <v>19.745222929936308</v>
      </c>
      <c r="E3" s="4">
        <f>(472/(629-B3))*100</f>
        <v>75.159235668789819</v>
      </c>
      <c r="G3" s="4"/>
      <c r="H3" s="4"/>
      <c r="I3" s="4"/>
    </row>
    <row r="4" spans="1:9" x14ac:dyDescent="0.4">
      <c r="A4" t="s">
        <v>1</v>
      </c>
      <c r="B4">
        <v>2</v>
      </c>
      <c r="C4" s="4">
        <f>(0/(39-B4))*100</f>
        <v>0</v>
      </c>
      <c r="D4" s="4">
        <f>(16/(39-B4))*100</f>
        <v>43.243243243243242</v>
      </c>
      <c r="E4" s="4">
        <f>(21/(39-B4))*100</f>
        <v>56.756756756756758</v>
      </c>
      <c r="G4" s="4"/>
      <c r="H4" s="4"/>
      <c r="I4" s="4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33DDB-B3CD-450E-B2FA-B4DA142A678A}">
  <dimension ref="A1:D20"/>
  <sheetViews>
    <sheetView workbookViewId="0">
      <selection activeCell="B1" sqref="B1"/>
    </sheetView>
  </sheetViews>
  <sheetFormatPr defaultRowHeight="14.6" x14ac:dyDescent="0.4"/>
  <sheetData>
    <row r="1" spans="1:4" x14ac:dyDescent="0.4">
      <c r="A1" t="s">
        <v>0</v>
      </c>
      <c r="B1" t="s">
        <v>1</v>
      </c>
      <c r="C1" t="s">
        <v>2</v>
      </c>
      <c r="D1" t="s">
        <v>3</v>
      </c>
    </row>
    <row r="2" spans="1:4" x14ac:dyDescent="0.4">
      <c r="A2">
        <v>2022</v>
      </c>
      <c r="B2">
        <v>1</v>
      </c>
      <c r="C2">
        <v>8</v>
      </c>
      <c r="D2">
        <v>15</v>
      </c>
    </row>
    <row r="3" spans="1:4" x14ac:dyDescent="0.4">
      <c r="A3">
        <v>2023</v>
      </c>
      <c r="B3">
        <v>2</v>
      </c>
      <c r="C3">
        <v>12</v>
      </c>
      <c r="D3">
        <v>23</v>
      </c>
    </row>
    <row r="4" spans="1:4" x14ac:dyDescent="0.4">
      <c r="A4">
        <v>2024</v>
      </c>
      <c r="B4">
        <v>2</v>
      </c>
      <c r="C4">
        <v>14</v>
      </c>
      <c r="D4">
        <v>26</v>
      </c>
    </row>
    <row r="5" spans="1:4" x14ac:dyDescent="0.4">
      <c r="A5">
        <v>2025</v>
      </c>
      <c r="B5">
        <v>2</v>
      </c>
      <c r="C5">
        <v>16</v>
      </c>
      <c r="D5">
        <v>29</v>
      </c>
    </row>
    <row r="6" spans="1:4" x14ac:dyDescent="0.4">
      <c r="A6">
        <v>2026</v>
      </c>
      <c r="B6">
        <v>2</v>
      </c>
      <c r="C6">
        <v>16</v>
      </c>
      <c r="D6">
        <v>31</v>
      </c>
    </row>
    <row r="7" spans="1:4" x14ac:dyDescent="0.4">
      <c r="A7">
        <v>2027</v>
      </c>
      <c r="B7">
        <v>3</v>
      </c>
      <c r="C7">
        <v>18</v>
      </c>
      <c r="D7">
        <v>33</v>
      </c>
    </row>
    <row r="8" spans="1:4" x14ac:dyDescent="0.4">
      <c r="A8">
        <v>2028</v>
      </c>
      <c r="B8">
        <v>2</v>
      </c>
      <c r="C8">
        <v>18</v>
      </c>
      <c r="D8">
        <v>35</v>
      </c>
    </row>
    <row r="9" spans="1:4" x14ac:dyDescent="0.4">
      <c r="A9">
        <v>2029</v>
      </c>
      <c r="B9">
        <v>3</v>
      </c>
      <c r="C9">
        <v>20</v>
      </c>
      <c r="D9">
        <v>36</v>
      </c>
    </row>
    <row r="10" spans="1:4" x14ac:dyDescent="0.4">
      <c r="A10">
        <v>2030</v>
      </c>
      <c r="B10">
        <v>2</v>
      </c>
      <c r="C10">
        <v>20</v>
      </c>
      <c r="D10">
        <v>37</v>
      </c>
    </row>
    <row r="11" spans="1:4" x14ac:dyDescent="0.4">
      <c r="A11">
        <v>2031</v>
      </c>
      <c r="B11">
        <v>3</v>
      </c>
      <c r="C11">
        <v>20</v>
      </c>
      <c r="D11">
        <v>39</v>
      </c>
    </row>
    <row r="12" spans="1:4" x14ac:dyDescent="0.4">
      <c r="A12">
        <v>2032</v>
      </c>
      <c r="B12">
        <v>3</v>
      </c>
      <c r="C12">
        <v>22</v>
      </c>
      <c r="D12">
        <v>40</v>
      </c>
    </row>
    <row r="13" spans="1:4" x14ac:dyDescent="0.4">
      <c r="A13">
        <v>2033</v>
      </c>
      <c r="B13">
        <v>3</v>
      </c>
      <c r="C13">
        <v>21</v>
      </c>
      <c r="D13">
        <v>41</v>
      </c>
    </row>
    <row r="14" spans="1:4" x14ac:dyDescent="0.4">
      <c r="A14">
        <v>2034</v>
      </c>
      <c r="B14">
        <v>3</v>
      </c>
      <c r="C14">
        <v>23</v>
      </c>
      <c r="D14">
        <v>42</v>
      </c>
    </row>
    <row r="15" spans="1:4" x14ac:dyDescent="0.4">
      <c r="A15">
        <v>2035</v>
      </c>
      <c r="B15">
        <v>3</v>
      </c>
      <c r="C15">
        <v>23</v>
      </c>
      <c r="D15">
        <v>42</v>
      </c>
    </row>
    <row r="16" spans="1:4" x14ac:dyDescent="0.4">
      <c r="A16">
        <v>2036</v>
      </c>
      <c r="B16">
        <v>4</v>
      </c>
      <c r="C16">
        <v>23</v>
      </c>
      <c r="D16">
        <v>44</v>
      </c>
    </row>
    <row r="17" spans="1:4" x14ac:dyDescent="0.4">
      <c r="A17">
        <v>2037</v>
      </c>
      <c r="B17">
        <v>3</v>
      </c>
      <c r="C17">
        <v>24</v>
      </c>
      <c r="D17" s="1">
        <v>45</v>
      </c>
    </row>
    <row r="18" spans="1:4" x14ac:dyDescent="0.4">
      <c r="A18">
        <v>2038</v>
      </c>
      <c r="B18">
        <v>0</v>
      </c>
      <c r="C18">
        <v>0</v>
      </c>
      <c r="D18" s="2">
        <v>0</v>
      </c>
    </row>
    <row r="19" spans="1:4" x14ac:dyDescent="0.4">
      <c r="A19">
        <v>2039</v>
      </c>
      <c r="B19">
        <v>0</v>
      </c>
      <c r="C19">
        <v>0</v>
      </c>
      <c r="D19" s="2">
        <v>0</v>
      </c>
    </row>
    <row r="20" spans="1:4" x14ac:dyDescent="0.4">
      <c r="A20">
        <v>2040</v>
      </c>
      <c r="B20">
        <v>0</v>
      </c>
      <c r="C20">
        <v>0</v>
      </c>
      <c r="D20" s="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56697-C595-489C-935F-034ABE9C1B9B}">
  <dimension ref="A1:E4"/>
  <sheetViews>
    <sheetView workbookViewId="0">
      <selection activeCell="D4" sqref="D4"/>
    </sheetView>
  </sheetViews>
  <sheetFormatPr defaultRowHeight="14.6" x14ac:dyDescent="0.4"/>
  <sheetData>
    <row r="1" spans="1:5" x14ac:dyDescent="0.4">
      <c r="A1" t="s">
        <v>4</v>
      </c>
      <c r="B1" t="s">
        <v>8</v>
      </c>
      <c r="C1" t="s">
        <v>10</v>
      </c>
      <c r="D1" t="s">
        <v>6</v>
      </c>
      <c r="E1" t="s">
        <v>9</v>
      </c>
    </row>
    <row r="2" spans="1:5" x14ac:dyDescent="0.4">
      <c r="A2" t="s">
        <v>3</v>
      </c>
      <c r="B2">
        <v>0</v>
      </c>
      <c r="C2" s="3">
        <f>(249/(558-B2))*100</f>
        <v>44.623655913978496</v>
      </c>
      <c r="D2" s="4">
        <f>(127/(558-B2))*100</f>
        <v>22.759856630824373</v>
      </c>
      <c r="E2" s="4">
        <f>(182/(558-B2))*100</f>
        <v>32.616487455197138</v>
      </c>
    </row>
    <row r="3" spans="1:5" x14ac:dyDescent="0.4">
      <c r="A3" t="s">
        <v>2</v>
      </c>
      <c r="B3">
        <v>0</v>
      </c>
      <c r="C3" s="3">
        <f>(242/(298-B3))*100</f>
        <v>81.208053691275168</v>
      </c>
      <c r="D3" s="4">
        <f>(34/(298-B3))*100</f>
        <v>11.409395973154362</v>
      </c>
      <c r="E3" s="4">
        <f>(22/(298-B3))*100</f>
        <v>7.3825503355704702</v>
      </c>
    </row>
    <row r="4" spans="1:5" x14ac:dyDescent="0.4">
      <c r="A4" t="s">
        <v>1</v>
      </c>
      <c r="B4">
        <v>0</v>
      </c>
      <c r="C4" s="3">
        <f>(19/(41-B4))*100</f>
        <v>46.341463414634148</v>
      </c>
      <c r="D4" s="4">
        <f>(3/(41-B4))*100</f>
        <v>7.3170731707317067</v>
      </c>
      <c r="E4" s="4">
        <f>(19/(41-B4))*100</f>
        <v>46.341463414634148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MHDV</vt:lpstr>
      <vt:lpstr>MHDV_distribution</vt:lpstr>
      <vt:lpstr>LDV</vt:lpstr>
      <vt:lpstr>LDV_distribution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Guddanti, Kishan Prudhvi</dc:creator>
  <cp:lastModifiedBy>Sadnan, Rabayet</cp:lastModifiedBy>
  <dcterms:created xsi:type="dcterms:W3CDTF">2024-02-22T01:24:46Z</dcterms:created>
  <dcterms:modified xsi:type="dcterms:W3CDTF">2024-02-29T01:18:24Z</dcterms:modified>
</cp:coreProperties>
</file>