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3250" windowHeight="12450" activeTab="1"/>
  </bookViews>
  <sheets>
    <sheet name="tabela de categorias" sheetId="1" r:id="rId1"/>
    <sheet name="categorização" sheetId="12" r:id="rId2"/>
    <sheet name="escolha real" sheetId="11" r:id="rId3"/>
    <sheet name="T1-T3" sheetId="15" r:id="rId4"/>
    <sheet name="T4" sheetId="16" r:id="rId5"/>
    <sheet name="T5-T7" sheetId="17" r:id="rId6"/>
    <sheet name="T9" sheetId="18" r:id="rId7"/>
    <sheet name="ML" sheetId="20" r:id="rId8"/>
    <sheet name="TD - uso livre" sheetId="14" r:id="rId9"/>
    <sheet name="dados" sheetId="7" r:id="rId10"/>
    <sheet name="dicionário" sheetId="10" r:id="rId11"/>
    <sheet name="Plan5" sheetId="19" r:id="rId12"/>
  </sheets>
  <definedNames>
    <definedName name="_xlnm._FilterDatabase" localSheetId="1" hidden="1">categorização!$B$2:$M$26</definedName>
    <definedName name="_xlnm._FilterDatabase" localSheetId="9" hidden="1">dados!$A$1:$D$229</definedName>
    <definedName name="_xlnm._FilterDatabase" localSheetId="2" hidden="1">'escolha real'!$A$2:$L$25</definedName>
  </definedNames>
  <calcPr calcId="1456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0" l="1"/>
  <c r="B36" i="18"/>
  <c r="B35" i="18"/>
  <c r="C35" i="18" s="1"/>
  <c r="B34" i="18"/>
  <c r="C34" i="18" s="1"/>
  <c r="B33" i="18"/>
  <c r="C33" i="18" s="1"/>
  <c r="H37" i="17"/>
  <c r="I37" i="17" s="1"/>
  <c r="H38" i="17"/>
  <c r="B79" i="17"/>
  <c r="C79" i="17" s="1"/>
  <c r="B78" i="17"/>
  <c r="C78" i="17" s="1"/>
  <c r="B80" i="17"/>
  <c r="B77" i="17"/>
  <c r="B33" i="17"/>
  <c r="C33" i="17" s="1"/>
  <c r="B35" i="17"/>
  <c r="C35" i="17" s="1"/>
  <c r="B34" i="17"/>
  <c r="B36" i="17"/>
  <c r="F14" i="16"/>
  <c r="F16" i="16" s="1"/>
  <c r="H8" i="16"/>
  <c r="H9" i="16"/>
  <c r="H7" i="16"/>
  <c r="B54" i="16"/>
  <c r="B56" i="16" s="1"/>
  <c r="D48" i="16"/>
  <c r="D49" i="16"/>
  <c r="D50" i="16"/>
  <c r="D47" i="16"/>
  <c r="B35" i="16"/>
  <c r="B33" i="16"/>
  <c r="B32" i="15"/>
  <c r="C32" i="15" s="1"/>
  <c r="B31" i="15"/>
  <c r="C31" i="15" s="1"/>
  <c r="C77" i="17" l="1"/>
  <c r="C34" i="17"/>
  <c r="S35" i="12"/>
  <c r="G30" i="11"/>
  <c r="F43" i="12"/>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 i="7"/>
</calcChain>
</file>

<file path=xl/comments1.xml><?xml version="1.0" encoding="utf-8"?>
<comments xmlns="http://schemas.openxmlformats.org/spreadsheetml/2006/main">
  <authors>
    <author>tc={0AD7D20F-46A8-4AF3-B56A-5F60525DA610}</author>
  </authors>
  <commentList>
    <comment ref="J3" authorId="0">
      <text>
        <r>
          <rPr>
            <sz val="11"/>
            <color theme="1"/>
            <rFont val="Aptos Narrow"/>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
        </r>
      </text>
    </comment>
  </commentList>
</comments>
</file>

<file path=xl/sharedStrings.xml><?xml version="1.0" encoding="utf-8"?>
<sst xmlns="http://schemas.openxmlformats.org/spreadsheetml/2006/main" count="1796" uniqueCount="379">
  <si>
    <t>T1</t>
  </si>
  <si>
    <t>Web</t>
  </si>
  <si>
    <t>Mobile</t>
  </si>
  <si>
    <t>T2</t>
  </si>
  <si>
    <t>Transação</t>
  </si>
  <si>
    <t xml:space="preserve">Business-to-Consumer </t>
  </si>
  <si>
    <t>B2C</t>
  </si>
  <si>
    <t>Business-to-Business</t>
  </si>
  <si>
    <t xml:space="preserve">Consumer -to-Consumer </t>
  </si>
  <si>
    <t>B2B</t>
  </si>
  <si>
    <t>C2C</t>
  </si>
  <si>
    <t>WEB</t>
  </si>
  <si>
    <t>MOB</t>
  </si>
  <si>
    <t>T3</t>
  </si>
  <si>
    <t>Modelo Plataforma</t>
  </si>
  <si>
    <t>Loja Virtual</t>
  </si>
  <si>
    <t>Marketplace</t>
  </si>
  <si>
    <t>LV</t>
  </si>
  <si>
    <t>MK</t>
  </si>
  <si>
    <t>Modelos</t>
  </si>
  <si>
    <t>T4</t>
  </si>
  <si>
    <t xml:space="preserve">Cost-plus </t>
  </si>
  <si>
    <t xml:space="preserve"> Precificação</t>
  </si>
  <si>
    <t>Modelo</t>
  </si>
  <si>
    <t>CP</t>
  </si>
  <si>
    <t>Value-based</t>
  </si>
  <si>
    <t>Fixed</t>
  </si>
  <si>
    <t>Hourly</t>
  </si>
  <si>
    <t>Equity</t>
  </si>
  <si>
    <t>Performance-based</t>
  </si>
  <si>
    <t>Retainer</t>
  </si>
  <si>
    <t>RET</t>
  </si>
  <si>
    <t>PER</t>
  </si>
  <si>
    <t>EQT</t>
  </si>
  <si>
    <t>FIX</t>
  </si>
  <si>
    <t>HRL</t>
  </si>
  <si>
    <t>VLB</t>
  </si>
  <si>
    <t>Inteligencia Artificial</t>
  </si>
  <si>
    <t>T5</t>
  </si>
  <si>
    <t>Machine Learning</t>
  </si>
  <si>
    <t>Deep Learning</t>
  </si>
  <si>
    <t>Redes Neurais</t>
  </si>
  <si>
    <t>Aprendizado supervisionado</t>
  </si>
  <si>
    <t>aprendizado não supervisionado</t>
  </si>
  <si>
    <t>aprendizado semi-supervisionado</t>
  </si>
  <si>
    <t>aprendizado por reforço</t>
  </si>
  <si>
    <t>Redes neurais profundas</t>
  </si>
  <si>
    <t>Modelos generativos</t>
  </si>
  <si>
    <t>Modelos de linguagem</t>
  </si>
  <si>
    <t>RNP</t>
  </si>
  <si>
    <t>MGEN</t>
  </si>
  <si>
    <t>MLIN</t>
  </si>
  <si>
    <t>APR</t>
  </si>
  <si>
    <t>ASS</t>
  </si>
  <si>
    <t>ASU</t>
  </si>
  <si>
    <t>ANS</t>
  </si>
  <si>
    <t>T6</t>
  </si>
  <si>
    <t>ML</t>
  </si>
  <si>
    <t>DL</t>
  </si>
  <si>
    <t>Categoria</t>
  </si>
  <si>
    <t>Tecnologias</t>
  </si>
  <si>
    <t>T7</t>
  </si>
  <si>
    <t>Cloud</t>
  </si>
  <si>
    <t>Ferramentas</t>
  </si>
  <si>
    <t>Tipo de Varejo Online</t>
  </si>
  <si>
    <t>AWS</t>
  </si>
  <si>
    <t>GoogleCloud</t>
  </si>
  <si>
    <t>T8</t>
  </si>
  <si>
    <t>GCD</t>
  </si>
  <si>
    <t>Artigo</t>
  </si>
  <si>
    <t>Técnica/Abordagem</t>
  </si>
  <si>
    <t>Cenário/Domínio</t>
  </si>
  <si>
    <t>Justificativa</t>
  </si>
  <si>
    <t>Métricas/Resultados</t>
  </si>
  <si>
    <t>A High-Dimensional Choice Model for Online Retailing</t>
  </si>
  <si>
    <t>Incluir</t>
  </si>
  <si>
    <t>Probit multinomial + Graphical Lasso</t>
  </si>
  <si>
    <t>Dynamic Pricing Models in E-Commerce: Exploring ML Techniques to Balance Profitability and Customer Satisfaction</t>
  </si>
  <si>
    <t>LSTM, RNN, SGD</t>
  </si>
  <si>
    <t>Smart Retail: Utilizing ML for Demand Prediction, Price Strategy, and Inventory Management</t>
  </si>
  <si>
    <t>Random Forest Regressor</t>
  </si>
  <si>
    <t>Dynamic Pricing Model of E-Commerce Platforms Based on Deep Reinforcement Learning</t>
  </si>
  <si>
    <t>Loja de departamentos europeia (EDLP)</t>
  </si>
  <si>
    <t>Fonte</t>
  </si>
  <si>
    <t>WOS</t>
  </si>
  <si>
    <t>NLP + ARIMA + LSTM</t>
  </si>
  <si>
    <t>Quick Commerce: Product Price Classification Using ML Algorithms</t>
  </si>
  <si>
    <t>Dynamic Pricing Method in the E-Commerce Industry Using ML</t>
  </si>
  <si>
    <t>Varejo digital</t>
  </si>
  <si>
    <t>Scopus</t>
  </si>
  <si>
    <t>Price Recommendation for E-Commerce Using ML Techniques</t>
  </si>
  <si>
    <t>Machine Learning-Based Price Optimization for Dynamic Pricing on Online Retail</t>
  </si>
  <si>
    <t>WEB, MOB</t>
  </si>
  <si>
    <t>ML, DL</t>
  </si>
  <si>
    <t>ASU, ANS</t>
  </si>
  <si>
    <t>FIX, PER</t>
  </si>
  <si>
    <t>ASU, APR</t>
  </si>
  <si>
    <t>VLB, PER</t>
  </si>
  <si>
    <t>HRL, PER</t>
  </si>
  <si>
    <t>APR, ASU</t>
  </si>
  <si>
    <t>Machine Learning-Enabled Business Intelligence for Dynamic Pricing Strategies</t>
  </si>
  <si>
    <t>EQT, PER</t>
  </si>
  <si>
    <t>ASU, ASS</t>
  </si>
  <si>
    <t>Total Geral</t>
  </si>
  <si>
    <r>
      <t>ML</t>
    </r>
    <r>
      <rPr>
        <sz val="11"/>
        <color theme="1"/>
        <rFont val="Aptos Narrow"/>
        <family val="2"/>
        <scheme val="minor"/>
      </rPr>
      <t xml:space="preserve"> = </t>
    </r>
    <r>
      <rPr>
        <i/>
        <sz val="11"/>
        <color theme="1"/>
        <rFont val="Aptos Narrow"/>
        <family val="2"/>
        <scheme val="minor"/>
      </rPr>
      <t>Machine Learning</t>
    </r>
    <r>
      <rPr>
        <sz val="11"/>
        <color theme="1"/>
        <rFont val="Aptos Narrow"/>
        <family val="2"/>
        <scheme val="minor"/>
      </rPr>
      <t xml:space="preserve"> (Aprendizado de Máquina)</t>
    </r>
  </si>
  <si>
    <r>
      <t>RF</t>
    </r>
    <r>
      <rPr>
        <sz val="11"/>
        <color theme="1"/>
        <rFont val="Aptos Narrow"/>
        <family val="2"/>
        <scheme val="minor"/>
      </rPr>
      <t xml:space="preserve"> = </t>
    </r>
    <r>
      <rPr>
        <i/>
        <sz val="11"/>
        <color theme="1"/>
        <rFont val="Aptos Narrow"/>
        <family val="2"/>
        <scheme val="minor"/>
      </rPr>
      <t>Random Forest</t>
    </r>
    <r>
      <rPr>
        <sz val="11"/>
        <color theme="1"/>
        <rFont val="Aptos Narrow"/>
        <family val="2"/>
        <scheme val="minor"/>
      </rPr>
      <t xml:space="preserve"> (Floresta Aleatória – algoritmo de classificação/regressão baseado em árvores)</t>
    </r>
  </si>
  <si>
    <r>
      <t>SVM</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(Máquina de Vetores de Suporte – algoritmo de classificação e regressão)</t>
    </r>
  </si>
  <si>
    <r>
      <t>NLP</t>
    </r>
    <r>
      <rPr>
        <sz val="11"/>
        <color theme="1"/>
        <rFont val="Aptos Narrow"/>
        <family val="2"/>
        <scheme val="minor"/>
      </rPr>
      <t xml:space="preserve"> = </t>
    </r>
    <r>
      <rPr>
        <i/>
        <sz val="11"/>
        <color theme="1"/>
        <rFont val="Aptos Narrow"/>
        <family val="2"/>
        <scheme val="minor"/>
      </rPr>
      <t>Natural Language Processing</t>
    </r>
    <r>
      <rPr>
        <sz val="11"/>
        <color theme="1"/>
        <rFont val="Aptos Narrow"/>
        <family val="2"/>
        <scheme val="minor"/>
      </rPr>
      <t xml:space="preserve"> (Processamento de Linguagem Natural)</t>
    </r>
  </si>
  <si>
    <r>
      <t>LightGBM</t>
    </r>
    <r>
      <rPr>
        <sz val="11"/>
        <color theme="1"/>
        <rFont val="Aptos Narrow"/>
        <family val="2"/>
        <scheme val="minor"/>
      </rPr>
      <t xml:space="preserve"> = </t>
    </r>
    <r>
      <rPr>
        <i/>
        <sz val="11"/>
        <color theme="1"/>
        <rFont val="Aptos Narrow"/>
        <family val="2"/>
        <scheme val="minor"/>
      </rPr>
      <t>Light Gradient Boosting Machine</t>
    </r>
    <r>
      <rPr>
        <sz val="11"/>
        <color theme="1"/>
        <rFont val="Aptos Narrow"/>
        <family val="2"/>
        <scheme val="minor"/>
      </rPr>
      <t xml:space="preserve"> (algoritmo eficiente de boosting para classificação/regressão)</t>
    </r>
  </si>
  <si>
    <r>
      <t>LSTM</t>
    </r>
    <r>
      <rPr>
        <sz val="11"/>
        <color theme="1"/>
        <rFont val="Aptos Narrow"/>
        <family val="2"/>
        <scheme val="minor"/>
      </rPr>
      <t xml:space="preserve"> = </t>
    </r>
    <r>
      <rPr>
        <i/>
        <sz val="11"/>
        <color theme="1"/>
        <rFont val="Aptos Narrow"/>
        <family val="2"/>
        <scheme val="minor"/>
      </rPr>
      <t>Long Short-Term Memory</t>
    </r>
    <r>
      <rPr>
        <sz val="11"/>
        <color theme="1"/>
        <rFont val="Aptos Narrow"/>
        <family val="2"/>
        <scheme val="minor"/>
      </rPr>
      <t xml:space="preserve"> (tipo de rede neural recorrente para sequências temporais)</t>
    </r>
  </si>
  <si>
    <r>
      <t>Q-learning</t>
    </r>
    <r>
      <rPr>
        <sz val="11"/>
        <color theme="1"/>
        <rFont val="Aptos Narrow"/>
        <family val="2"/>
        <scheme val="minor"/>
      </rPr>
      <t xml:space="preserve"> = Algoritmo de </t>
    </r>
    <r>
      <rPr>
        <i/>
        <sz val="11"/>
        <color theme="1"/>
        <rFont val="Aptos Narrow"/>
        <family val="2"/>
        <scheme val="minor"/>
      </rPr>
      <t>Reinforcement Learning</t>
    </r>
    <r>
      <rPr>
        <sz val="11"/>
        <color theme="1"/>
        <rFont val="Aptos Narrow"/>
        <family val="2"/>
        <scheme val="minor"/>
      </rPr>
      <t xml:space="preserve"> (aprendizado por reforço) para encontrar políticas ótimas</t>
    </r>
  </si>
  <si>
    <r>
      <t>ARIMA</t>
    </r>
    <r>
      <rPr>
        <sz val="11"/>
        <color theme="1"/>
        <rFont val="Aptos Narrow"/>
        <family val="2"/>
        <scheme val="minor"/>
      </rPr>
      <t xml:space="preserve"> = </t>
    </r>
    <r>
      <rPr>
        <i/>
        <sz val="11"/>
        <color theme="1"/>
        <rFont val="Aptos Narrow"/>
        <family val="2"/>
        <scheme val="minor"/>
      </rPr>
      <t>AutoRegressive Integrated Moving Average</t>
    </r>
    <r>
      <rPr>
        <sz val="11"/>
        <color theme="1"/>
        <rFont val="Aptos Narrow"/>
        <family val="2"/>
        <scheme val="minor"/>
      </rPr>
      <t xml:space="preserve"> (modelo estatístico de séries temporais)</t>
    </r>
  </si>
  <si>
    <r>
      <t>SVM-BI</t>
    </r>
    <r>
      <rPr>
        <sz val="11"/>
        <color theme="1"/>
        <rFont val="Aptos Narrow"/>
        <family val="2"/>
        <scheme val="minor"/>
      </rPr>
      <t xml:space="preserve"> = </t>
    </r>
    <r>
      <rPr>
        <i/>
        <sz val="11"/>
        <color theme="1"/>
        <rFont val="Aptos Narrow"/>
        <family val="2"/>
        <scheme val="minor"/>
      </rPr>
      <t>Support Vector Machine</t>
    </r>
    <r>
      <rPr>
        <sz val="11"/>
        <color theme="1"/>
        <rFont val="Aptos Narrow"/>
        <family val="2"/>
        <scheme val="minor"/>
      </rPr>
      <t xml:space="preserve"> + </t>
    </r>
    <r>
      <rPr>
        <i/>
        <sz val="11"/>
        <color theme="1"/>
        <rFont val="Aptos Narrow"/>
        <family val="2"/>
        <scheme val="minor"/>
      </rPr>
      <t>Business Intelligence</t>
    </r>
    <r>
      <rPr>
        <sz val="11"/>
        <color theme="1"/>
        <rFont val="Aptos Narrow"/>
        <family val="2"/>
        <scheme val="minor"/>
      </rPr>
      <t xml:space="preserve"> (integração de SVM em sistemas de BI)</t>
    </r>
  </si>
  <si>
    <r>
      <t>ASOS</t>
    </r>
    <r>
      <rPr>
        <sz val="11"/>
        <color theme="1"/>
        <rFont val="Aptos Narrow"/>
        <family val="2"/>
        <scheme val="minor"/>
      </rPr>
      <t xml:space="preserve"> = Nome da empresa britânica de e-commerce de moda (</t>
    </r>
    <r>
      <rPr>
        <i/>
        <sz val="11"/>
        <color theme="1"/>
        <rFont val="Aptos Narrow"/>
        <family val="2"/>
        <scheme val="minor"/>
      </rPr>
      <t>As Seen On Screen</t>
    </r>
    <r>
      <rPr>
        <sz val="11"/>
        <color theme="1"/>
        <rFont val="Aptos Narrow"/>
        <family val="2"/>
        <scheme val="minor"/>
      </rPr>
      <t>)</t>
    </r>
  </si>
  <si>
    <t>Incluir/Excluir</t>
  </si>
  <si>
    <t>Algoritmos IA</t>
  </si>
  <si>
    <t>Abstract – resumido</t>
  </si>
  <si>
    <t>Optimal Pricing Strategies and Decision-Making Systems in E-Commerce Using Integrated Fuzzy Multi-Criteria Method</t>
  </si>
  <si>
    <t>Dynamic Pricing: Definition, Implications for Managers, and Future Research Directions</t>
  </si>
  <si>
    <t>Agenda de pesquisa</t>
  </si>
  <si>
    <t>Estratégias ótimas em diferentes cenários</t>
  </si>
  <si>
    <t>Unified E-Commerce Platform Aggregator Using NLP and ML Techniques</t>
  </si>
  <si>
    <t>Melhor acurácia em previsão de vendas/recomendações</t>
  </si>
  <si>
    <t>E-commerce (clickstream)</t>
  </si>
  <si>
    <t>Analytics</t>
  </si>
  <si>
    <t>LSTM, RNN</t>
  </si>
  <si>
    <t>IA</t>
  </si>
  <si>
    <t>RF</t>
  </si>
  <si>
    <t>DRL</t>
  </si>
  <si>
    <t>E-commerce</t>
  </si>
  <si>
    <t>GBM</t>
  </si>
  <si>
    <t>RF, XGBoost, LSTM, ARIMA</t>
  </si>
  <si>
    <t>Redução de erro preditivo 10–30%</t>
  </si>
  <si>
    <t>LSTM supera regressão/árvores em acurácia</t>
  </si>
  <si>
    <t>MSE 8,15% (demanda), 1,11% (preço)</t>
  </si>
  <si>
    <t>Integra previsão, recomendação e precificação em múltiplas plataformas</t>
  </si>
  <si>
    <t>Relevante para equilíbrio entre lucro e satisfação</t>
  </si>
  <si>
    <t>Utiliza redes neurais recorrentes para precificação dinâmica em tempo real, demonstrando superioridade frente a métodos tradicionais e conciliando rentabilidade com satisfação do cliente.</t>
  </si>
  <si>
    <t>Aplicável no varejo digital, integra demanda, preço e estoque</t>
  </si>
  <si>
    <t>Implementa Random Forest para prever demanda e preços, permitindo decisões rápidas de precificação e ajuste de estoque, reduzindo custos e melhorando competitividade.</t>
  </si>
  <si>
    <t>Avança metodologia com Aprendizado por Reforço</t>
  </si>
  <si>
    <t>DRL + Teoria dos Jogos</t>
  </si>
  <si>
    <t>E-commerce (simulações)</t>
  </si>
  <si>
    <t>Propõe modelo de precificação dinâmica baseado em Deep Reinforcement Learning, simulando mercados maduros e emergentes e encontrando equilíbrios ótimos de preço.</t>
  </si>
  <si>
    <t>Apresenta modelo de escolha em alta dimensão usando dados de navegação para prever substituição entre produtos, melhorando elasticidades e previsão de demanda.</t>
  </si>
  <si>
    <t>Varejo em geral</t>
  </si>
  <si>
    <t>Define precificação dinâmica por meio dos 4Ps, discute implicações éticas e regulatórias e propõe agenda de pesquisa futura.</t>
  </si>
  <si>
    <t>Machine Learning and Operation Research Based Method for Promotion Optimization of Products with No Price Elasticity History</t>
  </si>
  <si>
    <t>Solução prática para ausência de histórico de elasticidade</t>
  </si>
  <si>
    <t>GBM + log-log OR (PEIL)</t>
  </si>
  <si>
    <t>Melhora previsão de elasticidade e receita</t>
  </si>
  <si>
    <t>Apresenta framework híbrido (PEIL) que combina pesquisa operacional e ML para otimizar promoções quando não há histórico de elasticidade de preço.</t>
  </si>
  <si>
    <t>NLP, LSTM</t>
  </si>
  <si>
    <t>E-commerce (Amazon, Flipkart)</t>
  </si>
  <si>
    <t>Plataforma unificada que aplica NLP e séries temporais para integrar precificação dinâmica e recomendação personalizada em marketplaces.</t>
  </si>
  <si>
    <t>Projection Neural Networks for Sample-Regular Product Optimization Model</t>
  </si>
  <si>
    <t>Redes Neurais de Projeção</t>
  </si>
  <si>
    <t>RNN</t>
  </si>
  <si>
    <t>Simulações de robustez e estabilidade</t>
  </si>
  <si>
    <t>Modelo neural para otimização de promoções com cupons e amostras, aplicável como suporte à precificação.</t>
  </si>
  <si>
    <t>Relevante para classificação de preços em Q-Commerce</t>
  </si>
  <si>
    <t>ML supervisionado</t>
  </si>
  <si>
    <t>KNN, RF, NB, SVM, DT</t>
  </si>
  <si>
    <t>Quick-commerce (entregas rápidas)</t>
  </si>
  <si>
    <t>RF obteve melhor desempenho</t>
  </si>
  <si>
    <t>Classificação de preços em Q-Commerce usando múltiplos algoritmos, com destaque para Random Forest.</t>
  </si>
  <si>
    <t>Proposta direta de precificação dinâmica em e-commerce</t>
  </si>
  <si>
    <t>ML + estatística</t>
  </si>
  <si>
    <t>LR, RF, SVM</t>
  </si>
  <si>
    <t>Comparação de algoritmos</t>
  </si>
  <si>
    <t>Método que combina técnicas estatísticas e ML para otimizar preços em tempo real no e-commerce.</t>
  </si>
  <si>
    <t>Using Machine Learning and Improved Algorithms to Optimize E-Commerce Pricing Models</t>
  </si>
  <si>
    <t>Explora otimização de modelos de precificação</t>
  </si>
  <si>
    <t>ML híbrido</t>
  </si>
  <si>
    <t>XGBoost, NN</t>
  </si>
  <si>
    <t>Ganhos de acurácia em previsão</t>
  </si>
  <si>
    <t>Modelos híbridos com ML avançado (XGBoost e NN) para otimizar precificação em varejo digital.</t>
  </si>
  <si>
    <t>Relevante para recomendação automatizada de preços</t>
  </si>
  <si>
    <t>RF, SVM, XGBoost</t>
  </si>
  <si>
    <t>Testes em datasets reais</t>
  </si>
  <si>
    <t>Sistema de recomendação de preços baseado em ML, voltado para maximizar receita e aceitação pelo cliente.</t>
  </si>
  <si>
    <t>Aplica ML em precificação dinâmica com foco em ética e lucratividade</t>
  </si>
  <si>
    <t>ML supervisionado + RL</t>
  </si>
  <si>
    <t>Q-learning, ARIMA, LSTM, LR, GBM</t>
  </si>
  <si>
    <t>Simulações de lucro e retenção</t>
  </si>
  <si>
    <t>Framework para precificação dinâmica com ML, abordando ética, retenção de clientes e customização futura.</t>
  </si>
  <si>
    <t>Integra BI + ML em precificação dinâmica</t>
  </si>
  <si>
    <t>BI + ML</t>
  </si>
  <si>
    <t>SVM</t>
  </si>
  <si>
    <t>Melhor acurácia em decisões de preço</t>
  </si>
  <si>
    <t>Framework que une BI e SVM para decisões de precificação em tempo real, melhorando competitividade.</t>
  </si>
  <si>
    <t>ML + otimização</t>
  </si>
  <si>
    <t>Regressão, previsão demanda</t>
  </si>
  <si>
    <t>Sensibilidade e robustez</t>
  </si>
  <si>
    <t>Aplicação em transporte multi-modal, mas traz insights para precificação dinâmica multi-canal.</t>
  </si>
  <si>
    <t>Integra serviços de cloud + IA em precificação</t>
  </si>
  <si>
    <t>Ensemble + Time Series</t>
  </si>
  <si>
    <t>Varejo digital em cloud</t>
  </si>
  <si>
    <t>RF com acurácia 98,2%</t>
  </si>
  <si>
    <t>Framework em Google Cloud (Vertex AI, BigQuery) para precificação dinâmica em tempo real.</t>
  </si>
  <si>
    <t>Propõe modelo híbrido FAN + RL</t>
  </si>
  <si>
    <t>FAN + RL + Hyperband</t>
  </si>
  <si>
    <t>Fourier Analysis Nets, RL</t>
  </si>
  <si>
    <t>Acurácia previsão demanda: 95,65%</t>
  </si>
  <si>
    <t>Sistema híbrido que combina previsão de demanda (FANs) com RL para ajustar preços em tempo real.</t>
  </si>
  <si>
    <t>B2B e-commerce (Hong Kong)</t>
  </si>
  <si>
    <t>Estudo de caso em B2B</t>
  </si>
  <si>
    <t>Deep Learning-Driven Intelligent Pricing Model in Retail</t>
  </si>
  <si>
    <t>Propõe modelos DL avançados para precificação</t>
  </si>
  <si>
    <t>DL avançado</t>
  </si>
  <si>
    <t>TFT, ES-RNN, GRU, Transformer</t>
  </si>
  <si>
    <t>Resultados superiores em 4 datasets</t>
  </si>
  <si>
    <t>Framework com DL (TFT, RNNs, atenção dinâmica) para previsão de vendas e precificação adaptativa.</t>
  </si>
  <si>
    <t>Enfoque geral em sistemas de decisão e recomendação</t>
  </si>
  <si>
    <t>ML + DL</t>
  </si>
  <si>
    <t>NB, KNN, XGBoost, NN</t>
  </si>
  <si>
    <t>Benefícios amplos (vendas, estoque, fraude)</t>
  </si>
  <si>
    <t>Uso de IA para decisão em e-commerce (recomendações, suporte, inventário e preços).</t>
  </si>
  <si>
    <t>Personalized E-Commerce: Enhancing Customer Experience through ML-driven Personalization</t>
  </si>
  <si>
    <t>Recomendação (content-based, CF)</t>
  </si>
  <si>
    <t>Estudos de caso e revisão</t>
  </si>
  <si>
    <t>Aborda precificação em mercados internacionais</t>
  </si>
  <si>
    <t>ML + teoria econômica</t>
  </si>
  <si>
    <t>OLS, regressão</t>
  </si>
  <si>
    <t>Estimativas de preços + sustentabilidade</t>
  </si>
  <si>
    <t>Modelo inteligente para precificação internacional, integrando fatores de mercado, custos e comportamento do usuário.</t>
  </si>
  <si>
    <t>Relevante em moda, markdown e elasticidade</t>
  </si>
  <si>
    <t>ML end-to-end</t>
  </si>
  <si>
    <t>+86% em lucro vs métodos manuais</t>
  </si>
  <si>
    <t>Framework real aplicado na ASOS para markdown, com ganhos significativos em lucratividade.</t>
  </si>
  <si>
    <r>
      <t xml:space="preserve">Explora personalização com ML para recomendações e preços personalizados; </t>
    </r>
    <r>
      <rPr>
        <sz val="11"/>
        <color rgb="FFFF0000"/>
        <rFont val="Aptos Narrow"/>
        <family val="2"/>
        <scheme val="minor"/>
      </rPr>
      <t>foco mais em experiência do cliente.</t>
    </r>
  </si>
  <si>
    <t>Redes neurais recorrentes; capturam dependências temporais em séries de dados sequenciais, usadas em previsão de demanda e preços.</t>
  </si>
  <si>
    <r>
      <t>Random Forest</t>
    </r>
    <r>
      <rPr>
        <sz val="11"/>
        <color theme="1"/>
        <rFont val="Aptos Narrow"/>
        <family val="2"/>
        <scheme val="minor"/>
      </rPr>
      <t>; conjunto de árvores de decisão que melhora precisão e reduz overfitting; aplicado em classificação e regressão de preços.</t>
    </r>
  </si>
  <si>
    <r>
      <t>Deep Reinforcement Learning</t>
    </r>
    <r>
      <rPr>
        <sz val="11"/>
        <color theme="1"/>
        <rFont val="Aptos Narrow"/>
        <family val="2"/>
        <scheme val="minor"/>
      </rPr>
      <t>; combina redes neurais profundas com aprendizado por reforço para decisões dinâmicas e adaptativas de precificação.</t>
    </r>
  </si>
  <si>
    <r>
      <t>Gradient Boosting Machine</t>
    </r>
    <r>
      <rPr>
        <sz val="11"/>
        <color theme="1"/>
        <rFont val="Aptos Narrow"/>
        <family val="2"/>
        <scheme val="minor"/>
      </rPr>
      <t>; técnica de boosting que combina modelos fracos (árvores) em um modelo forte; ótimo para previsão de demanda e elasticidade.</t>
    </r>
  </si>
  <si>
    <r>
      <t>Natural Language Processing</t>
    </r>
    <r>
      <rPr>
        <sz val="11"/>
        <color theme="1"/>
        <rFont val="Aptos Narrow"/>
        <family val="2"/>
        <scheme val="minor"/>
      </rPr>
      <t xml:space="preserve"> para análise de texto (reviews, feedbacks) e </t>
    </r>
    <r>
      <rPr>
        <i/>
        <sz val="11"/>
        <color theme="1"/>
        <rFont val="Aptos Narrow"/>
        <family val="2"/>
        <scheme val="minor"/>
      </rPr>
      <t>LSTM</t>
    </r>
    <r>
      <rPr>
        <sz val="11"/>
        <color theme="1"/>
        <rFont val="Aptos Narrow"/>
        <family val="2"/>
        <scheme val="minor"/>
      </rPr>
      <t xml:space="preserve"> para previsão temporal; aplicados juntos em precificação/recomendação.</t>
    </r>
  </si>
  <si>
    <t>Rede neural recorrente; modela dependência sequencial em séries de tempo, útil em previsão de preços/demanda.</t>
  </si>
  <si>
    <r>
      <t xml:space="preserve">Conjunto de algoritmos clássicos: </t>
    </r>
    <r>
      <rPr>
        <b/>
        <sz val="11"/>
        <color theme="1"/>
        <rFont val="Aptos Narrow"/>
        <family val="2"/>
        <scheme val="minor"/>
      </rPr>
      <t>KNN</t>
    </r>
    <r>
      <rPr>
        <sz val="11"/>
        <color theme="1"/>
        <rFont val="Aptos Narrow"/>
        <family val="2"/>
        <scheme val="minor"/>
      </rPr>
      <t xml:space="preserve"> (classificação por vizinhança), </t>
    </r>
    <r>
      <rPr>
        <b/>
        <sz val="11"/>
        <color theme="1"/>
        <rFont val="Aptos Narrow"/>
        <family val="2"/>
        <scheme val="minor"/>
      </rPr>
      <t>Naïve Bayes</t>
    </r>
    <r>
      <rPr>
        <sz val="11"/>
        <color theme="1"/>
        <rFont val="Aptos Narrow"/>
        <family val="2"/>
        <scheme val="minor"/>
      </rPr>
      <t xml:space="preserve"> (probabilístico), </t>
    </r>
    <r>
      <rPr>
        <b/>
        <sz val="11"/>
        <color theme="1"/>
        <rFont val="Aptos Narrow"/>
        <family val="2"/>
        <scheme val="minor"/>
      </rPr>
      <t>SVM</t>
    </r>
    <r>
      <rPr>
        <sz val="11"/>
        <color theme="1"/>
        <rFont val="Aptos Narrow"/>
        <family val="2"/>
        <scheme val="minor"/>
      </rPr>
      <t xml:space="preserve"> (classificação/margens), </t>
    </r>
    <r>
      <rPr>
        <b/>
        <sz val="11"/>
        <color theme="1"/>
        <rFont val="Aptos Narrow"/>
        <family val="2"/>
        <scheme val="minor"/>
      </rPr>
      <t>Decision Tree</t>
    </r>
    <r>
      <rPr>
        <sz val="11"/>
        <color theme="1"/>
        <rFont val="Aptos Narrow"/>
        <family val="2"/>
        <scheme val="minor"/>
      </rPr>
      <t xml:space="preserve"> (regras hierárquicas), </t>
    </r>
    <r>
      <rPr>
        <b/>
        <sz val="11"/>
        <color theme="1"/>
        <rFont val="Aptos Narrow"/>
        <family val="2"/>
        <scheme val="minor"/>
      </rPr>
      <t>RF</t>
    </r>
    <r>
      <rPr>
        <sz val="11"/>
        <color theme="1"/>
        <rFont val="Aptos Narrow"/>
        <family val="2"/>
        <scheme val="minor"/>
      </rPr>
      <t xml:space="preserve"> (ensemble de árvores).</t>
    </r>
  </si>
  <si>
    <r>
      <t>Regressão Linear</t>
    </r>
    <r>
      <rPr>
        <sz val="11"/>
        <color theme="1"/>
        <rFont val="Aptos Narrow"/>
        <family val="2"/>
        <scheme val="minor"/>
      </rPr>
      <t xml:space="preserve"> (modelos lineares), </t>
    </r>
    <r>
      <rPr>
        <b/>
        <sz val="11"/>
        <color theme="1"/>
        <rFont val="Aptos Narrow"/>
        <family val="2"/>
        <scheme val="minor"/>
      </rPr>
      <t>Random Forest</t>
    </r>
    <r>
      <rPr>
        <sz val="11"/>
        <color theme="1"/>
        <rFont val="Aptos Narrow"/>
        <family val="2"/>
        <scheme val="minor"/>
      </rPr>
      <t xml:space="preserve"> e </t>
    </r>
    <r>
      <rPr>
        <b/>
        <sz val="11"/>
        <color theme="1"/>
        <rFont val="Aptos Narrow"/>
        <family val="2"/>
        <scheme val="minor"/>
      </rPr>
      <t>Support Vector Machine</t>
    </r>
    <r>
      <rPr>
        <sz val="11"/>
        <color theme="1"/>
        <rFont val="Aptos Narrow"/>
        <family val="2"/>
        <scheme val="minor"/>
      </rPr>
      <t>; usados para prever preços/demanda e classificar estratégias.</t>
    </r>
  </si>
  <si>
    <r>
      <t>XGBoost</t>
    </r>
    <r>
      <rPr>
        <sz val="11"/>
        <color theme="1"/>
        <rFont val="Aptos Narrow"/>
        <family val="2"/>
        <scheme val="minor"/>
      </rPr>
      <t xml:space="preserve"> (versão otimizada de boosting) e </t>
    </r>
    <r>
      <rPr>
        <b/>
        <sz val="11"/>
        <color theme="1"/>
        <rFont val="Aptos Narrow"/>
        <family val="2"/>
        <scheme val="minor"/>
      </rPr>
      <t>Redes Neurais</t>
    </r>
    <r>
      <rPr>
        <sz val="11"/>
        <color theme="1"/>
        <rFont val="Aptos Narrow"/>
        <family val="2"/>
        <scheme val="minor"/>
      </rPr>
      <t>; aplicados juntos para melhorar precisão de previsão de preços.</t>
    </r>
  </si>
  <si>
    <t>Conjunto de classificadores de ML usados para prever preços ou categorias de produto.</t>
  </si>
  <si>
    <t>função do algoritmo</t>
  </si>
  <si>
    <r>
      <t xml:space="preserve">Mistura de estatística e ML: </t>
    </r>
    <r>
      <rPr>
        <b/>
        <sz val="11"/>
        <color theme="1"/>
        <rFont val="Aptos Narrow"/>
        <family val="2"/>
        <scheme val="minor"/>
      </rPr>
      <t>Q-learning</t>
    </r>
    <r>
      <rPr>
        <sz val="11"/>
        <color theme="1"/>
        <rFont val="Aptos Narrow"/>
        <family val="2"/>
        <scheme val="minor"/>
      </rPr>
      <t xml:space="preserve"> (RL), </t>
    </r>
    <r>
      <rPr>
        <b/>
        <sz val="11"/>
        <color theme="1"/>
        <rFont val="Aptos Narrow"/>
        <family val="2"/>
        <scheme val="minor"/>
      </rPr>
      <t>ARIMA</t>
    </r>
    <r>
      <rPr>
        <sz val="11"/>
        <color theme="1"/>
        <rFont val="Aptos Narrow"/>
        <family val="2"/>
        <scheme val="minor"/>
      </rPr>
      <t xml:space="preserve"> (séries temporais), </t>
    </r>
    <r>
      <rPr>
        <b/>
        <sz val="11"/>
        <color theme="1"/>
        <rFont val="Aptos Narrow"/>
        <family val="2"/>
        <scheme val="minor"/>
      </rPr>
      <t>LSTM</t>
    </r>
    <r>
      <rPr>
        <sz val="11"/>
        <color theme="1"/>
        <rFont val="Aptos Narrow"/>
        <family val="2"/>
        <scheme val="minor"/>
      </rPr>
      <t xml:space="preserve"> (neural temporal), </t>
    </r>
    <r>
      <rPr>
        <b/>
        <sz val="11"/>
        <color theme="1"/>
        <rFont val="Aptos Narrow"/>
        <family val="2"/>
        <scheme val="minor"/>
      </rPr>
      <t>LR</t>
    </r>
    <r>
      <rPr>
        <sz val="11"/>
        <color theme="1"/>
        <rFont val="Aptos Narrow"/>
        <family val="2"/>
        <scheme val="minor"/>
      </rPr>
      <t xml:space="preserve"> (linear) e </t>
    </r>
    <r>
      <rPr>
        <b/>
        <sz val="11"/>
        <color theme="1"/>
        <rFont val="Aptos Narrow"/>
        <family val="2"/>
        <scheme val="minor"/>
      </rPr>
      <t>GBM</t>
    </r>
    <r>
      <rPr>
        <sz val="11"/>
        <color theme="1"/>
        <rFont val="Aptos Narrow"/>
        <family val="2"/>
        <scheme val="minor"/>
      </rPr>
      <t xml:space="preserve"> (boosting).</t>
    </r>
  </si>
  <si>
    <r>
      <t>Support Vector Machine</t>
    </r>
    <r>
      <rPr>
        <sz val="11"/>
        <color theme="1"/>
        <rFont val="Aptos Narrow"/>
        <family val="2"/>
        <scheme val="minor"/>
      </rPr>
      <t>; encontra hiperplanos de separação para classificação/regressão; aplicado a categorização de preços.</t>
    </r>
  </si>
  <si>
    <t>Modelos estatísticos de regressão para prever vendas, demanda e ajustar preços.</t>
  </si>
  <si>
    <t>Conjunto de algoritmos híbridos: árvores (RF, XGBoost), séries temporais (ARIMA) e redes neurais (LSTM).</t>
  </si>
  <si>
    <r>
      <t>FAN</t>
    </r>
    <r>
      <rPr>
        <sz val="11"/>
        <color theme="1"/>
        <rFont val="Aptos Narrow"/>
        <family val="2"/>
        <scheme val="minor"/>
      </rPr>
      <t xml:space="preserve"> decompõe séries temporais em frequências; combinado com RL para previsão de demanda e precificação.</t>
    </r>
  </si>
  <si>
    <r>
      <t xml:space="preserve">Modelos DL avançados para séries temporais: </t>
    </r>
    <r>
      <rPr>
        <b/>
        <sz val="11"/>
        <color theme="1"/>
        <rFont val="Aptos Narrow"/>
        <family val="2"/>
        <scheme val="minor"/>
      </rPr>
      <t>TFT</t>
    </r>
    <r>
      <rPr>
        <sz val="11"/>
        <color theme="1"/>
        <rFont val="Aptos Narrow"/>
        <family val="2"/>
        <scheme val="minor"/>
      </rPr>
      <t xml:space="preserve"> (Temporal Fusion Transformer), </t>
    </r>
    <r>
      <rPr>
        <b/>
        <sz val="11"/>
        <color theme="1"/>
        <rFont val="Aptos Narrow"/>
        <family val="2"/>
        <scheme val="minor"/>
      </rPr>
      <t>ES-RNN</t>
    </r>
    <r>
      <rPr>
        <sz val="11"/>
        <color theme="1"/>
        <rFont val="Aptos Narrow"/>
        <family val="2"/>
        <scheme val="minor"/>
      </rPr>
      <t xml:space="preserve"> (RNN com suavização exponencial), </t>
    </r>
    <r>
      <rPr>
        <b/>
        <sz val="11"/>
        <color theme="1"/>
        <rFont val="Aptos Narrow"/>
        <family val="2"/>
        <scheme val="minor"/>
      </rPr>
      <t>GRU</t>
    </r>
    <r>
      <rPr>
        <sz val="11"/>
        <color theme="1"/>
        <rFont val="Aptos Narrow"/>
        <family val="2"/>
        <scheme val="minor"/>
      </rPr>
      <t xml:space="preserve"> (variação de RNN), </t>
    </r>
    <r>
      <rPr>
        <b/>
        <sz val="11"/>
        <color theme="1"/>
        <rFont val="Aptos Narrow"/>
        <family val="2"/>
        <scheme val="minor"/>
      </rPr>
      <t>Transformer</t>
    </r>
    <r>
      <rPr>
        <sz val="11"/>
        <color theme="1"/>
        <rFont val="Aptos Narrow"/>
        <family val="2"/>
        <scheme val="minor"/>
      </rPr>
      <t xml:space="preserve"> (atenção).</t>
    </r>
  </si>
  <si>
    <t>Conjunto de algoritmos mistos: probabilístico (NB), vizinhança (KNN), boosting (XGBoost) e redes neurais (NN).</t>
  </si>
  <si>
    <r>
      <t xml:space="preserve">Sistemas de recomendação: </t>
    </r>
    <r>
      <rPr>
        <b/>
        <sz val="11"/>
        <color theme="1"/>
        <rFont val="Aptos Narrow"/>
        <family val="2"/>
        <scheme val="minor"/>
      </rPr>
      <t>content-based</t>
    </r>
    <r>
      <rPr>
        <sz val="11"/>
        <color theme="1"/>
        <rFont val="Aptos Narrow"/>
        <family val="2"/>
        <scheme val="minor"/>
      </rPr>
      <t xml:space="preserve"> (baseado em atributos do item) e </t>
    </r>
    <r>
      <rPr>
        <b/>
        <sz val="11"/>
        <color theme="1"/>
        <rFont val="Aptos Narrow"/>
        <family val="2"/>
        <scheme val="minor"/>
      </rPr>
      <t>collaborative filtering (CF)</t>
    </r>
    <r>
      <rPr>
        <sz val="11"/>
        <color theme="1"/>
        <rFont val="Aptos Narrow"/>
        <family val="2"/>
        <scheme val="minor"/>
      </rPr>
      <t xml:space="preserve"> (baseado em usuários similares).</t>
    </r>
  </si>
  <si>
    <r>
      <t>Ordinary Least Squares</t>
    </r>
    <r>
      <rPr>
        <sz val="11"/>
        <color theme="1"/>
        <rFont val="Aptos Narrow"/>
        <family val="2"/>
        <scheme val="minor"/>
      </rPr>
      <t xml:space="preserve"> (regressão linear por mínimos quadrados), usada em análise de preços e elasticidade.</t>
    </r>
  </si>
  <si>
    <t>Modelos econômicos de elasticidade de preço, combinados a técnicas de otimização matemática para ajustar valores ótimos.</t>
  </si>
  <si>
    <t>Moda e-commerce (Empresa ASOS)</t>
  </si>
  <si>
    <t>T9</t>
  </si>
  <si>
    <t>SubCategoria</t>
  </si>
  <si>
    <t>ANA</t>
  </si>
  <si>
    <t>Utilização</t>
  </si>
  <si>
    <t>T2 - Transação</t>
  </si>
  <si>
    <t>T4 - Precificação</t>
  </si>
  <si>
    <t>T5 - Categoria</t>
  </si>
  <si>
    <t>T6 - SubCategoria</t>
  </si>
  <si>
    <t>T7 - Modelos</t>
  </si>
  <si>
    <t>T9 - Ferramentas</t>
  </si>
  <si>
    <t>T8 - Cloud</t>
  </si>
  <si>
    <t>Precificação dinâmica em ambientes multi-channel (lojas físicas + e-commerce), que são a realidade do varejo moderno</t>
  </si>
  <si>
    <t>O objetivo central do modelo é maximizar o lucro de varejistas, ajustando dinamicamente preços de produtos e promoçõe</t>
  </si>
  <si>
    <t>E-commerce no varejo</t>
  </si>
  <si>
    <t>Ênfase em personalização</t>
  </si>
  <si>
    <t>Cross-border e-commerce (varejo internacional)</t>
  </si>
  <si>
    <t>DOI</t>
  </si>
  <si>
    <t>10.1109/ACCESS.2025.3563371</t>
  </si>
  <si>
    <t>10.1287/mnsc.2020.02715</t>
  </si>
  <si>
    <t>10.1109/CICN63059.2024.10847534</t>
  </si>
  <si>
    <t>10.1016/j.jretai.2023.11.003</t>
  </si>
  <si>
    <t>10.1145/3534678.3539148</t>
  </si>
  <si>
    <t>10.1016/j.elerap.2019.100914</t>
  </si>
  <si>
    <t>10.1109/ICAISS61471.2025.11042138</t>
  </si>
  <si>
    <t>10.1109/ICICV64824.2025.11086002</t>
  </si>
  <si>
    <t>10.1109/ICCRTEE64519.2025.11053083</t>
  </si>
  <si>
    <t>10.3390/app142411668</t>
  </si>
  <si>
    <t>10.1007/s00500-024-09937-z</t>
  </si>
  <si>
    <t>10.1109/CIPAE64326.2024.00009</t>
  </si>
  <si>
    <t>10.1109/ICONSTEM60960.2024.10568763</t>
  </si>
  <si>
    <t>10.1109/ICDT61202.2024.10489724</t>
  </si>
  <si>
    <t>10.1016/j.sca.2025.100151</t>
  </si>
  <si>
    <t>10.1007/s13042-025-02661-6</t>
  </si>
  <si>
    <t>10.1109/ECEI60433.2024.10510821</t>
  </si>
  <si>
    <t>10.1109/ICSSES64899.2025.11009613</t>
  </si>
  <si>
    <t>10.1109/ICITEICS61368.2024.10624901</t>
  </si>
  <si>
    <t>10.1109/ICIETDW61607.2024.10941592</t>
  </si>
  <si>
    <t>10.1111/exsy.13468</t>
  </si>
  <si>
    <t>10.1109/ISML60050.2024.11007352</t>
  </si>
  <si>
    <t>ASO</t>
  </si>
  <si>
    <t>ASOS</t>
  </si>
  <si>
    <t>Proprietário</t>
  </si>
  <si>
    <t>BigQuery</t>
  </si>
  <si>
    <t>Promotheus Framework</t>
  </si>
  <si>
    <t>Google coud services</t>
  </si>
  <si>
    <t>GCS</t>
  </si>
  <si>
    <t>Vertex AI</t>
  </si>
  <si>
    <t>VAI</t>
  </si>
  <si>
    <t>BQY</t>
  </si>
  <si>
    <t>PFK</t>
  </si>
  <si>
    <t>Promotheus: An End-to-End ML Framework for Optimizing Markdown in Online Fashion E-Commerce</t>
  </si>
  <si>
    <t>Intelligent Pricing Model for Cross-Border E-Commerce Based on Artificial Intelligence</t>
  </si>
  <si>
    <t>The Influence of Artificial Intelligence Using Decision Making System in E-Commerce</t>
  </si>
  <si>
    <t>Adaptive Price Optimization Leveraging Google Cloud AI for Real-Time Retail Transformation</t>
  </si>
  <si>
    <t>Dynamic Pricing Approaches to Dynamic Pricing in Multi-Channel Supply Chains</t>
  </si>
  <si>
    <t>MEP</t>
  </si>
  <si>
    <t>Modelo estatístico pobrabilistico</t>
  </si>
  <si>
    <t>Modelos de Decisão Multicritério</t>
  </si>
  <si>
    <t>MDM</t>
  </si>
  <si>
    <t>Resumo</t>
  </si>
  <si>
    <t>T1 - Utilização</t>
  </si>
  <si>
    <t>T3 -
 Modelo Plataforma</t>
  </si>
  <si>
    <t>Utiliza redes neurais recorrentes para precificação dinâmica em tempo real.</t>
  </si>
  <si>
    <t>Implementa Random Forest para prever demanda e preços, melhorando estratégias de preço e estoque.</t>
  </si>
  <si>
    <t>Modelo de precificação dinâmica baseado em Deep Reinforcement Learning para otimização de preços.</t>
  </si>
  <si>
    <t>Modelo de escolha probabilístico com Graphical Lasso aplicado a clickstream.</t>
  </si>
  <si>
    <t>Integra fuzzy logic e TOPSIS para decisões de preço.</t>
  </si>
  <si>
    <t>Discussão de modelos e algoritmos de precificação dinâmica e futuro da área.</t>
  </si>
  <si>
    <t>Framework híbrido combinando pesquisa operacional e ML para otimizar promoções.</t>
  </si>
  <si>
    <t>Plataforma unificada com NLP e ML para precificação e recomendação personalizada.</t>
  </si>
  <si>
    <t>Uso de RNN para otimização de preços com cupons e amostras.</t>
  </si>
  <si>
    <t>Classificação de preços no Q-Commerce usando ML.</t>
  </si>
  <si>
    <t>Método comparando estatísticas clássicas e ML para otimizar preços.</t>
  </si>
  <si>
    <t>Modelo híbrido com XGBoost e NN para previsão de preços.</t>
  </si>
  <si>
    <t>Recomendações de preços baseadas em ML para aumentar aceitação do cliente.</t>
  </si>
  <si>
    <t>Framework para precificação dinâmica usando ML.</t>
  </si>
  <si>
    <t>Framework de precificação multi-canal.</t>
  </si>
  <si>
    <t>Aplicação prática no Google Cloud (Vertex AI, BigQuery).</t>
  </si>
  <si>
    <t>VAI, BQY</t>
  </si>
  <si>
    <t>Discussão de estratégias inteligentes de precificação.</t>
  </si>
  <si>
    <t>Modelo de precificação com deep learning aplicado a varejo digital.</t>
  </si>
  <si>
    <t>Uso de IA em recomendações, estoque e prevenção de fraudes.</t>
  </si>
  <si>
    <t>Explora personalização com ML para recomendações e preços dinâmicos.</t>
  </si>
  <si>
    <t>Modelo inteligente para precificação em e-commerce internacional.</t>
  </si>
  <si>
    <t>Framework aplicado à ASOS para markdown em moda fashion.</t>
  </si>
  <si>
    <t>Integra Machine Learning (SVM) com Business Intelligence para apoiar decisões de precificação dinâmica em e-commerce, aumentando precisão e adaptação ao mercado.</t>
  </si>
  <si>
    <t>Nomenclatura</t>
  </si>
  <si>
    <t>TIPO</t>
  </si>
  <si>
    <t>Uso de modelos estatísticos/econométricos para prever escolha do consumidor.</t>
  </si>
  <si>
    <t>Revisão conceitual, análise de literatura e agenda de pesquisa</t>
  </si>
  <si>
    <t>Não aplicável</t>
  </si>
  <si>
    <t>Excluir</t>
  </si>
  <si>
    <t>Contagem de Nomenclatura</t>
  </si>
  <si>
    <t>(Tudo)</t>
  </si>
  <si>
    <t>Artificial Intelligence and Dynamic Pricing Strategies: Enhancing Competitiveness in Ecommerce</t>
  </si>
  <si>
    <t>Artificial Intelligence and Dynamic Pricing Strategies: Enhancing Competitiveness in ECommerce</t>
  </si>
  <si>
    <r>
      <t xml:space="preserve">O </t>
    </r>
    <r>
      <rPr>
        <i/>
        <sz val="11"/>
        <color theme="1"/>
        <rFont val="Aptos Narrow"/>
        <family val="2"/>
        <scheme val="minor"/>
      </rPr>
      <t>Graphical Lasso (ML não supervisinado)</t>
    </r>
    <r>
      <rPr>
        <sz val="11"/>
        <color theme="1"/>
        <rFont val="Aptos Narrow"/>
        <family val="2"/>
        <scheme val="minor"/>
      </rPr>
      <t xml:space="preserve"> é usado para identificar padrões de substituição entre produtos a partir de dados de clickstream, estimando a matriz de elasticidade cruzada.
O </t>
    </r>
    <r>
      <rPr>
        <i/>
        <sz val="11"/>
        <color theme="1"/>
        <rFont val="Aptos Narrow"/>
        <family val="2"/>
        <scheme val="minor"/>
      </rPr>
      <t>Multinomial Probit (modelo econometrico)</t>
    </r>
    <r>
      <rPr>
        <sz val="11"/>
        <color theme="1"/>
        <rFont val="Aptos Narrow"/>
        <family val="2"/>
        <scheme val="minor"/>
      </rPr>
      <t xml:space="preserve"> incorpora essas relações para prever a demanda e apoiar decisões de precificação, inventário e sortimento.</t>
    </r>
  </si>
  <si>
    <t>GLASSO, MNP (Modelo econometrico/ Algorítmos estatísticos)</t>
  </si>
  <si>
    <t>Cita alguns algotítmos, mas, é um artigo conceitual
ML: prevê demanda e ajusta preços em tempo real.
DRL: aprende estratégias ótimas de precificação em ambientes dinâmicos.
MAB: testa preços equilibrando exploração e exploração para maximizar lucro.</t>
  </si>
  <si>
    <t>Revisão conceitual sobre precificação dinâmica e impactos dessa pática na gestão  - Cita IA como possiblidade futura</t>
  </si>
  <si>
    <t>Desafio da definição de preços no comercio eletrônico B2B (máquinas de café em capsula) com fuzzy logic e TOPSIS, aplicável a precificação estratégica.</t>
  </si>
  <si>
    <t>FARM, Fuzzy TOPSIS, NLP</t>
  </si>
  <si>
    <t>Fuzzy TOPSIS + FARM + NLP</t>
  </si>
  <si>
    <r>
      <t xml:space="preserve">Técnicas de lógica fuzzy: </t>
    </r>
    <r>
      <rPr>
        <b/>
        <sz val="11"/>
        <color theme="1"/>
        <rFont val="Aptos Narrow"/>
        <family val="2"/>
        <scheme val="minor"/>
      </rPr>
      <t>FARM</t>
    </r>
    <r>
      <rPr>
        <sz val="11"/>
        <color theme="1"/>
        <rFont val="Aptos Narrow"/>
        <family val="2"/>
        <scheme val="minor"/>
      </rPr>
      <t xml:space="preserve"> (descobre regras associativas), </t>
    </r>
    <r>
      <rPr>
        <b/>
        <sz val="11"/>
        <color theme="1"/>
        <rFont val="Aptos Narrow"/>
        <family val="2"/>
        <scheme val="minor"/>
      </rPr>
      <t>TOPSIS</t>
    </r>
    <r>
      <rPr>
        <sz val="11"/>
        <color theme="1"/>
        <rFont val="Aptos Narrow"/>
        <family val="2"/>
        <scheme val="minor"/>
      </rPr>
      <t xml:space="preserve"> (suporte multicritério); usados em decisão de preços e NLP (utiliza técnicas para extrair atributos relevantes de avaliações de consumidores)</t>
    </r>
  </si>
  <si>
    <t>Integra lógica fuzzy e métodos de decisão multicritério para estratégias de precificação, UTILIZA  NLP PARA MINERAÇÃO DE TEXTO</t>
  </si>
  <si>
    <t>Excluído</t>
  </si>
  <si>
    <t>Transporte (multi-channel-contempla varejo digital)</t>
  </si>
  <si>
    <t>(vazio)</t>
  </si>
  <si>
    <t>Total</t>
  </si>
  <si>
    <t>Qt.</t>
  </si>
  <si>
    <t>%</t>
  </si>
  <si>
    <t>VLB+PER</t>
  </si>
  <si>
    <t>Qt</t>
  </si>
  <si>
    <r>
      <t>4.1.3.</t>
    </r>
    <r>
      <rPr>
        <b/>
        <sz val="7"/>
        <color theme="1"/>
        <rFont val="Times New Roman"/>
        <family val="1"/>
      </rPr>
      <t xml:space="preserve">     </t>
    </r>
    <r>
      <rPr>
        <b/>
        <sz val="12"/>
        <color theme="1"/>
        <rFont val="Calibri"/>
        <family val="2"/>
      </rPr>
      <t>Modelos de Precificação (T4)</t>
    </r>
  </si>
  <si>
    <r>
      <t>4.1.2.</t>
    </r>
    <r>
      <rPr>
        <b/>
        <sz val="7"/>
        <color theme="1"/>
        <rFont val="Times New Roman"/>
        <family val="1"/>
      </rPr>
      <t xml:space="preserve">     </t>
    </r>
    <r>
      <rPr>
        <b/>
        <sz val="12"/>
        <color theme="1"/>
        <rFont val="Calibri"/>
        <family val="2"/>
      </rPr>
      <t>Contexto de Aplicação (T1–T3)</t>
    </r>
  </si>
  <si>
    <t>FIX + EXCLUSIVAMENTE</t>
  </si>
  <si>
    <t>EQT + RET + EXCLUSIVAMENTE</t>
  </si>
  <si>
    <t>IA x Analytics</t>
  </si>
  <si>
    <t>Contagem de Artigo</t>
  </si>
  <si>
    <t>sem descrição</t>
  </si>
  <si>
    <t>4.1.4. Inteligência Artificial e Subcategorias (T5–T7)</t>
  </si>
  <si>
    <t>DL + RNP</t>
  </si>
  <si>
    <t>Qt. Repetição do tema</t>
  </si>
  <si>
    <t>5.2. Áreas de convergências entre Inteligência artificial e Vendas no Varejo digital</t>
  </si>
  <si>
    <t>Ano</t>
  </si>
  <si>
    <t>A machine learning approach to dynamic pricing in multi-channel transportation supply chains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</si>
</sst>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R$&quot;\ #,##0;[Red]\-&quot;R$&quot;\ #,##0"/>
    <numFmt numFmtId="43" formatCode="_-* #,##0.00_-;\-* #,##0.00_-;_-* &quot;-&quot;??_-;_-@_-"/>
    <numFmt numFmtId="164" formatCode="_-* #,##0_-;\-* #,##0_-;_-* &quot;-&quot;??_-;_-@_-"/>
  </numFmts>
  <fonts count="19">
    <font>
      <sz val="11"/>
      <color theme="1"/>
      <name val="Aptos Narrow"/>
      <family val="2"/>
      <scheme val="minor"/>
    </font>
    <font>
      <sz val="10"/>
      <color theme="1"/>
      <name val="Arial"/>
      <family val="2"/>
    </font>
    <font>
      <b/>
      <sz val="10"/>
      <color theme="1"/>
      <name val="Arial"/>
      <family val="2"/>
    </font>
    <font>
      <sz val="10"/>
      <color rgb="FF001D35"/>
      <name val="Arial"/>
      <family val="2"/>
    </font>
    <font>
      <sz val="10"/>
      <color rgb="FF111827"/>
      <name val="Arial"/>
      <family val="2"/>
    </font>
    <font>
      <b/>
      <sz val="11"/>
      <color theme="1"/>
      <name val="Aptos Narrow"/>
      <family val="2"/>
      <scheme val="minor"/>
    </font>
    <font>
      <i/>
      <sz val="11"/>
      <color theme="1"/>
      <name val="Aptos Narrow"/>
      <family val="2"/>
      <scheme val="minor"/>
    </font>
    <font>
      <sz val="11"/>
      <color rgb="FFFF0000"/>
      <name val="Aptos Narrow"/>
      <family val="2"/>
      <scheme val="minor"/>
    </font>
    <font>
      <sz val="11"/>
      <color theme="1"/>
      <name val="Aptos Narrow"/>
      <family val="2"/>
      <scheme val="minor"/>
    </font>
    <font>
      <b/>
      <sz val="12"/>
      <color theme="1"/>
      <name val="Calibri"/>
      <family val="2"/>
    </font>
    <font>
      <b/>
      <sz val="7"/>
      <color theme="1"/>
      <name val="Times New Roman"/>
      <family val="1"/>
    </font>
    <font>
      <b/>
      <sz val="11"/>
      <color theme="1"/>
      <name val="Aptos Narrow"/>
      <scheme val="minor"/>
    </font>
    <font>
      <b/>
      <sz val="10"/>
      <color theme="1"/>
      <name val="Aptos Narrow"/>
      <family val="2"/>
      <scheme val="minor"/>
    </font>
    <font>
      <sz val="12"/>
      <color theme="1"/>
      <name val="Aptos Narrow"/>
      <family val="2"/>
      <scheme val="minor"/>
    </font>
    <font>
      <b/>
      <sz val="12"/>
      <color theme="1"/>
      <name val="Aptos Narrow"/>
      <family val="2"/>
      <scheme val="minor"/>
    </font>
    <font>
      <b/>
      <sz val="12"/>
      <color rgb="FFFF0000"/>
      <name val="Aptos Narrow"/>
      <family val="2"/>
      <scheme val="minor"/>
    </font>
    <font>
      <sz val="12"/>
      <color rgb="FFFF0000"/>
      <name val="Aptos Narrow"/>
      <family val="2"/>
      <scheme val="minor"/>
    </font>
    <font>
      <b/>
      <sz val="12"/>
      <name val="Aptos Narrow"/>
      <family val="2"/>
      <scheme val="minor"/>
    </font>
    <font>
      <sz val="12"/>
      <name val="Aptos Narrow"/>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theme="4" tint="0.79998168889431442"/>
      </patternFill>
    </fill>
  </fills>
  <borders count="20">
    <border>
      <left/>
      <right/>
      <top/>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medium">
        <color auto="1"/>
      </top>
      <bottom style="medium">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top/>
      <bottom style="thin">
        <color theme="4" tint="0.39997558519241921"/>
      </bottom>
      <diagonal/>
    </border>
    <border>
      <left/>
      <right style="hair">
        <color auto="1"/>
      </right>
      <top style="medium">
        <color auto="1"/>
      </top>
      <bottom style="medium">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s>
  <cellStyleXfs count="3">
    <xf numFmtId="0" fontId="0" fillId="0" borderId="0"/>
    <xf numFmtId="9" fontId="8" fillId="0" borderId="0" applyFont="0" applyFill="0" applyBorder="0" applyAlignment="0" applyProtection="0"/>
    <xf numFmtId="43" fontId="8" fillId="0" borderId="0" applyFont="0" applyFill="0" applyBorder="0" applyAlignment="0" applyProtection="0"/>
  </cellStyleXfs>
  <cellXfs count="100">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0" fillId="0" borderId="0" xfId="0"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7" fillId="0" borderId="0" xfId="0" applyFont="1" applyAlignment="1">
      <alignment vertical="center" wrapText="1"/>
    </xf>
    <xf numFmtId="0" fontId="7" fillId="0" borderId="0" xfId="0" applyFont="1" applyAlignment="1">
      <alignment horizontal="center" vertical="center" wrapText="1"/>
    </xf>
    <xf numFmtId="0" fontId="5" fillId="2" borderId="0" xfId="0" applyFont="1" applyFill="1" applyAlignment="1">
      <alignment horizontal="center" vertical="center" wrapText="1"/>
    </xf>
    <xf numFmtId="0" fontId="0" fillId="2" borderId="0" xfId="0" applyFill="1"/>
    <xf numFmtId="0" fontId="7" fillId="0" borderId="0" xfId="0" applyFont="1"/>
    <xf numFmtId="0" fontId="2" fillId="0" borderId="0" xfId="0" applyFont="1" applyAlignment="1">
      <alignment horizontal="center"/>
    </xf>
    <xf numFmtId="0" fontId="1" fillId="0" borderId="5" xfId="0" applyFont="1" applyBorder="1"/>
    <xf numFmtId="0" fontId="1" fillId="0" borderId="6" xfId="0" applyFont="1" applyBorder="1"/>
    <xf numFmtId="0" fontId="3" fillId="0" borderId="6" xfId="0" applyFont="1" applyBorder="1"/>
    <xf numFmtId="0" fontId="1" fillId="0" borderId="7" xfId="0" applyFont="1" applyBorder="1"/>
    <xf numFmtId="0" fontId="1" fillId="0" borderId="8" xfId="0" applyFont="1" applyBorder="1"/>
    <xf numFmtId="0" fontId="4" fillId="0" borderId="6" xfId="0" applyFont="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4" fillId="0" borderId="0" xfId="0" applyFont="1"/>
    <xf numFmtId="0" fontId="2" fillId="0" borderId="5" xfId="0" applyFont="1" applyBorder="1"/>
    <xf numFmtId="0" fontId="2" fillId="0" borderId="6" xfId="0" applyFont="1" applyBorder="1"/>
    <xf numFmtId="0" fontId="1" fillId="0" borderId="0" xfId="0" applyFont="1" applyAlignment="1">
      <alignment horizontal="left"/>
    </xf>
    <xf numFmtId="0" fontId="5" fillId="0" borderId="0" xfId="0" applyFont="1"/>
    <xf numFmtId="0" fontId="2" fillId="3" borderId="9" xfId="0" applyFont="1" applyFill="1" applyBorder="1"/>
    <xf numFmtId="0" fontId="2" fillId="3" borderId="10" xfId="0" applyFont="1" applyFill="1" applyBorder="1"/>
    <xf numFmtId="0" fontId="0" fillId="0" borderId="0" xfId="0" applyAlignment="1">
      <alignment wrapText="1"/>
    </xf>
    <xf numFmtId="0" fontId="0" fillId="6" borderId="0" xfId="0" applyFill="1" applyAlignment="1">
      <alignment vertical="center"/>
    </xf>
    <xf numFmtId="0" fontId="5" fillId="6" borderId="0" xfId="0" applyFont="1" applyFill="1" applyAlignment="1">
      <alignment vertical="center" wrapText="1"/>
    </xf>
    <xf numFmtId="0" fontId="7" fillId="6" borderId="0" xfId="0" applyFont="1" applyFill="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10" fontId="0" fillId="0" borderId="0" xfId="1" applyNumberFormat="1" applyFont="1" applyAlignment="1">
      <alignment wrapText="1"/>
    </xf>
    <xf numFmtId="9" fontId="0" fillId="0" borderId="0" xfId="1" applyFont="1"/>
    <xf numFmtId="0" fontId="0" fillId="0" borderId="0" xfId="0" applyNumberFormat="1"/>
    <xf numFmtId="0" fontId="0" fillId="0" borderId="0" xfId="0" applyFill="1"/>
    <xf numFmtId="0" fontId="5" fillId="8" borderId="15" xfId="0" applyFont="1" applyFill="1" applyBorder="1"/>
    <xf numFmtId="0" fontId="9" fillId="0" borderId="0" xfId="0" applyFont="1" applyAlignment="1">
      <alignment horizontal="right" vertical="center"/>
    </xf>
    <xf numFmtId="0" fontId="0" fillId="0" borderId="0" xfId="0" applyAlignment="1">
      <alignment horizontal="right"/>
    </xf>
    <xf numFmtId="0" fontId="11" fillId="0" borderId="0" xfId="0" applyFont="1" applyAlignment="1">
      <alignment horizontal="center"/>
    </xf>
    <xf numFmtId="9" fontId="0" fillId="0" borderId="0" xfId="1" applyFont="1" applyAlignment="1">
      <alignment horizontal="center"/>
    </xf>
    <xf numFmtId="0" fontId="0" fillId="7" borderId="0" xfId="0" applyFill="1"/>
    <xf numFmtId="0" fontId="11" fillId="7" borderId="0" xfId="0" applyFont="1" applyFill="1"/>
    <xf numFmtId="0" fontId="11" fillId="0" borderId="0" xfId="0" applyFont="1"/>
    <xf numFmtId="0" fontId="11" fillId="0" borderId="0" xfId="0" applyFont="1" applyAlignment="1">
      <alignment horizontal="right"/>
    </xf>
    <xf numFmtId="9" fontId="11" fillId="0" borderId="0" xfId="1" applyFont="1"/>
    <xf numFmtId="9" fontId="11" fillId="0" borderId="0" xfId="1" applyFont="1" applyAlignment="1">
      <alignment horizontal="center"/>
    </xf>
    <xf numFmtId="0" fontId="0" fillId="6" borderId="0" xfId="0" applyNumberFormat="1" applyFill="1"/>
    <xf numFmtId="0" fontId="0" fillId="6" borderId="0" xfId="0" applyFill="1" applyAlignment="1">
      <alignment horizontal="center"/>
    </xf>
    <xf numFmtId="0" fontId="5" fillId="0" borderId="0" xfId="0" applyFont="1" applyAlignment="1">
      <alignment horizontal="center" vertical="center" wrapText="1"/>
    </xf>
    <xf numFmtId="6" fontId="0" fillId="0" borderId="0" xfId="0" applyNumberFormat="1" applyAlignment="1">
      <alignment vertical="center" wrapText="1"/>
    </xf>
    <xf numFmtId="9" fontId="0" fillId="0" borderId="0" xfId="0" applyNumberFormat="1" applyAlignment="1">
      <alignment vertical="center" wrapText="1"/>
    </xf>
    <xf numFmtId="9" fontId="0" fillId="0" borderId="0" xfId="1" applyFont="1" applyAlignment="1">
      <alignment vertical="center" wrapText="1"/>
    </xf>
    <xf numFmtId="0" fontId="12" fillId="5" borderId="11"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3" fillId="0" borderId="0" xfId="0" applyFont="1" applyAlignment="1">
      <alignment wrapText="1"/>
    </xf>
    <xf numFmtId="0" fontId="13" fillId="0" borderId="0" xfId="0" applyFont="1" applyAlignment="1">
      <alignment vertical="center" wrapText="1"/>
    </xf>
    <xf numFmtId="0" fontId="14" fillId="5" borderId="1"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14" fillId="0" borderId="3" xfId="0" applyFont="1" applyBorder="1" applyAlignment="1">
      <alignment vertical="center" wrapText="1"/>
    </xf>
    <xf numFmtId="0" fontId="13" fillId="0" borderId="12" xfId="0" applyFont="1" applyBorder="1" applyAlignment="1">
      <alignment vertical="center" wrapText="1"/>
    </xf>
    <xf numFmtId="0" fontId="13" fillId="0" borderId="12" xfId="0" applyFont="1" applyBorder="1" applyAlignment="1">
      <alignment horizontal="center" vertical="center" wrapText="1"/>
    </xf>
    <xf numFmtId="0" fontId="13" fillId="0" borderId="4" xfId="0" applyFont="1" applyBorder="1" applyAlignment="1">
      <alignment horizontal="center" vertical="center" wrapText="1"/>
    </xf>
    <xf numFmtId="0" fontId="14" fillId="0" borderId="5" xfId="0" applyFont="1" applyBorder="1" applyAlignment="1">
      <alignment vertical="center" wrapText="1"/>
    </xf>
    <xf numFmtId="0" fontId="13" fillId="0" borderId="13" xfId="0" applyFont="1" applyBorder="1" applyAlignment="1">
      <alignment vertical="center" wrapText="1"/>
    </xf>
    <xf numFmtId="0" fontId="13" fillId="0" borderId="13" xfId="0" applyFont="1" applyBorder="1" applyAlignment="1">
      <alignment horizontal="center" vertical="center" wrapText="1"/>
    </xf>
    <xf numFmtId="0" fontId="13" fillId="0" borderId="6" xfId="0" applyFont="1" applyBorder="1" applyAlignment="1">
      <alignment horizontal="center" vertical="center" wrapText="1"/>
    </xf>
    <xf numFmtId="0" fontId="15" fillId="0" borderId="5" xfId="0" applyFont="1" applyBorder="1" applyAlignment="1">
      <alignment vertical="center" wrapText="1"/>
    </xf>
    <xf numFmtId="0" fontId="16" fillId="0" borderId="13" xfId="0" applyFont="1" applyBorder="1" applyAlignment="1">
      <alignment vertical="center" wrapText="1"/>
    </xf>
    <xf numFmtId="0" fontId="16" fillId="0" borderId="13" xfId="0" applyFont="1" applyBorder="1" applyAlignment="1">
      <alignment horizontal="center" vertical="center" wrapText="1"/>
    </xf>
    <xf numFmtId="0" fontId="16" fillId="0" borderId="6" xfId="0" applyFont="1" applyBorder="1" applyAlignment="1">
      <alignment horizontal="center" vertical="center" wrapText="1"/>
    </xf>
    <xf numFmtId="0" fontId="17" fillId="0" borderId="5" xfId="0" applyFont="1" applyBorder="1" applyAlignment="1">
      <alignment vertical="center" wrapText="1"/>
    </xf>
    <xf numFmtId="0" fontId="18" fillId="0" borderId="13" xfId="0" applyFont="1" applyBorder="1" applyAlignment="1">
      <alignment vertical="center" wrapText="1"/>
    </xf>
    <xf numFmtId="0" fontId="18" fillId="0" borderId="13" xfId="0" applyFont="1" applyBorder="1" applyAlignment="1">
      <alignment horizontal="center" vertical="center" wrapText="1"/>
    </xf>
    <xf numFmtId="0" fontId="18" fillId="0" borderId="6" xfId="0" applyFont="1" applyBorder="1" applyAlignment="1">
      <alignment horizontal="center" vertical="center" wrapText="1"/>
    </xf>
    <xf numFmtId="0" fontId="14" fillId="0" borderId="7" xfId="0" applyFont="1" applyBorder="1" applyAlignment="1">
      <alignment vertical="center" wrapText="1"/>
    </xf>
    <xf numFmtId="0" fontId="13" fillId="0" borderId="14" xfId="0" applyFont="1" applyBorder="1" applyAlignment="1">
      <alignment vertical="center" wrapText="1"/>
    </xf>
    <xf numFmtId="0" fontId="13" fillId="0" borderId="14" xfId="0" applyFont="1" applyBorder="1" applyAlignment="1">
      <alignment horizontal="center" vertical="center" wrapText="1"/>
    </xf>
    <xf numFmtId="0" fontId="13" fillId="0" borderId="8" xfId="0" applyFont="1" applyBorder="1" applyAlignment="1">
      <alignment horizontal="center" vertical="center" wrapText="1"/>
    </xf>
    <xf numFmtId="164" fontId="11" fillId="0" borderId="0" xfId="2" applyNumberFormat="1" applyFont="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0" borderId="0" xfId="0" applyFont="1" applyAlignment="1">
      <alignment horizontal="center"/>
    </xf>
    <xf numFmtId="0" fontId="14" fillId="5" borderId="16" xfId="0" applyFont="1" applyFill="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14" fillId="0" borderId="19" xfId="0" applyFont="1" applyBorder="1" applyAlignment="1">
      <alignment horizontal="center" vertical="center" wrapText="1"/>
    </xf>
  </cellXfs>
  <cellStyles count="3">
    <cellStyle name="Normal" xfId="0" builtinId="0"/>
    <cellStyle name="Porcentagem" xfId="1" builtinId="5"/>
    <cellStyle name="Vírgula" xfId="2" builtinId="3"/>
  </cellStyles>
  <dxfs count="158">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4.9989318521683403E-2"/>
        </patternFill>
      </fill>
    </dxf>
    <dxf>
      <fill>
        <patternFill patternType="solid">
          <bgColor theme="0" tint="-4.9989318521683403E-2"/>
        </patternFill>
      </fill>
    </dxf>
    <dxf>
      <fill>
        <patternFill patternType="solid">
          <bgColor rgb="FFFFFF00"/>
        </patternFill>
      </fill>
    </dxf>
    <dxf>
      <fill>
        <patternFill patternType="solid">
          <bgColor rgb="FFFFFF00"/>
        </patternFill>
      </fill>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4.9989318521683403E-2"/>
        </patternFill>
      </fill>
    </dxf>
    <dxf>
      <fill>
        <patternFill patternType="solid">
          <bgColor theme="0" tint="-4.9989318521683403E-2"/>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4.9989318521683403E-2"/>
        </patternFill>
      </fill>
    </dxf>
    <dxf>
      <fill>
        <patternFill patternType="solid">
          <bgColor theme="0" tint="-4.9989318521683403E-2"/>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4.9989318521683403E-2"/>
        </patternFill>
      </fill>
    </dxf>
    <dxf>
      <fill>
        <patternFill patternType="solid">
          <bgColor theme="0" tint="-4.9989318521683403E-2"/>
        </patternFill>
      </fill>
    </dxf>
    <dxf>
      <fill>
        <patternFill patternType="solid">
          <bgColor rgb="FFFFFF00"/>
        </patternFill>
      </fill>
    </dxf>
    <dxf>
      <fill>
        <patternFill patternType="solid">
          <bgColor rgb="FFFFFF00"/>
        </patternFill>
      </fill>
    </dxf>
    <dxf>
      <fill>
        <patternFill patternType="none">
          <bgColor auto="1"/>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patternType="solid">
          <bgColor theme="0" tint="-4.9989318521683403E-2"/>
        </patternFill>
      </fill>
    </dxf>
    <dxf>
      <fill>
        <patternFill patternType="solid">
          <bgColor theme="0" tint="-4.9989318521683403E-2"/>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ont>
        <b/>
      </font>
    </dxf>
    <dxf>
      <fill>
        <patternFill patternType="solid">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'T4'!$I$58</c:f>
              <c:strCache>
                <c:ptCount val="1"/>
                <c:pt idx="0">
                  <c:v>Qt. Repetição do tema</c:v>
                </c:pt>
              </c:strCache>
            </c:strRef>
          </c:tx>
          <c:marker>
            <c:symbol val="none"/>
          </c:marker>
          <c:cat>
            <c:strRef>
              <c:f>'T4'!$H$59:$H$64</c:f>
              <c:strCache>
                <c:ptCount val="6"/>
                <c:pt idx="0">
                  <c:v>PER</c:v>
                </c:pt>
                <c:pt idx="1">
                  <c:v>VLB</c:v>
                </c:pt>
                <c:pt idx="2">
                  <c:v>FIX</c:v>
                </c:pt>
                <c:pt idx="3">
                  <c:v>EQT</c:v>
                </c:pt>
                <c:pt idx="4">
                  <c:v>RET</c:v>
                </c:pt>
                <c:pt idx="5">
                  <c:v>HRL</c:v>
                </c:pt>
              </c:strCache>
            </c:strRef>
          </c:cat>
          <c:val>
            <c:numRef>
              <c:f>'T4'!$I$59:$I$64</c:f>
              <c:numCache>
                <c:formatCode>General</c:formatCode>
                <c:ptCount val="6"/>
                <c:pt idx="0">
                  <c:v>15</c:v>
                </c:pt>
                <c:pt idx="1">
                  <c:v>8</c:v>
                </c:pt>
                <c:pt idx="2">
                  <c:v>4</c:v>
                </c:pt>
                <c:pt idx="3">
                  <c:v>2</c:v>
                </c:pt>
                <c:pt idx="4">
                  <c:v>1</c:v>
                </c:pt>
                <c:pt idx="5">
                  <c:v>1</c:v>
                </c:pt>
              </c:numCache>
            </c:numRef>
          </c:val>
        </c:ser>
        <c:dLbls>
          <c:showLegendKey val="0"/>
          <c:showVal val="0"/>
          <c:showCatName val="0"/>
          <c:showSerName val="0"/>
          <c:showPercent val="0"/>
          <c:showBubbleSize val="0"/>
        </c:dLbls>
        <c:axId val="184841728"/>
        <c:axId val="184843264"/>
      </c:radarChart>
      <c:catAx>
        <c:axId val="184841728"/>
        <c:scaling>
          <c:orientation val="minMax"/>
        </c:scaling>
        <c:delete val="0"/>
        <c:axPos val="b"/>
        <c:majorGridlines/>
        <c:majorTickMark val="out"/>
        <c:minorTickMark val="none"/>
        <c:tickLblPos val="nextTo"/>
        <c:crossAx val="184843264"/>
        <c:crosses val="autoZero"/>
        <c:auto val="1"/>
        <c:lblAlgn val="ctr"/>
        <c:lblOffset val="100"/>
        <c:noMultiLvlLbl val="0"/>
      </c:catAx>
      <c:valAx>
        <c:axId val="184843264"/>
        <c:scaling>
          <c:orientation val="minMax"/>
        </c:scaling>
        <c:delete val="0"/>
        <c:axPos val="l"/>
        <c:majorGridlines/>
        <c:numFmt formatCode="General" sourceLinked="1"/>
        <c:majorTickMark val="cross"/>
        <c:minorTickMark val="none"/>
        <c:tickLblPos val="nextTo"/>
        <c:crossAx val="184841728"/>
        <c:crosses val="autoZero"/>
        <c:crossBetween val="between"/>
      </c:valAx>
    </c:plotArea>
    <c:legend>
      <c:legendPos val="r"/>
      <c:layout>
        <c:manualLayout>
          <c:xMode val="edge"/>
          <c:yMode val="edge"/>
          <c:x val="0.66124823739403416"/>
          <c:y val="0.43907082022786109"/>
          <c:w val="0.25166904728309553"/>
          <c:h val="7.1543910746657835E-2"/>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838199</xdr:colOff>
      <xdr:row>65</xdr:row>
      <xdr:rowOff>47624</xdr:rowOff>
    </xdr:from>
    <xdr:to>
      <xdr:col>12</xdr:col>
      <xdr:colOff>390525</xdr:colOff>
      <xdr:row>82</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a Rossi" id="{C02732CC-444A-4763-8772-859919B64345}" userId="S::ana.rossi@netbr.com.br::6f37623a-1eab-413b-8d5b-e73ef3b2941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asha Cardoso Mota" refreshedDate="45930.633078125" createdVersion="8" refreshedVersion="4" minRefreshableVersion="3" recordCount="228">
  <cacheSource type="worksheet">
    <worksheetSource ref="A1:D229" sheet="dados"/>
  </cacheSource>
  <cacheFields count="4">
    <cacheField name="Artigo" numFmtId="0">
      <sharedItems count="24">
        <s v="Dynamic Pricing Models in E-Commerce: Exploring ML Techniques to Balance Profitability and Customer Satisfaction"/>
        <s v="Smart Retail: Utilizing ML for Demand Prediction, Price Strategy, and Inventory Management"/>
        <s v="Dynamic Pricing Model of E-Commerce Platforms Based on Deep Reinforcement Learning"/>
        <s v="A High-Dimensional Choice Model for Online Retailing"/>
        <s v="Optimal Pricing Strategies and Decision-Making Systems in E-Commerce Using Integrated Fuzzy Multi-Criteria Method"/>
        <s v="Dynamic Pricing: Definition, Implications for Managers, and Future Research Directions"/>
        <s v="Machine Learning and Operation Research Based Method for Promotion Optimization of Products with No Price Elasticity History"/>
        <s v="Unified E-Commerce Platform Aggregator Using NLP and ML Techniques"/>
        <s v="Projection Neural Networks for Sample-Regular Product Optimization Model"/>
        <s v="Quick Commerce: Product Price Classification Using ML Algorithms"/>
        <s v="Dynamic Pricing Method in the E-Commerce Industry Using ML"/>
        <s v="Using Machine Learning and Improved Algorithms to Optimize E-Commerce Pricing Models"/>
        <s v="Price Recommendation for E-Commerce Using ML Techniques"/>
        <s v="Machine Learning-Based Price Optimization for Dynamic Pricing on Online Retail"/>
        <s v="Dynamic Pricing Approaches to Dynamic Pricing in Multi-Channel Supply Chains"/>
        <s v="Adaptive Price Optimization Leveraging Google Cloud AI for Real-Time Retail Transformation"/>
        <s v="Artificial Intelligence and Dynamic Pricing Strategies: Enhancing Competitiveness in ECommerce"/>
        <s v="Deep Learning-Driven Intelligent Pricing Model in Retail"/>
        <s v="The Influence of Artificial Intelligence Using Decision Making System in E-Commerce"/>
        <s v="Personalized E-Commerce: Enhancing Customer Experience through ML-driven Personalization"/>
        <s v="Intelligent Pricing Model for Cross-Border E-Commerce Based on Artificial Intelligence"/>
        <s v="Promotheus: An End-to-End ML Framework for Optimizing Markdown in Online Fashion E-Commerce"/>
        <s v="Machine Learning-Enabled Business Intelligence for Dynamic Pricing Strategies"/>
        <s v="Artificial Intelligence and Dynamic Pricing Strategies in E-Commerce" u="1"/>
      </sharedItems>
    </cacheField>
    <cacheField name="Incluir/Excluir" numFmtId="0">
      <sharedItems count="2">
        <s v="Incluir"/>
        <s v="Excluir"/>
      </sharedItems>
    </cacheField>
    <cacheField name="Nomenclatura" numFmtId="0">
      <sharedItems containsBlank="1" count="28">
        <s v="WEB"/>
        <s v="MOB"/>
        <s v="B2C"/>
        <s v="B2B"/>
        <s v="LV"/>
        <s v="MK"/>
        <s v="VLB"/>
        <s v="PER"/>
        <s v="FIX"/>
        <s v="EQT"/>
        <s v="HRL"/>
        <s v="RET"/>
        <s v="IA"/>
        <s v="ANA"/>
        <m/>
        <s v="DL"/>
        <s v="ML"/>
        <s v="RNP"/>
        <s v="ASU"/>
        <s v="APR"/>
        <s v="ANS"/>
        <s v="ASS"/>
        <s v="GCD"/>
        <s v="ASO"/>
        <s v="GCS"/>
        <s v="VAI"/>
        <s v="BQY"/>
        <s v="PFK"/>
      </sharedItems>
    </cacheField>
    <cacheField name="TIPO" numFmtId="0">
      <sharedItems count="9">
        <s v="T1 - Utilização"/>
        <s v="T2 - Transação"/>
        <s v="T3 -_x000a_ Modelo Plataforma"/>
        <s v="T4 - Precificação"/>
        <s v="T5 - Categoria"/>
        <s v="T6 - SubCategoria"/>
        <s v="T7 - Modelos"/>
        <s v="T8 - Cloud"/>
        <s v="T9 - Ferramenta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x v="0"/>
    <x v="0"/>
    <x v="0"/>
  </r>
  <r>
    <x v="1"/>
    <x v="0"/>
    <x v="0"/>
    <x v="0"/>
  </r>
  <r>
    <x v="2"/>
    <x v="0"/>
    <x v="0"/>
    <x v="0"/>
  </r>
  <r>
    <x v="3"/>
    <x v="1"/>
    <x v="0"/>
    <x v="0"/>
  </r>
  <r>
    <x v="4"/>
    <x v="0"/>
    <x v="0"/>
    <x v="0"/>
  </r>
  <r>
    <x v="5"/>
    <x v="1"/>
    <x v="0"/>
    <x v="0"/>
  </r>
  <r>
    <x v="6"/>
    <x v="0"/>
    <x v="0"/>
    <x v="0"/>
  </r>
  <r>
    <x v="7"/>
    <x v="0"/>
    <x v="0"/>
    <x v="0"/>
  </r>
  <r>
    <x v="7"/>
    <x v="0"/>
    <x v="1"/>
    <x v="0"/>
  </r>
  <r>
    <x v="8"/>
    <x v="0"/>
    <x v="0"/>
    <x v="0"/>
  </r>
  <r>
    <x v="9"/>
    <x v="0"/>
    <x v="0"/>
    <x v="0"/>
  </r>
  <r>
    <x v="10"/>
    <x v="0"/>
    <x v="0"/>
    <x v="0"/>
  </r>
  <r>
    <x v="11"/>
    <x v="0"/>
    <x v="0"/>
    <x v="0"/>
  </r>
  <r>
    <x v="12"/>
    <x v="0"/>
    <x v="0"/>
    <x v="0"/>
  </r>
  <r>
    <x v="12"/>
    <x v="0"/>
    <x v="1"/>
    <x v="0"/>
  </r>
  <r>
    <x v="13"/>
    <x v="0"/>
    <x v="0"/>
    <x v="0"/>
  </r>
  <r>
    <x v="14"/>
    <x v="0"/>
    <x v="0"/>
    <x v="0"/>
  </r>
  <r>
    <x v="15"/>
    <x v="0"/>
    <x v="0"/>
    <x v="0"/>
  </r>
  <r>
    <x v="16"/>
    <x v="0"/>
    <x v="0"/>
    <x v="0"/>
  </r>
  <r>
    <x v="17"/>
    <x v="0"/>
    <x v="0"/>
    <x v="0"/>
  </r>
  <r>
    <x v="18"/>
    <x v="0"/>
    <x v="0"/>
    <x v="0"/>
  </r>
  <r>
    <x v="19"/>
    <x v="0"/>
    <x v="0"/>
    <x v="0"/>
  </r>
  <r>
    <x v="20"/>
    <x v="0"/>
    <x v="0"/>
    <x v="0"/>
  </r>
  <r>
    <x v="21"/>
    <x v="0"/>
    <x v="0"/>
    <x v="0"/>
  </r>
  <r>
    <x v="0"/>
    <x v="0"/>
    <x v="2"/>
    <x v="1"/>
  </r>
  <r>
    <x v="1"/>
    <x v="0"/>
    <x v="2"/>
    <x v="1"/>
  </r>
  <r>
    <x v="2"/>
    <x v="0"/>
    <x v="2"/>
    <x v="1"/>
  </r>
  <r>
    <x v="3"/>
    <x v="1"/>
    <x v="2"/>
    <x v="1"/>
  </r>
  <r>
    <x v="4"/>
    <x v="0"/>
    <x v="3"/>
    <x v="1"/>
  </r>
  <r>
    <x v="5"/>
    <x v="1"/>
    <x v="2"/>
    <x v="1"/>
  </r>
  <r>
    <x v="6"/>
    <x v="0"/>
    <x v="2"/>
    <x v="1"/>
  </r>
  <r>
    <x v="7"/>
    <x v="0"/>
    <x v="2"/>
    <x v="1"/>
  </r>
  <r>
    <x v="8"/>
    <x v="0"/>
    <x v="2"/>
    <x v="1"/>
  </r>
  <r>
    <x v="9"/>
    <x v="0"/>
    <x v="2"/>
    <x v="1"/>
  </r>
  <r>
    <x v="10"/>
    <x v="0"/>
    <x v="2"/>
    <x v="1"/>
  </r>
  <r>
    <x v="11"/>
    <x v="0"/>
    <x v="2"/>
    <x v="1"/>
  </r>
  <r>
    <x v="12"/>
    <x v="0"/>
    <x v="2"/>
    <x v="1"/>
  </r>
  <r>
    <x v="13"/>
    <x v="0"/>
    <x v="2"/>
    <x v="1"/>
  </r>
  <r>
    <x v="14"/>
    <x v="0"/>
    <x v="2"/>
    <x v="1"/>
  </r>
  <r>
    <x v="15"/>
    <x v="0"/>
    <x v="2"/>
    <x v="1"/>
  </r>
  <r>
    <x v="16"/>
    <x v="0"/>
    <x v="2"/>
    <x v="1"/>
  </r>
  <r>
    <x v="17"/>
    <x v="0"/>
    <x v="2"/>
    <x v="1"/>
  </r>
  <r>
    <x v="18"/>
    <x v="0"/>
    <x v="2"/>
    <x v="1"/>
  </r>
  <r>
    <x v="19"/>
    <x v="0"/>
    <x v="2"/>
    <x v="1"/>
  </r>
  <r>
    <x v="20"/>
    <x v="0"/>
    <x v="2"/>
    <x v="1"/>
  </r>
  <r>
    <x v="21"/>
    <x v="0"/>
    <x v="2"/>
    <x v="1"/>
  </r>
  <r>
    <x v="0"/>
    <x v="0"/>
    <x v="4"/>
    <x v="2"/>
  </r>
  <r>
    <x v="1"/>
    <x v="0"/>
    <x v="4"/>
    <x v="2"/>
  </r>
  <r>
    <x v="2"/>
    <x v="0"/>
    <x v="5"/>
    <x v="2"/>
  </r>
  <r>
    <x v="3"/>
    <x v="1"/>
    <x v="4"/>
    <x v="2"/>
  </r>
  <r>
    <x v="4"/>
    <x v="0"/>
    <x v="4"/>
    <x v="2"/>
  </r>
  <r>
    <x v="5"/>
    <x v="1"/>
    <x v="4"/>
    <x v="2"/>
  </r>
  <r>
    <x v="6"/>
    <x v="0"/>
    <x v="4"/>
    <x v="2"/>
  </r>
  <r>
    <x v="7"/>
    <x v="0"/>
    <x v="5"/>
    <x v="2"/>
  </r>
  <r>
    <x v="8"/>
    <x v="0"/>
    <x v="4"/>
    <x v="2"/>
  </r>
  <r>
    <x v="9"/>
    <x v="0"/>
    <x v="5"/>
    <x v="2"/>
  </r>
  <r>
    <x v="10"/>
    <x v="0"/>
    <x v="4"/>
    <x v="2"/>
  </r>
  <r>
    <x v="11"/>
    <x v="0"/>
    <x v="4"/>
    <x v="2"/>
  </r>
  <r>
    <x v="12"/>
    <x v="0"/>
    <x v="4"/>
    <x v="2"/>
  </r>
  <r>
    <x v="13"/>
    <x v="0"/>
    <x v="4"/>
    <x v="2"/>
  </r>
  <r>
    <x v="14"/>
    <x v="0"/>
    <x v="5"/>
    <x v="2"/>
  </r>
  <r>
    <x v="15"/>
    <x v="0"/>
    <x v="4"/>
    <x v="2"/>
  </r>
  <r>
    <x v="16"/>
    <x v="0"/>
    <x v="4"/>
    <x v="2"/>
  </r>
  <r>
    <x v="17"/>
    <x v="0"/>
    <x v="4"/>
    <x v="2"/>
  </r>
  <r>
    <x v="18"/>
    <x v="0"/>
    <x v="5"/>
    <x v="2"/>
  </r>
  <r>
    <x v="19"/>
    <x v="0"/>
    <x v="5"/>
    <x v="2"/>
  </r>
  <r>
    <x v="20"/>
    <x v="0"/>
    <x v="5"/>
    <x v="2"/>
  </r>
  <r>
    <x v="21"/>
    <x v="0"/>
    <x v="5"/>
    <x v="2"/>
  </r>
  <r>
    <x v="0"/>
    <x v="0"/>
    <x v="6"/>
    <x v="3"/>
  </r>
  <r>
    <x v="0"/>
    <x v="0"/>
    <x v="7"/>
    <x v="3"/>
  </r>
  <r>
    <x v="1"/>
    <x v="0"/>
    <x v="8"/>
    <x v="3"/>
  </r>
  <r>
    <x v="1"/>
    <x v="0"/>
    <x v="7"/>
    <x v="3"/>
  </r>
  <r>
    <x v="2"/>
    <x v="0"/>
    <x v="7"/>
    <x v="3"/>
  </r>
  <r>
    <x v="3"/>
    <x v="1"/>
    <x v="9"/>
    <x v="3"/>
  </r>
  <r>
    <x v="4"/>
    <x v="0"/>
    <x v="8"/>
    <x v="3"/>
  </r>
  <r>
    <x v="5"/>
    <x v="1"/>
    <x v="6"/>
    <x v="3"/>
  </r>
  <r>
    <x v="6"/>
    <x v="0"/>
    <x v="7"/>
    <x v="3"/>
  </r>
  <r>
    <x v="7"/>
    <x v="0"/>
    <x v="6"/>
    <x v="3"/>
  </r>
  <r>
    <x v="8"/>
    <x v="0"/>
    <x v="7"/>
    <x v="3"/>
  </r>
  <r>
    <x v="9"/>
    <x v="0"/>
    <x v="7"/>
    <x v="3"/>
  </r>
  <r>
    <x v="10"/>
    <x v="0"/>
    <x v="8"/>
    <x v="3"/>
  </r>
  <r>
    <x v="10"/>
    <x v="0"/>
    <x v="7"/>
    <x v="3"/>
  </r>
  <r>
    <x v="11"/>
    <x v="0"/>
    <x v="6"/>
    <x v="3"/>
  </r>
  <r>
    <x v="11"/>
    <x v="0"/>
    <x v="7"/>
    <x v="3"/>
  </r>
  <r>
    <x v="12"/>
    <x v="0"/>
    <x v="6"/>
    <x v="3"/>
  </r>
  <r>
    <x v="13"/>
    <x v="0"/>
    <x v="10"/>
    <x v="3"/>
  </r>
  <r>
    <x v="13"/>
    <x v="0"/>
    <x v="7"/>
    <x v="3"/>
  </r>
  <r>
    <x v="14"/>
    <x v="0"/>
    <x v="9"/>
    <x v="3"/>
  </r>
  <r>
    <x v="14"/>
    <x v="0"/>
    <x v="7"/>
    <x v="3"/>
  </r>
  <r>
    <x v="15"/>
    <x v="0"/>
    <x v="8"/>
    <x v="3"/>
  </r>
  <r>
    <x v="15"/>
    <x v="0"/>
    <x v="7"/>
    <x v="3"/>
  </r>
  <r>
    <x v="16"/>
    <x v="0"/>
    <x v="6"/>
    <x v="3"/>
  </r>
  <r>
    <x v="16"/>
    <x v="0"/>
    <x v="7"/>
    <x v="3"/>
  </r>
  <r>
    <x v="17"/>
    <x v="0"/>
    <x v="6"/>
    <x v="3"/>
  </r>
  <r>
    <x v="18"/>
    <x v="0"/>
    <x v="7"/>
    <x v="3"/>
  </r>
  <r>
    <x v="19"/>
    <x v="0"/>
    <x v="6"/>
    <x v="3"/>
  </r>
  <r>
    <x v="20"/>
    <x v="0"/>
    <x v="9"/>
    <x v="3"/>
  </r>
  <r>
    <x v="20"/>
    <x v="0"/>
    <x v="7"/>
    <x v="3"/>
  </r>
  <r>
    <x v="21"/>
    <x v="0"/>
    <x v="11"/>
    <x v="3"/>
  </r>
  <r>
    <x v="0"/>
    <x v="0"/>
    <x v="12"/>
    <x v="4"/>
  </r>
  <r>
    <x v="1"/>
    <x v="0"/>
    <x v="12"/>
    <x v="4"/>
  </r>
  <r>
    <x v="2"/>
    <x v="0"/>
    <x v="12"/>
    <x v="4"/>
  </r>
  <r>
    <x v="3"/>
    <x v="1"/>
    <x v="13"/>
    <x v="4"/>
  </r>
  <r>
    <x v="4"/>
    <x v="0"/>
    <x v="12"/>
    <x v="4"/>
  </r>
  <r>
    <x v="5"/>
    <x v="1"/>
    <x v="14"/>
    <x v="4"/>
  </r>
  <r>
    <x v="6"/>
    <x v="0"/>
    <x v="12"/>
    <x v="4"/>
  </r>
  <r>
    <x v="7"/>
    <x v="0"/>
    <x v="12"/>
    <x v="4"/>
  </r>
  <r>
    <x v="8"/>
    <x v="0"/>
    <x v="12"/>
    <x v="4"/>
  </r>
  <r>
    <x v="9"/>
    <x v="0"/>
    <x v="12"/>
    <x v="4"/>
  </r>
  <r>
    <x v="10"/>
    <x v="0"/>
    <x v="12"/>
    <x v="4"/>
  </r>
  <r>
    <x v="11"/>
    <x v="0"/>
    <x v="12"/>
    <x v="4"/>
  </r>
  <r>
    <x v="12"/>
    <x v="0"/>
    <x v="12"/>
    <x v="4"/>
  </r>
  <r>
    <x v="13"/>
    <x v="0"/>
    <x v="12"/>
    <x v="4"/>
  </r>
  <r>
    <x v="14"/>
    <x v="0"/>
    <x v="12"/>
    <x v="4"/>
  </r>
  <r>
    <x v="15"/>
    <x v="0"/>
    <x v="12"/>
    <x v="4"/>
  </r>
  <r>
    <x v="16"/>
    <x v="0"/>
    <x v="12"/>
    <x v="4"/>
  </r>
  <r>
    <x v="17"/>
    <x v="0"/>
    <x v="12"/>
    <x v="4"/>
  </r>
  <r>
    <x v="18"/>
    <x v="0"/>
    <x v="12"/>
    <x v="4"/>
  </r>
  <r>
    <x v="19"/>
    <x v="0"/>
    <x v="12"/>
    <x v="4"/>
  </r>
  <r>
    <x v="20"/>
    <x v="0"/>
    <x v="12"/>
    <x v="4"/>
  </r>
  <r>
    <x v="21"/>
    <x v="0"/>
    <x v="12"/>
    <x v="4"/>
  </r>
  <r>
    <x v="0"/>
    <x v="0"/>
    <x v="15"/>
    <x v="5"/>
  </r>
  <r>
    <x v="1"/>
    <x v="0"/>
    <x v="16"/>
    <x v="5"/>
  </r>
  <r>
    <x v="2"/>
    <x v="0"/>
    <x v="15"/>
    <x v="5"/>
  </r>
  <r>
    <x v="3"/>
    <x v="1"/>
    <x v="14"/>
    <x v="5"/>
  </r>
  <r>
    <x v="4"/>
    <x v="0"/>
    <x v="14"/>
    <x v="5"/>
  </r>
  <r>
    <x v="5"/>
    <x v="1"/>
    <x v="14"/>
    <x v="5"/>
  </r>
  <r>
    <x v="6"/>
    <x v="0"/>
    <x v="16"/>
    <x v="5"/>
  </r>
  <r>
    <x v="7"/>
    <x v="0"/>
    <x v="16"/>
    <x v="5"/>
  </r>
  <r>
    <x v="7"/>
    <x v="0"/>
    <x v="15"/>
    <x v="5"/>
  </r>
  <r>
    <x v="8"/>
    <x v="0"/>
    <x v="17"/>
    <x v="5"/>
  </r>
  <r>
    <x v="9"/>
    <x v="0"/>
    <x v="16"/>
    <x v="5"/>
  </r>
  <r>
    <x v="10"/>
    <x v="0"/>
    <x v="16"/>
    <x v="5"/>
  </r>
  <r>
    <x v="11"/>
    <x v="0"/>
    <x v="16"/>
    <x v="5"/>
  </r>
  <r>
    <x v="12"/>
    <x v="0"/>
    <x v="16"/>
    <x v="5"/>
  </r>
  <r>
    <x v="13"/>
    <x v="0"/>
    <x v="16"/>
    <x v="5"/>
  </r>
  <r>
    <x v="13"/>
    <x v="0"/>
    <x v="15"/>
    <x v="5"/>
  </r>
  <r>
    <x v="14"/>
    <x v="0"/>
    <x v="16"/>
    <x v="5"/>
  </r>
  <r>
    <x v="15"/>
    <x v="0"/>
    <x v="14"/>
    <x v="5"/>
  </r>
  <r>
    <x v="16"/>
    <x v="0"/>
    <x v="15"/>
    <x v="5"/>
  </r>
  <r>
    <x v="17"/>
    <x v="0"/>
    <x v="15"/>
    <x v="5"/>
  </r>
  <r>
    <x v="18"/>
    <x v="0"/>
    <x v="16"/>
    <x v="5"/>
  </r>
  <r>
    <x v="18"/>
    <x v="0"/>
    <x v="15"/>
    <x v="5"/>
  </r>
  <r>
    <x v="19"/>
    <x v="0"/>
    <x v="16"/>
    <x v="5"/>
  </r>
  <r>
    <x v="20"/>
    <x v="0"/>
    <x v="16"/>
    <x v="5"/>
  </r>
  <r>
    <x v="21"/>
    <x v="0"/>
    <x v="16"/>
    <x v="5"/>
  </r>
  <r>
    <x v="0"/>
    <x v="0"/>
    <x v="18"/>
    <x v="6"/>
  </r>
  <r>
    <x v="1"/>
    <x v="0"/>
    <x v="18"/>
    <x v="6"/>
  </r>
  <r>
    <x v="2"/>
    <x v="0"/>
    <x v="19"/>
    <x v="6"/>
  </r>
  <r>
    <x v="3"/>
    <x v="1"/>
    <x v="14"/>
    <x v="6"/>
  </r>
  <r>
    <x v="4"/>
    <x v="0"/>
    <x v="14"/>
    <x v="6"/>
  </r>
  <r>
    <x v="5"/>
    <x v="1"/>
    <x v="14"/>
    <x v="6"/>
  </r>
  <r>
    <x v="6"/>
    <x v="0"/>
    <x v="18"/>
    <x v="6"/>
  </r>
  <r>
    <x v="7"/>
    <x v="0"/>
    <x v="18"/>
    <x v="6"/>
  </r>
  <r>
    <x v="7"/>
    <x v="0"/>
    <x v="20"/>
    <x v="6"/>
  </r>
  <r>
    <x v="8"/>
    <x v="0"/>
    <x v="17"/>
    <x v="6"/>
  </r>
  <r>
    <x v="9"/>
    <x v="0"/>
    <x v="18"/>
    <x v="6"/>
  </r>
  <r>
    <x v="10"/>
    <x v="0"/>
    <x v="18"/>
    <x v="6"/>
  </r>
  <r>
    <x v="10"/>
    <x v="0"/>
    <x v="19"/>
    <x v="6"/>
  </r>
  <r>
    <x v="11"/>
    <x v="0"/>
    <x v="18"/>
    <x v="6"/>
  </r>
  <r>
    <x v="11"/>
    <x v="0"/>
    <x v="19"/>
    <x v="6"/>
  </r>
  <r>
    <x v="12"/>
    <x v="0"/>
    <x v="18"/>
    <x v="6"/>
  </r>
  <r>
    <x v="13"/>
    <x v="0"/>
    <x v="19"/>
    <x v="6"/>
  </r>
  <r>
    <x v="13"/>
    <x v="0"/>
    <x v="18"/>
    <x v="6"/>
  </r>
  <r>
    <x v="14"/>
    <x v="0"/>
    <x v="18"/>
    <x v="6"/>
  </r>
  <r>
    <x v="14"/>
    <x v="0"/>
    <x v="21"/>
    <x v="6"/>
  </r>
  <r>
    <x v="15"/>
    <x v="0"/>
    <x v="18"/>
    <x v="6"/>
  </r>
  <r>
    <x v="16"/>
    <x v="0"/>
    <x v="19"/>
    <x v="6"/>
  </r>
  <r>
    <x v="17"/>
    <x v="0"/>
    <x v="17"/>
    <x v="6"/>
  </r>
  <r>
    <x v="18"/>
    <x v="0"/>
    <x v="18"/>
    <x v="6"/>
  </r>
  <r>
    <x v="19"/>
    <x v="0"/>
    <x v="18"/>
    <x v="6"/>
  </r>
  <r>
    <x v="20"/>
    <x v="0"/>
    <x v="18"/>
    <x v="6"/>
  </r>
  <r>
    <x v="21"/>
    <x v="0"/>
    <x v="18"/>
    <x v="6"/>
  </r>
  <r>
    <x v="0"/>
    <x v="0"/>
    <x v="14"/>
    <x v="7"/>
  </r>
  <r>
    <x v="1"/>
    <x v="0"/>
    <x v="14"/>
    <x v="7"/>
  </r>
  <r>
    <x v="2"/>
    <x v="0"/>
    <x v="14"/>
    <x v="7"/>
  </r>
  <r>
    <x v="3"/>
    <x v="1"/>
    <x v="14"/>
    <x v="7"/>
  </r>
  <r>
    <x v="4"/>
    <x v="0"/>
    <x v="14"/>
    <x v="7"/>
  </r>
  <r>
    <x v="5"/>
    <x v="1"/>
    <x v="14"/>
    <x v="7"/>
  </r>
  <r>
    <x v="6"/>
    <x v="0"/>
    <x v="14"/>
    <x v="7"/>
  </r>
  <r>
    <x v="7"/>
    <x v="0"/>
    <x v="22"/>
    <x v="7"/>
  </r>
  <r>
    <x v="8"/>
    <x v="0"/>
    <x v="14"/>
    <x v="7"/>
  </r>
  <r>
    <x v="9"/>
    <x v="0"/>
    <x v="14"/>
    <x v="7"/>
  </r>
  <r>
    <x v="10"/>
    <x v="0"/>
    <x v="14"/>
    <x v="7"/>
  </r>
  <r>
    <x v="11"/>
    <x v="0"/>
    <x v="14"/>
    <x v="7"/>
  </r>
  <r>
    <x v="12"/>
    <x v="0"/>
    <x v="14"/>
    <x v="7"/>
  </r>
  <r>
    <x v="13"/>
    <x v="0"/>
    <x v="14"/>
    <x v="7"/>
  </r>
  <r>
    <x v="14"/>
    <x v="0"/>
    <x v="14"/>
    <x v="7"/>
  </r>
  <r>
    <x v="15"/>
    <x v="0"/>
    <x v="22"/>
    <x v="7"/>
  </r>
  <r>
    <x v="16"/>
    <x v="0"/>
    <x v="14"/>
    <x v="7"/>
  </r>
  <r>
    <x v="17"/>
    <x v="0"/>
    <x v="14"/>
    <x v="7"/>
  </r>
  <r>
    <x v="18"/>
    <x v="0"/>
    <x v="14"/>
    <x v="7"/>
  </r>
  <r>
    <x v="19"/>
    <x v="0"/>
    <x v="14"/>
    <x v="7"/>
  </r>
  <r>
    <x v="20"/>
    <x v="0"/>
    <x v="14"/>
    <x v="7"/>
  </r>
  <r>
    <x v="21"/>
    <x v="0"/>
    <x v="23"/>
    <x v="7"/>
  </r>
  <r>
    <x v="0"/>
    <x v="0"/>
    <x v="14"/>
    <x v="8"/>
  </r>
  <r>
    <x v="1"/>
    <x v="0"/>
    <x v="14"/>
    <x v="8"/>
  </r>
  <r>
    <x v="2"/>
    <x v="0"/>
    <x v="14"/>
    <x v="8"/>
  </r>
  <r>
    <x v="3"/>
    <x v="1"/>
    <x v="14"/>
    <x v="8"/>
  </r>
  <r>
    <x v="4"/>
    <x v="0"/>
    <x v="14"/>
    <x v="8"/>
  </r>
  <r>
    <x v="5"/>
    <x v="1"/>
    <x v="14"/>
    <x v="8"/>
  </r>
  <r>
    <x v="6"/>
    <x v="0"/>
    <x v="14"/>
    <x v="8"/>
  </r>
  <r>
    <x v="7"/>
    <x v="0"/>
    <x v="24"/>
    <x v="8"/>
  </r>
  <r>
    <x v="8"/>
    <x v="0"/>
    <x v="14"/>
    <x v="8"/>
  </r>
  <r>
    <x v="9"/>
    <x v="0"/>
    <x v="14"/>
    <x v="8"/>
  </r>
  <r>
    <x v="10"/>
    <x v="0"/>
    <x v="14"/>
    <x v="8"/>
  </r>
  <r>
    <x v="11"/>
    <x v="0"/>
    <x v="14"/>
    <x v="8"/>
  </r>
  <r>
    <x v="12"/>
    <x v="0"/>
    <x v="14"/>
    <x v="8"/>
  </r>
  <r>
    <x v="13"/>
    <x v="0"/>
    <x v="14"/>
    <x v="8"/>
  </r>
  <r>
    <x v="14"/>
    <x v="0"/>
    <x v="14"/>
    <x v="8"/>
  </r>
  <r>
    <x v="15"/>
    <x v="0"/>
    <x v="25"/>
    <x v="8"/>
  </r>
  <r>
    <x v="15"/>
    <x v="0"/>
    <x v="26"/>
    <x v="8"/>
  </r>
  <r>
    <x v="16"/>
    <x v="0"/>
    <x v="14"/>
    <x v="8"/>
  </r>
  <r>
    <x v="17"/>
    <x v="0"/>
    <x v="14"/>
    <x v="8"/>
  </r>
  <r>
    <x v="18"/>
    <x v="0"/>
    <x v="14"/>
    <x v="8"/>
  </r>
  <r>
    <x v="19"/>
    <x v="0"/>
    <x v="14"/>
    <x v="8"/>
  </r>
  <r>
    <x v="20"/>
    <x v="0"/>
    <x v="14"/>
    <x v="8"/>
  </r>
  <r>
    <x v="21"/>
    <x v="0"/>
    <x v="27"/>
    <x v="8"/>
  </r>
  <r>
    <x v="22"/>
    <x v="0"/>
    <x v="0"/>
    <x v="0"/>
  </r>
  <r>
    <x v="22"/>
    <x v="0"/>
    <x v="2"/>
    <x v="1"/>
  </r>
  <r>
    <x v="22"/>
    <x v="0"/>
    <x v="4"/>
    <x v="2"/>
  </r>
  <r>
    <x v="22"/>
    <x v="0"/>
    <x v="6"/>
    <x v="3"/>
  </r>
  <r>
    <x v="22"/>
    <x v="0"/>
    <x v="7"/>
    <x v="3"/>
  </r>
  <r>
    <x v="22"/>
    <x v="0"/>
    <x v="12"/>
    <x v="4"/>
  </r>
  <r>
    <x v="22"/>
    <x v="0"/>
    <x v="16"/>
    <x v="5"/>
  </r>
  <r>
    <x v="22"/>
    <x v="0"/>
    <x v="18"/>
    <x v="6"/>
  </r>
  <r>
    <x v="22"/>
    <x v="0"/>
    <x v="14"/>
    <x v="7"/>
  </r>
  <r>
    <x v="22"/>
    <x v="0"/>
    <x v="1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C28"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2">
    <i>
      <x v="1"/>
      <x v="7"/>
    </i>
    <i>
      <x v="3"/>
      <x v="7"/>
    </i>
    <i>
      <x v="4"/>
      <x v="7"/>
    </i>
    <i>
      <x v="5"/>
      <x v="7"/>
    </i>
    <i>
      <x v="6"/>
      <x v="7"/>
    </i>
    <i>
      <x v="7"/>
      <x v="7"/>
    </i>
    <i>
      <x v="9"/>
      <x v="7"/>
    </i>
    <i>
      <x v="10"/>
      <x v="7"/>
    </i>
    <i>
      <x v="11"/>
      <x v="7"/>
    </i>
    <i>
      <x v="12"/>
      <x v="7"/>
    </i>
    <i>
      <x v="13"/>
      <x v="6"/>
    </i>
    <i>
      <x v="14"/>
      <x v="7"/>
    </i>
    <i>
      <x v="15"/>
      <x v="7"/>
    </i>
    <i>
      <x v="16"/>
      <x v="7"/>
    </i>
    <i>
      <x v="17"/>
      <x v="7"/>
    </i>
    <i>
      <x v="18"/>
      <x v="7"/>
    </i>
    <i>
      <x v="19"/>
      <x v="7"/>
    </i>
    <i>
      <x v="20"/>
      <x v="7"/>
    </i>
    <i>
      <x v="21"/>
      <x v="7"/>
    </i>
    <i>
      <x v="22"/>
      <x v="7"/>
    </i>
    <i>
      <x v="23"/>
      <x v="7"/>
    </i>
    <i t="grand">
      <x/>
    </i>
  </rowItems>
  <colItems count="1">
    <i/>
  </colItems>
  <pageFields count="2">
    <pageField fld="1" item="1" hier="-1"/>
    <pageField fld="3" item="1" hier="-1"/>
  </pageFields>
  <dataFields count="1">
    <dataField name="Contagem de Nomenclatura" fld="2" subtotal="count" baseField="0" baseItem="0"/>
  </dataFields>
  <formats count="3">
    <format dxfId="157">
      <pivotArea dataOnly="0" labelOnly="1" fieldPosition="0">
        <references count="1">
          <reference field="0" count="0"/>
        </references>
      </pivotArea>
    </format>
    <format dxfId="156">
      <pivotArea dataOnly="0" labelOnly="1" outline="0" fieldPosition="0">
        <references count="2">
          <reference field="1" count="1" selected="0">
            <x v="1"/>
          </reference>
          <reference field="3" count="1">
            <x v="1"/>
          </reference>
        </references>
      </pivotArea>
    </format>
    <format dxfId="155">
      <pivotArea dataOnly="0" labelOnly="1" outline="0" fieldPosition="0">
        <references count="2">
          <reference field="1" count="1" selected="0">
            <x v="1"/>
          </reference>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C8" firstHeaderRow="2" firstDataRow="2" firstDataCol="2" rowPageCount="2" colPageCount="1"/>
  <pivotFields count="4">
    <pivotField axis="axisPage"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multipleItemSelectionAllowed="1" showAll="0" defaultSubtotal="0">
      <items count="2">
        <item h="1" x="1"/>
        <item x="0"/>
      </items>
    </pivotField>
    <pivotField axis="axisRow" dataField="1" compact="0" outline="0" multipleItemSelectionAllowed="1" showAll="0" sortType="descending">
      <items count="29">
        <item h="1" x="13"/>
        <item h="1" x="20"/>
        <item h="1" x="19"/>
        <item h="1" x="23"/>
        <item h="1" x="21"/>
        <item h="1" x="18"/>
        <item h="1" x="3"/>
        <item h="1" x="2"/>
        <item h="1" x="26"/>
        <item h="1" x="15"/>
        <item h="1" x="9"/>
        <item h="1" x="8"/>
        <item h="1" x="22"/>
        <item h="1" x="24"/>
        <item h="1" x="10"/>
        <item h="1" x="12"/>
        <item h="1" x="4"/>
        <item h="1" x="5"/>
        <item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Row" compact="0" outline="0" showAll="0" defaultSubtotal="0">
      <items count="9">
        <item x="0"/>
        <item x="1"/>
        <item x="2"/>
        <item x="3"/>
        <item x="4"/>
        <item x="5"/>
        <item x="6"/>
        <item x="7"/>
        <item x="8"/>
      </items>
    </pivotField>
  </pivotFields>
  <rowFields count="2">
    <field x="3"/>
    <field x="2"/>
  </rowFields>
  <rowItems count="2">
    <i>
      <x v="5"/>
      <x v="18"/>
    </i>
    <i t="grand">
      <x/>
    </i>
  </rowItems>
  <colItems count="1">
    <i/>
  </colItems>
  <pageFields count="2">
    <pageField fld="0" hier="-1"/>
    <pageField fld="1" hier="-1"/>
  </pageFields>
  <dataFields count="1">
    <dataField name="Contagem de Nomenclatura" fld="2" subtotal="count" baseField="0" baseItem="0"/>
  </dataFields>
  <formats count="29">
    <format dxfId="32">
      <pivotArea dataOnly="0" labelOnly="1" fieldPosition="0">
        <references count="1">
          <reference field="0" count="0"/>
        </references>
      </pivotArea>
    </format>
    <format dxfId="31">
      <pivotArea dataOnly="0" labelOnly="1" outline="0" fieldPosition="0">
        <references count="2">
          <reference field="1" count="1" selected="0">
            <x v="1"/>
          </reference>
          <reference field="3" count="1">
            <x v="3"/>
          </reference>
        </references>
      </pivotArea>
    </format>
    <format dxfId="30">
      <pivotArea dataOnly="0" labelOnly="1" outline="0" fieldPosition="0">
        <references count="1">
          <reference field="3" count="1">
            <x v="4"/>
          </reference>
        </references>
      </pivotArea>
    </format>
    <format dxfId="29">
      <pivotArea outline="0" collapsedLevelsAreSubtotals="1" fieldPosition="0">
        <references count="3">
          <reference field="0" count="1" selected="0">
            <x v="8"/>
          </reference>
          <reference field="1" count="1" selected="0">
            <x v="0"/>
          </reference>
          <reference field="2" count="1" selected="0">
            <x v="27"/>
          </reference>
        </references>
      </pivotArea>
    </format>
    <format dxfId="28">
      <pivotArea dataOnly="0" labelOnly="1" outline="0" fieldPosition="0">
        <references count="3">
          <reference field="0" count="1" selected="0">
            <x v="8"/>
          </reference>
          <reference field="1" count="1" selected="0">
            <x v="0"/>
          </reference>
          <reference field="2" count="1">
            <x v="27"/>
          </reference>
        </references>
      </pivotArea>
    </format>
    <format dxfId="27">
      <pivotArea dataOnly="0" labelOnly="1" outline="0" fieldPosition="0">
        <references count="3">
          <reference field="0" count="1" selected="0">
            <x v="0"/>
          </reference>
          <reference field="1" count="1" selected="0">
            <x v="0"/>
          </reference>
          <reference field="2" count="1">
            <x v="0"/>
          </reference>
        </references>
      </pivotArea>
    </format>
    <format dxfId="26">
      <pivotArea dataOnly="0" labelOnly="1" outline="0" fieldPosition="0">
        <references count="3">
          <reference field="0" count="1" selected="0">
            <x v="1"/>
          </reference>
          <reference field="1" count="1" selected="0">
            <x v="1"/>
          </reference>
          <reference field="2" count="1">
            <x v="15"/>
          </reference>
        </references>
      </pivotArea>
    </format>
    <format dxfId="25">
      <pivotArea dataOnly="0" labelOnly="1" outline="0" fieldPosition="0">
        <references count="3">
          <reference field="0" count="1" selected="0">
            <x v="3"/>
          </reference>
          <reference field="1" count="1" selected="0">
            <x v="1"/>
          </reference>
          <reference field="2" count="1">
            <x v="15"/>
          </reference>
        </references>
      </pivotArea>
    </format>
    <format dxfId="24">
      <pivotArea dataOnly="0" labelOnly="1" outline="0" fieldPosition="0">
        <references count="3">
          <reference field="0" count="1" selected="0">
            <x v="4"/>
          </reference>
          <reference field="1" count="1" selected="0">
            <x v="1"/>
          </reference>
          <reference field="2" count="1">
            <x v="15"/>
          </reference>
        </references>
      </pivotArea>
    </format>
    <format dxfId="23">
      <pivotArea dataOnly="0" labelOnly="1" outline="0" fieldPosition="0">
        <references count="3">
          <reference field="0" count="1" selected="0">
            <x v="5"/>
          </reference>
          <reference field="1" count="1" selected="0">
            <x v="1"/>
          </reference>
          <reference field="2" count="1">
            <x v="15"/>
          </reference>
        </references>
      </pivotArea>
    </format>
    <format dxfId="22">
      <pivotArea dataOnly="0" labelOnly="1" outline="0" fieldPosition="0">
        <references count="3">
          <reference field="0" count="1" selected="0">
            <x v="6"/>
          </reference>
          <reference field="1" count="1" selected="0">
            <x v="1"/>
          </reference>
          <reference field="2" count="1">
            <x v="15"/>
          </reference>
        </references>
      </pivotArea>
    </format>
    <format dxfId="21">
      <pivotArea dataOnly="0" labelOnly="1" outline="0" fieldPosition="0">
        <references count="3">
          <reference field="0" count="1" selected="0">
            <x v="7"/>
          </reference>
          <reference field="1" count="1" selected="0">
            <x v="1"/>
          </reference>
          <reference field="2" count="1">
            <x v="15"/>
          </reference>
        </references>
      </pivotArea>
    </format>
    <format dxfId="20">
      <pivotArea dataOnly="0" labelOnly="1" outline="0" fieldPosition="0">
        <references count="3">
          <reference field="0" count="1" selected="0">
            <x v="8"/>
          </reference>
          <reference field="1" count="1" selected="0">
            <x v="0"/>
          </reference>
          <reference field="2" count="1">
            <x v="27"/>
          </reference>
        </references>
      </pivotArea>
    </format>
    <format dxfId="19">
      <pivotArea dataOnly="0" labelOnly="1" outline="0" fieldPosition="0">
        <references count="3">
          <reference field="0" count="1" selected="0">
            <x v="9"/>
          </reference>
          <reference field="1" count="1" selected="0">
            <x v="1"/>
          </reference>
          <reference field="2" count="1">
            <x v="15"/>
          </reference>
        </references>
      </pivotArea>
    </format>
    <format dxfId="18">
      <pivotArea dataOnly="0" labelOnly="1" outline="0" fieldPosition="0">
        <references count="3">
          <reference field="0" count="1" selected="0">
            <x v="10"/>
          </reference>
          <reference field="1" count="1" selected="0">
            <x v="1"/>
          </reference>
          <reference field="2" count="1">
            <x v="15"/>
          </reference>
        </references>
      </pivotArea>
    </format>
    <format dxfId="17">
      <pivotArea dataOnly="0" labelOnly="1" outline="0" fieldPosition="0">
        <references count="3">
          <reference field="0" count="1" selected="0">
            <x v="11"/>
          </reference>
          <reference field="1" count="1" selected="0">
            <x v="1"/>
          </reference>
          <reference field="2" count="1">
            <x v="15"/>
          </reference>
        </references>
      </pivotArea>
    </format>
    <format dxfId="16">
      <pivotArea dataOnly="0" labelOnly="1" outline="0" fieldPosition="0">
        <references count="3">
          <reference field="0" count="1" selected="0">
            <x v="12"/>
          </reference>
          <reference field="1" count="1" selected="0">
            <x v="1"/>
          </reference>
          <reference field="2" count="1">
            <x v="15"/>
          </reference>
        </references>
      </pivotArea>
    </format>
    <format dxfId="15">
      <pivotArea dataOnly="0" labelOnly="1" outline="0" fieldPosition="0">
        <references count="3">
          <reference field="0" count="1" selected="0">
            <x v="13"/>
          </reference>
          <reference field="1" count="1" selected="0">
            <x v="1"/>
          </reference>
          <reference field="2" count="1">
            <x v="15"/>
          </reference>
        </references>
      </pivotArea>
    </format>
    <format dxfId="14">
      <pivotArea dataOnly="0" labelOnly="1" outline="0" fieldPosition="0">
        <references count="3">
          <reference field="0" count="1" selected="0">
            <x v="14"/>
          </reference>
          <reference field="1" count="1" selected="0">
            <x v="1"/>
          </reference>
          <reference field="2" count="1">
            <x v="15"/>
          </reference>
        </references>
      </pivotArea>
    </format>
    <format dxfId="13">
      <pivotArea dataOnly="0" labelOnly="1" outline="0" fieldPosition="0">
        <references count="3">
          <reference field="0" count="1" selected="0">
            <x v="15"/>
          </reference>
          <reference field="1" count="1" selected="0">
            <x v="1"/>
          </reference>
          <reference field="2" count="1">
            <x v="15"/>
          </reference>
        </references>
      </pivotArea>
    </format>
    <format dxfId="12">
      <pivotArea dataOnly="0" labelOnly="1" outline="0" fieldPosition="0">
        <references count="3">
          <reference field="0" count="1" selected="0">
            <x v="16"/>
          </reference>
          <reference field="1" count="1" selected="0">
            <x v="1"/>
          </reference>
          <reference field="2" count="1">
            <x v="15"/>
          </reference>
        </references>
      </pivotArea>
    </format>
    <format dxfId="11">
      <pivotArea dataOnly="0" labelOnly="1" outline="0" fieldPosition="0">
        <references count="3">
          <reference field="0" count="1" selected="0">
            <x v="17"/>
          </reference>
          <reference field="1" count="1" selected="0">
            <x v="1"/>
          </reference>
          <reference field="2" count="1">
            <x v="15"/>
          </reference>
        </references>
      </pivotArea>
    </format>
    <format dxfId="10">
      <pivotArea dataOnly="0" labelOnly="1" outline="0" fieldPosition="0">
        <references count="3">
          <reference field="0" count="1" selected="0">
            <x v="18"/>
          </reference>
          <reference field="1" count="1" selected="0">
            <x v="1"/>
          </reference>
          <reference field="2" count="1">
            <x v="15"/>
          </reference>
        </references>
      </pivotArea>
    </format>
    <format dxfId="9">
      <pivotArea dataOnly="0" labelOnly="1" outline="0" fieldPosition="0">
        <references count="3">
          <reference field="0" count="1" selected="0">
            <x v="19"/>
          </reference>
          <reference field="1" count="1" selected="0">
            <x v="1"/>
          </reference>
          <reference field="2" count="1">
            <x v="15"/>
          </reference>
        </references>
      </pivotArea>
    </format>
    <format dxfId="8">
      <pivotArea dataOnly="0" labelOnly="1" outline="0" fieldPosition="0">
        <references count="3">
          <reference field="0" count="1" selected="0">
            <x v="20"/>
          </reference>
          <reference field="1" count="1" selected="0">
            <x v="1"/>
          </reference>
          <reference field="2" count="1">
            <x v="15"/>
          </reference>
        </references>
      </pivotArea>
    </format>
    <format dxfId="7">
      <pivotArea dataOnly="0" labelOnly="1" outline="0" fieldPosition="0">
        <references count="3">
          <reference field="0" count="1" selected="0">
            <x v="21"/>
          </reference>
          <reference field="1" count="1" selected="0">
            <x v="1"/>
          </reference>
          <reference field="2" count="1">
            <x v="15"/>
          </reference>
        </references>
      </pivotArea>
    </format>
    <format dxfId="6">
      <pivotArea dataOnly="0" labelOnly="1" outline="0" fieldPosition="0">
        <references count="3">
          <reference field="0" count="1" selected="0">
            <x v="22"/>
          </reference>
          <reference field="1" count="1" selected="0">
            <x v="1"/>
          </reference>
          <reference field="2" count="1">
            <x v="15"/>
          </reference>
        </references>
      </pivotArea>
    </format>
    <format dxfId="5">
      <pivotArea dataOnly="0" labelOnly="1" outline="0" fieldPosition="0">
        <references count="3">
          <reference field="0" count="1" selected="0">
            <x v="23"/>
          </reference>
          <reference field="1" count="1" selected="0">
            <x v="1"/>
          </reference>
          <reference field="2" count="1">
            <x v="15"/>
          </reference>
        </references>
      </pivotArea>
    </format>
    <format dxfId="4">
      <pivotArea dataOnly="0" labelOnly="1" outline="0" fieldPosition="0">
        <references count="2">
          <reference field="2" count="0"/>
          <reference field="3"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6:C29" firstHeaderRow="2" firstDataRow="2" firstDataCol="2" rowPageCount="2" colPageCount="1"/>
  <pivotFields count="4">
    <pivotField axis="axisRow" dataField="1"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compact="0" outline="0" multipleItemSelectionAllowed="1" showAll="0">
      <items count="29">
        <item h="1" x="13"/>
        <item h="1" x="20"/>
        <item h="1" x="19"/>
        <item h="1" x="23"/>
        <item h="1" x="21"/>
        <item h="1" x="18"/>
        <item x="3"/>
        <item x="2"/>
        <item h="1" x="26"/>
        <item h="1" x="15"/>
        <item h="1" x="9"/>
        <item h="1" x="8"/>
        <item h="1" x="22"/>
        <item h="1" x="24"/>
        <item h="1" x="10"/>
        <item h="1" x="12"/>
        <item h="1" x="4"/>
        <item h="1" x="5"/>
        <item h="1" x="16"/>
        <item h="1" x="1"/>
        <item h="1" x="7"/>
        <item h="1" x="27"/>
        <item h="1" x="11"/>
        <item h="1" x="17"/>
        <item h="1" x="25"/>
        <item h="1" x="6"/>
        <item h="1" x="0"/>
        <item h="1" x="14"/>
        <item t="default"/>
      </items>
    </pivotField>
    <pivotField axis="axisPage" compact="0" outline="0" showAll="0">
      <items count="10">
        <item x="0"/>
        <item x="1"/>
        <item x="2"/>
        <item x="3"/>
        <item x="4"/>
        <item x="5"/>
        <item x="6"/>
        <item x="7"/>
        <item x="8"/>
        <item t="default"/>
      </items>
    </pivotField>
  </pivotFields>
  <rowFields count="2">
    <field x="0"/>
    <field x="2"/>
  </rowFields>
  <rowItems count="22">
    <i>
      <x v="1"/>
      <x v="7"/>
    </i>
    <i>
      <x v="3"/>
      <x v="7"/>
    </i>
    <i>
      <x v="4"/>
      <x v="7"/>
    </i>
    <i>
      <x v="5"/>
      <x v="7"/>
    </i>
    <i>
      <x v="6"/>
      <x v="7"/>
    </i>
    <i>
      <x v="7"/>
      <x v="7"/>
    </i>
    <i>
      <x v="9"/>
      <x v="7"/>
    </i>
    <i>
      <x v="10"/>
      <x v="7"/>
    </i>
    <i>
      <x v="11"/>
      <x v="7"/>
    </i>
    <i>
      <x v="12"/>
      <x v="7"/>
    </i>
    <i>
      <x v="13"/>
      <x v="6"/>
    </i>
    <i>
      <x v="14"/>
      <x v="7"/>
    </i>
    <i>
      <x v="15"/>
      <x v="7"/>
    </i>
    <i>
      <x v="16"/>
      <x v="7"/>
    </i>
    <i>
      <x v="17"/>
      <x v="7"/>
    </i>
    <i>
      <x v="18"/>
      <x v="7"/>
    </i>
    <i>
      <x v="19"/>
      <x v="7"/>
    </i>
    <i>
      <x v="20"/>
      <x v="7"/>
    </i>
    <i>
      <x v="21"/>
      <x v="7"/>
    </i>
    <i>
      <x v="22"/>
      <x v="7"/>
    </i>
    <i>
      <x v="23"/>
      <x v="7"/>
    </i>
    <i t="grand">
      <x/>
    </i>
  </rowItems>
  <colItems count="1">
    <i/>
  </colItems>
  <pageFields count="2">
    <pageField fld="1" item="1" hier="-1"/>
    <pageField fld="3" hier="-1"/>
  </pageFields>
  <dataFields count="1">
    <dataField name="Contagem de Artigo" fld="0" subtotal="count" baseField="0" baseItem="0"/>
  </dataFields>
  <formats count="4">
    <format dxfId="3">
      <pivotArea dataOnly="0" labelOnly="1" fieldPosition="0">
        <references count="1">
          <reference field="0" count="1">
            <x v="1"/>
          </reference>
        </references>
      </pivotArea>
    </format>
    <format dxfId="2">
      <pivotArea dataOnly="0" labelOnly="1" fieldPosition="0">
        <references count="1">
          <reference field="0" count="1">
            <x v="5"/>
          </reference>
        </references>
      </pivotArea>
    </format>
    <format dxfId="1">
      <pivotArea dataOnly="0" labelOnly="1" fieldPosition="0">
        <references count="1">
          <reference field="0" count="1">
            <x v="19"/>
          </reference>
        </references>
      </pivotArea>
    </format>
    <format dxfId="0">
      <pivotArea dataOnly="0" labelOnly="1" outline="0" fieldPosition="0">
        <references count="1">
          <reference field="0" count="20">
            <x v="1"/>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45:C51"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h="1" x="18"/>
        <item h="1" x="3"/>
        <item h="1" x="2"/>
        <item h="1" x="26"/>
        <item h="1" x="15"/>
        <item h="1" x="9"/>
        <item x="8"/>
        <item h="1" x="22"/>
        <item h="1" x="24"/>
        <item h="1" x="10"/>
        <item h="1" x="12"/>
        <item h="1" x="4"/>
        <item h="1" x="5"/>
        <item h="1" x="16"/>
        <item h="1" x="1"/>
        <item h="1" x="7"/>
        <item h="1" x="27"/>
        <item h="1"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5">
    <i>
      <x v="1"/>
      <x v="11"/>
    </i>
    <i>
      <x v="5"/>
      <x v="11"/>
    </i>
    <i>
      <x v="13"/>
      <x v="11"/>
    </i>
    <i>
      <x v="19"/>
      <x v="11"/>
    </i>
    <i t="grand">
      <x/>
    </i>
  </rowItems>
  <colItems count="1">
    <i/>
  </colItems>
  <pageFields count="2">
    <pageField fld="1" item="1" hier="-1"/>
    <pageField fld="3" item="3" hier="-1"/>
  </pageFields>
  <dataFields count="1">
    <dataField name="Contagem de Nomenclatura" fld="2" subtotal="count" baseField="0" baseItem="0"/>
  </dataFields>
  <formats count="2">
    <format dxfId="148">
      <pivotArea dataOnly="0" labelOnly="1" fieldPosition="0">
        <references count="1">
          <reference field="0" count="0"/>
        </references>
      </pivotArea>
    </format>
    <format dxfId="147">
      <pivotArea dataOnly="0" labelOnly="1" outline="0" fieldPosition="0">
        <references count="2">
          <reference field="1" count="1" selected="0">
            <x v="1"/>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C30"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h="1" x="18"/>
        <item h="1" x="3"/>
        <item h="1" x="2"/>
        <item h="1" x="26"/>
        <item h="1" x="15"/>
        <item h="1" x="9"/>
        <item h="1" x="8"/>
        <item h="1" x="22"/>
        <item h="1" x="24"/>
        <item h="1" x="10"/>
        <item h="1" x="12"/>
        <item h="1" x="4"/>
        <item h="1" x="5"/>
        <item h="1" x="16"/>
        <item h="1" x="1"/>
        <item x="7"/>
        <item h="1" x="27"/>
        <item h="1" x="11"/>
        <item h="1" x="17"/>
        <item h="1" x="25"/>
        <item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4">
    <i>
      <x v="1"/>
      <x v="20"/>
    </i>
    <i>
      <x v="3"/>
      <x v="25"/>
    </i>
    <i>
      <x v="4"/>
      <x v="20"/>
    </i>
    <i>
      <x v="5"/>
      <x v="20"/>
    </i>
    <i>
      <x v="6"/>
      <x v="20"/>
    </i>
    <i>
      <x v="7"/>
      <x v="25"/>
    </i>
    <i r="1">
      <x v="20"/>
    </i>
    <i>
      <x v="9"/>
      <x v="20"/>
    </i>
    <i>
      <x v="10"/>
      <x v="20"/>
    </i>
    <i>
      <x v="11"/>
      <x v="20"/>
    </i>
    <i>
      <x v="12"/>
      <x v="25"/>
    </i>
    <i r="1">
      <x v="20"/>
    </i>
    <i>
      <x v="14"/>
      <x v="25"/>
    </i>
    <i>
      <x v="15"/>
      <x v="25"/>
    </i>
    <i>
      <x v="16"/>
      <x v="20"/>
    </i>
    <i>
      <x v="18"/>
      <x v="20"/>
    </i>
    <i>
      <x v="19"/>
      <x v="20"/>
    </i>
    <i>
      <x v="20"/>
      <x v="20"/>
    </i>
    <i>
      <x v="21"/>
      <x v="25"/>
    </i>
    <i>
      <x v="22"/>
      <x v="25"/>
    </i>
    <i r="1">
      <x v="20"/>
    </i>
    <i>
      <x v="23"/>
      <x v="25"/>
    </i>
    <i r="1">
      <x v="20"/>
    </i>
    <i t="grand">
      <x/>
    </i>
  </rowItems>
  <colItems count="1">
    <i/>
  </colItems>
  <pageFields count="2">
    <pageField fld="1" item="1" hier="-1"/>
    <pageField fld="3" item="3" hier="-1"/>
  </pageFields>
  <dataFields count="1">
    <dataField name="Contagem de Nomenclatura" fld="2" subtotal="count" baseField="0" baseItem="0"/>
  </dataFields>
  <formats count="2">
    <format dxfId="150">
      <pivotArea dataOnly="0" labelOnly="1" fieldPosition="0">
        <references count="1">
          <reference field="0" count="0"/>
        </references>
      </pivotArea>
    </format>
    <format dxfId="149">
      <pivotArea dataOnly="0" labelOnly="1" outline="0" fieldPosition="0">
        <references count="2">
          <reference field="1" count="1" selected="0">
            <x v="1"/>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6"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H45:I53" firstHeaderRow="2" firstDataRow="2" firstDataCol="1" rowPageCount="3" colPageCount="1"/>
  <pivotFields count="4">
    <pivotField axis="axisPage"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1">
    <field x="2"/>
  </rowFields>
  <rowItems count="7">
    <i>
      <x v="20"/>
    </i>
    <i>
      <x v="25"/>
    </i>
    <i>
      <x v="11"/>
    </i>
    <i>
      <x v="10"/>
    </i>
    <i>
      <x v="22"/>
    </i>
    <i>
      <x v="14"/>
    </i>
    <i t="grand">
      <x/>
    </i>
  </rowItems>
  <colItems count="1">
    <i/>
  </colItems>
  <pageFields count="3">
    <pageField fld="1" item="1" hier="-1"/>
    <pageField fld="0" hier="-1"/>
    <pageField fld="3" item="3" hier="-1"/>
  </pageFields>
  <dataFields count="1">
    <dataField name="Contagem de Nomenclatura" fld="2" subtotal="count" baseField="0" baseItem="0"/>
  </dataFields>
  <formats count="2">
    <format dxfId="152">
      <pivotArea dataOnly="0" labelOnly="1" fieldPosition="0">
        <references count="1">
          <reference field="0" count="0"/>
        </references>
      </pivotArea>
    </format>
    <format dxfId="151">
      <pivotArea dataOnly="0" labelOnly="1" outline="0" fieldPosition="0">
        <references count="2">
          <reference field="1" count="1" selected="0">
            <x v="1"/>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E5:G10"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h="1" x="13"/>
        <item h="1" x="20"/>
        <item h="1" x="19"/>
        <item h="1" x="23"/>
        <item h="1" x="21"/>
        <item h="1" x="18"/>
        <item h="1" x="3"/>
        <item h="1" x="2"/>
        <item h="1" x="26"/>
        <item h="1" x="15"/>
        <item x="9"/>
        <item h="1" x="8"/>
        <item h="1" x="22"/>
        <item h="1" x="24"/>
        <item h="1" x="10"/>
        <item h="1" x="12"/>
        <item h="1" x="4"/>
        <item h="1" x="5"/>
        <item h="1" x="16"/>
        <item h="1" x="1"/>
        <item h="1" x="7"/>
        <item h="1" x="27"/>
        <item x="11"/>
        <item h="1" x="17"/>
        <item h="1" x="25"/>
        <item h="1" x="6"/>
        <item h="1" x="0"/>
        <item h="1"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4">
    <i>
      <x v="4"/>
      <x v="10"/>
    </i>
    <i>
      <x v="9"/>
      <x v="10"/>
    </i>
    <i>
      <x v="17"/>
      <x v="22"/>
    </i>
    <i t="grand">
      <x/>
    </i>
  </rowItems>
  <colItems count="1">
    <i/>
  </colItems>
  <pageFields count="2">
    <pageField fld="1" item="1" hier="-1"/>
    <pageField fld="3" item="3" hier="-1"/>
  </pageFields>
  <dataFields count="1">
    <dataField name="Contagem de Nomenclatura" fld="2" subtotal="count" baseField="0" baseItem="0"/>
  </dataFields>
  <formats count="2">
    <format dxfId="154">
      <pivotArea dataOnly="0" labelOnly="1" fieldPosition="0">
        <references count="1">
          <reference field="0" count="0"/>
        </references>
      </pivotArea>
    </format>
    <format dxfId="153">
      <pivotArea dataOnly="0" labelOnly="1" outline="0" fieldPosition="0">
        <references count="2">
          <reference field="1" count="1" selected="0">
            <x v="1"/>
          </reference>
          <reference field="3"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G5:I31"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5">
    <i>
      <x v="1"/>
      <x v="27"/>
    </i>
    <i>
      <x v="3"/>
      <x v="9"/>
    </i>
    <i>
      <x v="4"/>
      <x v="18"/>
    </i>
    <i>
      <x v="5"/>
      <x v="18"/>
    </i>
    <i>
      <x v="6"/>
      <x v="9"/>
    </i>
    <i>
      <x v="7"/>
      <x v="9"/>
    </i>
    <i>
      <x v="9"/>
      <x v="18"/>
    </i>
    <i>
      <x v="10"/>
      <x v="18"/>
    </i>
    <i>
      <x v="11"/>
      <x v="18"/>
    </i>
    <i r="1">
      <x v="9"/>
    </i>
    <i>
      <x v="12"/>
      <x v="18"/>
    </i>
    <i>
      <x v="13"/>
      <x v="27"/>
    </i>
    <i>
      <x v="14"/>
      <x v="18"/>
    </i>
    <i>
      <x v="15"/>
      <x v="18"/>
    </i>
    <i>
      <x v="16"/>
      <x v="23"/>
    </i>
    <i>
      <x v="17"/>
      <x v="18"/>
    </i>
    <i>
      <x v="18"/>
      <x v="18"/>
    </i>
    <i>
      <x v="19"/>
      <x v="18"/>
    </i>
    <i>
      <x v="20"/>
      <x v="18"/>
    </i>
    <i r="1">
      <x v="9"/>
    </i>
    <i>
      <x v="21"/>
      <x v="18"/>
    </i>
    <i r="1">
      <x v="9"/>
    </i>
    <i>
      <x v="22"/>
      <x v="18"/>
    </i>
    <i>
      <x v="23"/>
      <x v="9"/>
    </i>
    <i t="grand">
      <x/>
    </i>
  </rowItems>
  <colItems count="1">
    <i/>
  </colItems>
  <pageFields count="2">
    <pageField fld="1" item="1" hier="-1"/>
    <pageField fld="3" item="5" hier="-1"/>
  </pageFields>
  <dataFields count="1">
    <dataField name="Contagem de Nomenclatura" fld="2" subtotal="count" baseField="0" baseItem="0"/>
  </dataFields>
  <formats count="29">
    <format dxfId="89">
      <pivotArea dataOnly="0" labelOnly="1" fieldPosition="0">
        <references count="1">
          <reference field="0" count="0"/>
        </references>
      </pivotArea>
    </format>
    <format dxfId="88">
      <pivotArea dataOnly="0" labelOnly="1" outline="0" fieldPosition="0">
        <references count="2">
          <reference field="1" count="1" selected="0">
            <x v="1"/>
          </reference>
          <reference field="3" count="1">
            <x v="3"/>
          </reference>
        </references>
      </pivotArea>
    </format>
    <format dxfId="87">
      <pivotArea dataOnly="0" labelOnly="1" outline="0" fieldPosition="0">
        <references count="1">
          <reference field="3" count="1">
            <x v="4"/>
          </reference>
        </references>
      </pivotArea>
    </format>
    <format dxfId="86">
      <pivotArea outline="0" collapsedLevelsAreSubtotals="1" fieldPosition="0">
        <references count="3">
          <reference field="0" count="1" selected="0">
            <x v="8"/>
          </reference>
          <reference field="1" count="1" selected="0">
            <x v="0"/>
          </reference>
          <reference field="2" count="1" selected="0">
            <x v="27"/>
          </reference>
        </references>
      </pivotArea>
    </format>
    <format dxfId="85">
      <pivotArea dataOnly="0" labelOnly="1" outline="0" fieldPosition="0">
        <references count="3">
          <reference field="0" count="1" selected="0">
            <x v="8"/>
          </reference>
          <reference field="1" count="1" selected="0">
            <x v="0"/>
          </reference>
          <reference field="2" count="1">
            <x v="27"/>
          </reference>
        </references>
      </pivotArea>
    </format>
    <format dxfId="84">
      <pivotArea dataOnly="0" labelOnly="1" outline="0" fieldPosition="0">
        <references count="3">
          <reference field="0" count="1" selected="0">
            <x v="0"/>
          </reference>
          <reference field="1" count="1" selected="0">
            <x v="0"/>
          </reference>
          <reference field="2" count="1">
            <x v="0"/>
          </reference>
        </references>
      </pivotArea>
    </format>
    <format dxfId="83">
      <pivotArea dataOnly="0" labelOnly="1" outline="0" fieldPosition="0">
        <references count="3">
          <reference field="0" count="1" selected="0">
            <x v="1"/>
          </reference>
          <reference field="1" count="1" selected="0">
            <x v="1"/>
          </reference>
          <reference field="2" count="1">
            <x v="15"/>
          </reference>
        </references>
      </pivotArea>
    </format>
    <format dxfId="82">
      <pivotArea dataOnly="0" labelOnly="1" outline="0" fieldPosition="0">
        <references count="3">
          <reference field="0" count="1" selected="0">
            <x v="3"/>
          </reference>
          <reference field="1" count="1" selected="0">
            <x v="1"/>
          </reference>
          <reference field="2" count="1">
            <x v="15"/>
          </reference>
        </references>
      </pivotArea>
    </format>
    <format dxfId="81">
      <pivotArea dataOnly="0" labelOnly="1" outline="0" fieldPosition="0">
        <references count="3">
          <reference field="0" count="1" selected="0">
            <x v="4"/>
          </reference>
          <reference field="1" count="1" selected="0">
            <x v="1"/>
          </reference>
          <reference field="2" count="1">
            <x v="15"/>
          </reference>
        </references>
      </pivotArea>
    </format>
    <format dxfId="80">
      <pivotArea dataOnly="0" labelOnly="1" outline="0" fieldPosition="0">
        <references count="3">
          <reference field="0" count="1" selected="0">
            <x v="5"/>
          </reference>
          <reference field="1" count="1" selected="0">
            <x v="1"/>
          </reference>
          <reference field="2" count="1">
            <x v="15"/>
          </reference>
        </references>
      </pivotArea>
    </format>
    <format dxfId="79">
      <pivotArea dataOnly="0" labelOnly="1" outline="0" fieldPosition="0">
        <references count="3">
          <reference field="0" count="1" selected="0">
            <x v="6"/>
          </reference>
          <reference field="1" count="1" selected="0">
            <x v="1"/>
          </reference>
          <reference field="2" count="1">
            <x v="15"/>
          </reference>
        </references>
      </pivotArea>
    </format>
    <format dxfId="78">
      <pivotArea dataOnly="0" labelOnly="1" outline="0" fieldPosition="0">
        <references count="3">
          <reference field="0" count="1" selected="0">
            <x v="7"/>
          </reference>
          <reference field="1" count="1" selected="0">
            <x v="1"/>
          </reference>
          <reference field="2" count="1">
            <x v="15"/>
          </reference>
        </references>
      </pivotArea>
    </format>
    <format dxfId="77">
      <pivotArea dataOnly="0" labelOnly="1" outline="0" fieldPosition="0">
        <references count="3">
          <reference field="0" count="1" selected="0">
            <x v="8"/>
          </reference>
          <reference field="1" count="1" selected="0">
            <x v="0"/>
          </reference>
          <reference field="2" count="1">
            <x v="27"/>
          </reference>
        </references>
      </pivotArea>
    </format>
    <format dxfId="76">
      <pivotArea dataOnly="0" labelOnly="1" outline="0" fieldPosition="0">
        <references count="3">
          <reference field="0" count="1" selected="0">
            <x v="9"/>
          </reference>
          <reference field="1" count="1" selected="0">
            <x v="1"/>
          </reference>
          <reference field="2" count="1">
            <x v="15"/>
          </reference>
        </references>
      </pivotArea>
    </format>
    <format dxfId="75">
      <pivotArea dataOnly="0" labelOnly="1" outline="0" fieldPosition="0">
        <references count="3">
          <reference field="0" count="1" selected="0">
            <x v="10"/>
          </reference>
          <reference field="1" count="1" selected="0">
            <x v="1"/>
          </reference>
          <reference field="2" count="1">
            <x v="15"/>
          </reference>
        </references>
      </pivotArea>
    </format>
    <format dxfId="74">
      <pivotArea dataOnly="0" labelOnly="1" outline="0" fieldPosition="0">
        <references count="3">
          <reference field="0" count="1" selected="0">
            <x v="11"/>
          </reference>
          <reference field="1" count="1" selected="0">
            <x v="1"/>
          </reference>
          <reference field="2" count="1">
            <x v="15"/>
          </reference>
        </references>
      </pivotArea>
    </format>
    <format dxfId="73">
      <pivotArea dataOnly="0" labelOnly="1" outline="0" fieldPosition="0">
        <references count="3">
          <reference field="0" count="1" selected="0">
            <x v="12"/>
          </reference>
          <reference field="1" count="1" selected="0">
            <x v="1"/>
          </reference>
          <reference field="2" count="1">
            <x v="15"/>
          </reference>
        </references>
      </pivotArea>
    </format>
    <format dxfId="72">
      <pivotArea dataOnly="0" labelOnly="1" outline="0" fieldPosition="0">
        <references count="3">
          <reference field="0" count="1" selected="0">
            <x v="13"/>
          </reference>
          <reference field="1" count="1" selected="0">
            <x v="1"/>
          </reference>
          <reference field="2" count="1">
            <x v="15"/>
          </reference>
        </references>
      </pivotArea>
    </format>
    <format dxfId="71">
      <pivotArea dataOnly="0" labelOnly="1" outline="0" fieldPosition="0">
        <references count="3">
          <reference field="0" count="1" selected="0">
            <x v="14"/>
          </reference>
          <reference field="1" count="1" selected="0">
            <x v="1"/>
          </reference>
          <reference field="2" count="1">
            <x v="15"/>
          </reference>
        </references>
      </pivotArea>
    </format>
    <format dxfId="70">
      <pivotArea dataOnly="0" labelOnly="1" outline="0" fieldPosition="0">
        <references count="3">
          <reference field="0" count="1" selected="0">
            <x v="15"/>
          </reference>
          <reference field="1" count="1" selected="0">
            <x v="1"/>
          </reference>
          <reference field="2" count="1">
            <x v="15"/>
          </reference>
        </references>
      </pivotArea>
    </format>
    <format dxfId="69">
      <pivotArea dataOnly="0" labelOnly="1" outline="0" fieldPosition="0">
        <references count="3">
          <reference field="0" count="1" selected="0">
            <x v="16"/>
          </reference>
          <reference field="1" count="1" selected="0">
            <x v="1"/>
          </reference>
          <reference field="2" count="1">
            <x v="15"/>
          </reference>
        </references>
      </pivotArea>
    </format>
    <format dxfId="68">
      <pivotArea dataOnly="0" labelOnly="1" outline="0" fieldPosition="0">
        <references count="3">
          <reference field="0" count="1" selected="0">
            <x v="17"/>
          </reference>
          <reference field="1" count="1" selected="0">
            <x v="1"/>
          </reference>
          <reference field="2" count="1">
            <x v="15"/>
          </reference>
        </references>
      </pivotArea>
    </format>
    <format dxfId="67">
      <pivotArea dataOnly="0" labelOnly="1" outline="0" fieldPosition="0">
        <references count="3">
          <reference field="0" count="1" selected="0">
            <x v="18"/>
          </reference>
          <reference field="1" count="1" selected="0">
            <x v="1"/>
          </reference>
          <reference field="2" count="1">
            <x v="15"/>
          </reference>
        </references>
      </pivotArea>
    </format>
    <format dxfId="66">
      <pivotArea dataOnly="0" labelOnly="1" outline="0" fieldPosition="0">
        <references count="3">
          <reference field="0" count="1" selected="0">
            <x v="19"/>
          </reference>
          <reference field="1" count="1" selected="0">
            <x v="1"/>
          </reference>
          <reference field="2" count="1">
            <x v="15"/>
          </reference>
        </references>
      </pivotArea>
    </format>
    <format dxfId="65">
      <pivotArea dataOnly="0" labelOnly="1" outline="0" fieldPosition="0">
        <references count="3">
          <reference field="0" count="1" selected="0">
            <x v="20"/>
          </reference>
          <reference field="1" count="1" selected="0">
            <x v="1"/>
          </reference>
          <reference field="2" count="1">
            <x v="15"/>
          </reference>
        </references>
      </pivotArea>
    </format>
    <format dxfId="64">
      <pivotArea dataOnly="0" labelOnly="1" outline="0" fieldPosition="0">
        <references count="3">
          <reference field="0" count="1" selected="0">
            <x v="21"/>
          </reference>
          <reference field="1" count="1" selected="0">
            <x v="1"/>
          </reference>
          <reference field="2" count="1">
            <x v="15"/>
          </reference>
        </references>
      </pivotArea>
    </format>
    <format dxfId="63">
      <pivotArea dataOnly="0" labelOnly="1" outline="0" fieldPosition="0">
        <references count="3">
          <reference field="0" count="1" selected="0">
            <x v="22"/>
          </reference>
          <reference field="1" count="1" selected="0">
            <x v="1"/>
          </reference>
          <reference field="2" count="1">
            <x v="15"/>
          </reference>
        </references>
      </pivotArea>
    </format>
    <format dxfId="62">
      <pivotArea dataOnly="0" labelOnly="1" outline="0" fieldPosition="0">
        <references count="3">
          <reference field="0" count="1" selected="0">
            <x v="23"/>
          </reference>
          <reference field="1" count="1" selected="0">
            <x v="1"/>
          </reference>
          <reference field="2" count="1">
            <x v="15"/>
          </reference>
        </references>
      </pivotArea>
    </format>
    <format dxfId="61">
      <pivotArea dataOnly="0" labelOnly="1" outline="0" fieldPosition="0">
        <references count="2">
          <reference field="1" count="1" selected="0">
            <x v="1"/>
          </reference>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45:C73" firstHeaderRow="2" firstDataRow="2" firstDataCol="2" rowPageCount="2"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Page"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2">
    <field x="0"/>
    <field x="2"/>
  </rowFields>
  <rowItems count="27">
    <i>
      <x v="1"/>
      <x v="5"/>
    </i>
    <i>
      <x v="3"/>
      <x v="23"/>
    </i>
    <i>
      <x v="4"/>
      <x v="5"/>
    </i>
    <i r="1">
      <x v="4"/>
    </i>
    <i>
      <x v="5"/>
      <x v="5"/>
    </i>
    <i r="1">
      <x v="2"/>
    </i>
    <i>
      <x v="6"/>
      <x v="2"/>
    </i>
    <i>
      <x v="7"/>
      <x v="5"/>
    </i>
    <i>
      <x v="9"/>
      <x v="5"/>
    </i>
    <i>
      <x v="10"/>
      <x v="5"/>
    </i>
    <i>
      <x v="11"/>
      <x v="5"/>
    </i>
    <i r="1">
      <x v="2"/>
    </i>
    <i>
      <x v="12"/>
      <x v="5"/>
    </i>
    <i>
      <x v="13"/>
      <x v="27"/>
    </i>
    <i>
      <x v="14"/>
      <x v="5"/>
    </i>
    <i>
      <x v="15"/>
      <x v="5"/>
    </i>
    <i>
      <x v="16"/>
      <x v="23"/>
    </i>
    <i>
      <x v="17"/>
      <x v="5"/>
    </i>
    <i>
      <x v="18"/>
      <x v="5"/>
    </i>
    <i>
      <x v="19"/>
      <x v="5"/>
    </i>
    <i>
      <x v="20"/>
      <x v="5"/>
    </i>
    <i>
      <x v="21"/>
      <x v="5"/>
    </i>
    <i r="1">
      <x v="1"/>
    </i>
    <i>
      <x v="22"/>
      <x v="5"/>
    </i>
    <i r="1">
      <x v="2"/>
    </i>
    <i>
      <x v="23"/>
      <x v="2"/>
    </i>
    <i t="grand">
      <x/>
    </i>
  </rowItems>
  <colItems count="1">
    <i/>
  </colItems>
  <pageFields count="2">
    <pageField fld="1" item="1" hier="-1"/>
    <pageField fld="3" item="6" hier="-1"/>
  </pageFields>
  <dataFields count="1">
    <dataField name="Contagem de Nomenclatura" fld="2" subtotal="count" baseField="0" baseItem="0"/>
  </dataFields>
  <formats count="29">
    <format dxfId="118">
      <pivotArea dataOnly="0" labelOnly="1" fieldPosition="0">
        <references count="1">
          <reference field="0" count="0"/>
        </references>
      </pivotArea>
    </format>
    <format dxfId="117">
      <pivotArea dataOnly="0" labelOnly="1" outline="0" fieldPosition="0">
        <references count="2">
          <reference field="1" count="1" selected="0">
            <x v="1"/>
          </reference>
          <reference field="3" count="1">
            <x v="3"/>
          </reference>
        </references>
      </pivotArea>
    </format>
    <format dxfId="116">
      <pivotArea dataOnly="0" labelOnly="1" outline="0" fieldPosition="0">
        <references count="1">
          <reference field="3" count="1">
            <x v="4"/>
          </reference>
        </references>
      </pivotArea>
    </format>
    <format dxfId="115">
      <pivotArea outline="0" collapsedLevelsAreSubtotals="1" fieldPosition="0">
        <references count="3">
          <reference field="0" count="1" selected="0">
            <x v="8"/>
          </reference>
          <reference field="1" count="1" selected="0">
            <x v="0"/>
          </reference>
          <reference field="2" count="1" selected="0">
            <x v="27"/>
          </reference>
        </references>
      </pivotArea>
    </format>
    <format dxfId="114">
      <pivotArea dataOnly="0" labelOnly="1" outline="0" fieldPosition="0">
        <references count="3">
          <reference field="0" count="1" selected="0">
            <x v="8"/>
          </reference>
          <reference field="1" count="1" selected="0">
            <x v="0"/>
          </reference>
          <reference field="2" count="1">
            <x v="27"/>
          </reference>
        </references>
      </pivotArea>
    </format>
    <format dxfId="113">
      <pivotArea dataOnly="0" labelOnly="1" outline="0" fieldPosition="0">
        <references count="3">
          <reference field="0" count="1" selected="0">
            <x v="0"/>
          </reference>
          <reference field="1" count="1" selected="0">
            <x v="0"/>
          </reference>
          <reference field="2" count="1">
            <x v="0"/>
          </reference>
        </references>
      </pivotArea>
    </format>
    <format dxfId="112">
      <pivotArea dataOnly="0" labelOnly="1" outline="0" fieldPosition="0">
        <references count="3">
          <reference field="0" count="1" selected="0">
            <x v="1"/>
          </reference>
          <reference field="1" count="1" selected="0">
            <x v="1"/>
          </reference>
          <reference field="2" count="1">
            <x v="15"/>
          </reference>
        </references>
      </pivotArea>
    </format>
    <format dxfId="111">
      <pivotArea dataOnly="0" labelOnly="1" outline="0" fieldPosition="0">
        <references count="3">
          <reference field="0" count="1" selected="0">
            <x v="3"/>
          </reference>
          <reference field="1" count="1" selected="0">
            <x v="1"/>
          </reference>
          <reference field="2" count="1">
            <x v="15"/>
          </reference>
        </references>
      </pivotArea>
    </format>
    <format dxfId="110">
      <pivotArea dataOnly="0" labelOnly="1" outline="0" fieldPosition="0">
        <references count="3">
          <reference field="0" count="1" selected="0">
            <x v="4"/>
          </reference>
          <reference field="1" count="1" selected="0">
            <x v="1"/>
          </reference>
          <reference field="2" count="1">
            <x v="15"/>
          </reference>
        </references>
      </pivotArea>
    </format>
    <format dxfId="109">
      <pivotArea dataOnly="0" labelOnly="1" outline="0" fieldPosition="0">
        <references count="3">
          <reference field="0" count="1" selected="0">
            <x v="5"/>
          </reference>
          <reference field="1" count="1" selected="0">
            <x v="1"/>
          </reference>
          <reference field="2" count="1">
            <x v="15"/>
          </reference>
        </references>
      </pivotArea>
    </format>
    <format dxfId="108">
      <pivotArea dataOnly="0" labelOnly="1" outline="0" fieldPosition="0">
        <references count="3">
          <reference field="0" count="1" selected="0">
            <x v="6"/>
          </reference>
          <reference field="1" count="1" selected="0">
            <x v="1"/>
          </reference>
          <reference field="2" count="1">
            <x v="15"/>
          </reference>
        </references>
      </pivotArea>
    </format>
    <format dxfId="107">
      <pivotArea dataOnly="0" labelOnly="1" outline="0" fieldPosition="0">
        <references count="3">
          <reference field="0" count="1" selected="0">
            <x v="7"/>
          </reference>
          <reference field="1" count="1" selected="0">
            <x v="1"/>
          </reference>
          <reference field="2" count="1">
            <x v="15"/>
          </reference>
        </references>
      </pivotArea>
    </format>
    <format dxfId="106">
      <pivotArea dataOnly="0" labelOnly="1" outline="0" fieldPosition="0">
        <references count="3">
          <reference field="0" count="1" selected="0">
            <x v="8"/>
          </reference>
          <reference field="1" count="1" selected="0">
            <x v="0"/>
          </reference>
          <reference field="2" count="1">
            <x v="27"/>
          </reference>
        </references>
      </pivotArea>
    </format>
    <format dxfId="105">
      <pivotArea dataOnly="0" labelOnly="1" outline="0" fieldPosition="0">
        <references count="3">
          <reference field="0" count="1" selected="0">
            <x v="9"/>
          </reference>
          <reference field="1" count="1" selected="0">
            <x v="1"/>
          </reference>
          <reference field="2" count="1">
            <x v="15"/>
          </reference>
        </references>
      </pivotArea>
    </format>
    <format dxfId="104">
      <pivotArea dataOnly="0" labelOnly="1" outline="0" fieldPosition="0">
        <references count="3">
          <reference field="0" count="1" selected="0">
            <x v="10"/>
          </reference>
          <reference field="1" count="1" selected="0">
            <x v="1"/>
          </reference>
          <reference field="2" count="1">
            <x v="15"/>
          </reference>
        </references>
      </pivotArea>
    </format>
    <format dxfId="103">
      <pivotArea dataOnly="0" labelOnly="1" outline="0" fieldPosition="0">
        <references count="3">
          <reference field="0" count="1" selected="0">
            <x v="11"/>
          </reference>
          <reference field="1" count="1" selected="0">
            <x v="1"/>
          </reference>
          <reference field="2" count="1">
            <x v="15"/>
          </reference>
        </references>
      </pivotArea>
    </format>
    <format dxfId="102">
      <pivotArea dataOnly="0" labelOnly="1" outline="0" fieldPosition="0">
        <references count="3">
          <reference field="0" count="1" selected="0">
            <x v="12"/>
          </reference>
          <reference field="1" count="1" selected="0">
            <x v="1"/>
          </reference>
          <reference field="2" count="1">
            <x v="15"/>
          </reference>
        </references>
      </pivotArea>
    </format>
    <format dxfId="101">
      <pivotArea dataOnly="0" labelOnly="1" outline="0" fieldPosition="0">
        <references count="3">
          <reference field="0" count="1" selected="0">
            <x v="13"/>
          </reference>
          <reference field="1" count="1" selected="0">
            <x v="1"/>
          </reference>
          <reference field="2" count="1">
            <x v="15"/>
          </reference>
        </references>
      </pivotArea>
    </format>
    <format dxfId="100">
      <pivotArea dataOnly="0" labelOnly="1" outline="0" fieldPosition="0">
        <references count="3">
          <reference field="0" count="1" selected="0">
            <x v="14"/>
          </reference>
          <reference field="1" count="1" selected="0">
            <x v="1"/>
          </reference>
          <reference field="2" count="1">
            <x v="15"/>
          </reference>
        </references>
      </pivotArea>
    </format>
    <format dxfId="99">
      <pivotArea dataOnly="0" labelOnly="1" outline="0" fieldPosition="0">
        <references count="3">
          <reference field="0" count="1" selected="0">
            <x v="15"/>
          </reference>
          <reference field="1" count="1" selected="0">
            <x v="1"/>
          </reference>
          <reference field="2" count="1">
            <x v="15"/>
          </reference>
        </references>
      </pivotArea>
    </format>
    <format dxfId="98">
      <pivotArea dataOnly="0" labelOnly="1" outline="0" fieldPosition="0">
        <references count="3">
          <reference field="0" count="1" selected="0">
            <x v="16"/>
          </reference>
          <reference field="1" count="1" selected="0">
            <x v="1"/>
          </reference>
          <reference field="2" count="1">
            <x v="15"/>
          </reference>
        </references>
      </pivotArea>
    </format>
    <format dxfId="97">
      <pivotArea dataOnly="0" labelOnly="1" outline="0" fieldPosition="0">
        <references count="3">
          <reference field="0" count="1" selected="0">
            <x v="17"/>
          </reference>
          <reference field="1" count="1" selected="0">
            <x v="1"/>
          </reference>
          <reference field="2" count="1">
            <x v="15"/>
          </reference>
        </references>
      </pivotArea>
    </format>
    <format dxfId="96">
      <pivotArea dataOnly="0" labelOnly="1" outline="0" fieldPosition="0">
        <references count="3">
          <reference field="0" count="1" selected="0">
            <x v="18"/>
          </reference>
          <reference field="1" count="1" selected="0">
            <x v="1"/>
          </reference>
          <reference field="2" count="1">
            <x v="15"/>
          </reference>
        </references>
      </pivotArea>
    </format>
    <format dxfId="95">
      <pivotArea dataOnly="0" labelOnly="1" outline="0" fieldPosition="0">
        <references count="3">
          <reference field="0" count="1" selected="0">
            <x v="19"/>
          </reference>
          <reference field="1" count="1" selected="0">
            <x v="1"/>
          </reference>
          <reference field="2" count="1">
            <x v="15"/>
          </reference>
        </references>
      </pivotArea>
    </format>
    <format dxfId="94">
      <pivotArea dataOnly="0" labelOnly="1" outline="0" fieldPosition="0">
        <references count="3">
          <reference field="0" count="1" selected="0">
            <x v="20"/>
          </reference>
          <reference field="1" count="1" selected="0">
            <x v="1"/>
          </reference>
          <reference field="2" count="1">
            <x v="15"/>
          </reference>
        </references>
      </pivotArea>
    </format>
    <format dxfId="93">
      <pivotArea dataOnly="0" labelOnly="1" outline="0" fieldPosition="0">
        <references count="3">
          <reference field="0" count="1" selected="0">
            <x v="21"/>
          </reference>
          <reference field="1" count="1" selected="0">
            <x v="1"/>
          </reference>
          <reference field="2" count="1">
            <x v="15"/>
          </reference>
        </references>
      </pivotArea>
    </format>
    <format dxfId="92">
      <pivotArea dataOnly="0" labelOnly="1" outline="0" fieldPosition="0">
        <references count="3">
          <reference field="0" count="1" selected="0">
            <x v="22"/>
          </reference>
          <reference field="1" count="1" selected="0">
            <x v="1"/>
          </reference>
          <reference field="2" count="1">
            <x v="15"/>
          </reference>
        </references>
      </pivotArea>
    </format>
    <format dxfId="91">
      <pivotArea dataOnly="0" labelOnly="1" outline="0" fieldPosition="0">
        <references count="3">
          <reference field="0" count="1" selected="0">
            <x v="23"/>
          </reference>
          <reference field="1" count="1" selected="0">
            <x v="1"/>
          </reference>
          <reference field="2" count="1">
            <x v="15"/>
          </reference>
        </references>
      </pivotArea>
    </format>
    <format dxfId="90">
      <pivotArea dataOnly="0" labelOnly="1" outline="0" fieldPosition="0">
        <references count="2">
          <reference field="1" count="1" selected="0">
            <x v="1"/>
          </reference>
          <reference field="3"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D30" firstHeaderRow="2" firstDataRow="2" firstDataCol="3" rowPageCount="1"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Row"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3">
    <field x="0"/>
    <field x="1"/>
    <field x="2"/>
  </rowFields>
  <rowItems count="24">
    <i>
      <x/>
      <x/>
      <x/>
    </i>
    <i>
      <x v="1"/>
      <x v="1"/>
      <x v="15"/>
    </i>
    <i>
      <x v="3"/>
      <x v="1"/>
      <x v="15"/>
    </i>
    <i>
      <x v="4"/>
      <x v="1"/>
      <x v="15"/>
    </i>
    <i>
      <x v="5"/>
      <x v="1"/>
      <x v="15"/>
    </i>
    <i>
      <x v="6"/>
      <x v="1"/>
      <x v="15"/>
    </i>
    <i>
      <x v="7"/>
      <x v="1"/>
      <x v="15"/>
    </i>
    <i>
      <x v="8"/>
      <x/>
      <x v="27"/>
    </i>
    <i>
      <x v="9"/>
      <x v="1"/>
      <x v="15"/>
    </i>
    <i>
      <x v="10"/>
      <x v="1"/>
      <x v="15"/>
    </i>
    <i>
      <x v="11"/>
      <x v="1"/>
      <x v="15"/>
    </i>
    <i>
      <x v="12"/>
      <x v="1"/>
      <x v="15"/>
    </i>
    <i>
      <x v="13"/>
      <x v="1"/>
      <x v="15"/>
    </i>
    <i>
      <x v="14"/>
      <x v="1"/>
      <x v="15"/>
    </i>
    <i>
      <x v="15"/>
      <x v="1"/>
      <x v="15"/>
    </i>
    <i>
      <x v="16"/>
      <x v="1"/>
      <x v="15"/>
    </i>
    <i>
      <x v="17"/>
      <x v="1"/>
      <x v="15"/>
    </i>
    <i>
      <x v="18"/>
      <x v="1"/>
      <x v="15"/>
    </i>
    <i>
      <x v="19"/>
      <x v="1"/>
      <x v="15"/>
    </i>
    <i>
      <x v="20"/>
      <x v="1"/>
      <x v="15"/>
    </i>
    <i>
      <x v="21"/>
      <x v="1"/>
      <x v="15"/>
    </i>
    <i>
      <x v="22"/>
      <x v="1"/>
      <x v="15"/>
    </i>
    <i>
      <x v="23"/>
      <x v="1"/>
      <x v="15"/>
    </i>
    <i t="grand">
      <x/>
    </i>
  </rowItems>
  <colItems count="1">
    <i/>
  </colItems>
  <pageFields count="1">
    <pageField fld="3" item="4" hier="-1"/>
  </pageFields>
  <dataFields count="1">
    <dataField name="Contagem de Nomenclatura" fld="2" subtotal="count" baseField="0" baseItem="0"/>
  </dataFields>
  <formats count="28">
    <format dxfId="146">
      <pivotArea dataOnly="0" labelOnly="1" fieldPosition="0">
        <references count="1">
          <reference field="0" count="0"/>
        </references>
      </pivotArea>
    </format>
    <format dxfId="145">
      <pivotArea dataOnly="0" labelOnly="1" outline="0" fieldPosition="0">
        <references count="2">
          <reference field="1" count="1" selected="0">
            <x v="1"/>
          </reference>
          <reference field="3" count="1">
            <x v="3"/>
          </reference>
        </references>
      </pivotArea>
    </format>
    <format dxfId="144">
      <pivotArea dataOnly="0" labelOnly="1" outline="0" fieldPosition="0">
        <references count="1">
          <reference field="3" count="1">
            <x v="4"/>
          </reference>
        </references>
      </pivotArea>
    </format>
    <format dxfId="143">
      <pivotArea outline="0" collapsedLevelsAreSubtotals="1" fieldPosition="0">
        <references count="3">
          <reference field="0" count="1" selected="0">
            <x v="8"/>
          </reference>
          <reference field="1" count="1" selected="0">
            <x v="0"/>
          </reference>
          <reference field="2" count="1" selected="0">
            <x v="27"/>
          </reference>
        </references>
      </pivotArea>
    </format>
    <format dxfId="142">
      <pivotArea dataOnly="0" labelOnly="1" outline="0" fieldPosition="0">
        <references count="3">
          <reference field="0" count="1" selected="0">
            <x v="8"/>
          </reference>
          <reference field="1" count="1" selected="0">
            <x v="0"/>
          </reference>
          <reference field="2" count="1">
            <x v="27"/>
          </reference>
        </references>
      </pivotArea>
    </format>
    <format dxfId="141">
      <pivotArea dataOnly="0" labelOnly="1" outline="0" fieldPosition="0">
        <references count="3">
          <reference field="0" count="1" selected="0">
            <x v="0"/>
          </reference>
          <reference field="1" count="1" selected="0">
            <x v="0"/>
          </reference>
          <reference field="2" count="1">
            <x v="0"/>
          </reference>
        </references>
      </pivotArea>
    </format>
    <format dxfId="140">
      <pivotArea dataOnly="0" labelOnly="1" outline="0" fieldPosition="0">
        <references count="3">
          <reference field="0" count="1" selected="0">
            <x v="1"/>
          </reference>
          <reference field="1" count="1" selected="0">
            <x v="1"/>
          </reference>
          <reference field="2" count="1">
            <x v="15"/>
          </reference>
        </references>
      </pivotArea>
    </format>
    <format dxfId="139">
      <pivotArea dataOnly="0" labelOnly="1" outline="0" fieldPosition="0">
        <references count="3">
          <reference field="0" count="1" selected="0">
            <x v="3"/>
          </reference>
          <reference field="1" count="1" selected="0">
            <x v="1"/>
          </reference>
          <reference field="2" count="1">
            <x v="15"/>
          </reference>
        </references>
      </pivotArea>
    </format>
    <format dxfId="138">
      <pivotArea dataOnly="0" labelOnly="1" outline="0" fieldPosition="0">
        <references count="3">
          <reference field="0" count="1" selected="0">
            <x v="4"/>
          </reference>
          <reference field="1" count="1" selected="0">
            <x v="1"/>
          </reference>
          <reference field="2" count="1">
            <x v="15"/>
          </reference>
        </references>
      </pivotArea>
    </format>
    <format dxfId="137">
      <pivotArea dataOnly="0" labelOnly="1" outline="0" fieldPosition="0">
        <references count="3">
          <reference field="0" count="1" selected="0">
            <x v="5"/>
          </reference>
          <reference field="1" count="1" selected="0">
            <x v="1"/>
          </reference>
          <reference field="2" count="1">
            <x v="15"/>
          </reference>
        </references>
      </pivotArea>
    </format>
    <format dxfId="136">
      <pivotArea dataOnly="0" labelOnly="1" outline="0" fieldPosition="0">
        <references count="3">
          <reference field="0" count="1" selected="0">
            <x v="6"/>
          </reference>
          <reference field="1" count="1" selected="0">
            <x v="1"/>
          </reference>
          <reference field="2" count="1">
            <x v="15"/>
          </reference>
        </references>
      </pivotArea>
    </format>
    <format dxfId="135">
      <pivotArea dataOnly="0" labelOnly="1" outline="0" fieldPosition="0">
        <references count="3">
          <reference field="0" count="1" selected="0">
            <x v="7"/>
          </reference>
          <reference field="1" count="1" selected="0">
            <x v="1"/>
          </reference>
          <reference field="2" count="1">
            <x v="15"/>
          </reference>
        </references>
      </pivotArea>
    </format>
    <format dxfId="134">
      <pivotArea dataOnly="0" labelOnly="1" outline="0" fieldPosition="0">
        <references count="3">
          <reference field="0" count="1" selected="0">
            <x v="8"/>
          </reference>
          <reference field="1" count="1" selected="0">
            <x v="0"/>
          </reference>
          <reference field="2" count="1">
            <x v="27"/>
          </reference>
        </references>
      </pivotArea>
    </format>
    <format dxfId="133">
      <pivotArea dataOnly="0" labelOnly="1" outline="0" fieldPosition="0">
        <references count="3">
          <reference field="0" count="1" selected="0">
            <x v="9"/>
          </reference>
          <reference field="1" count="1" selected="0">
            <x v="1"/>
          </reference>
          <reference field="2" count="1">
            <x v="15"/>
          </reference>
        </references>
      </pivotArea>
    </format>
    <format dxfId="132">
      <pivotArea dataOnly="0" labelOnly="1" outline="0" fieldPosition="0">
        <references count="3">
          <reference field="0" count="1" selected="0">
            <x v="10"/>
          </reference>
          <reference field="1" count="1" selected="0">
            <x v="1"/>
          </reference>
          <reference field="2" count="1">
            <x v="15"/>
          </reference>
        </references>
      </pivotArea>
    </format>
    <format dxfId="131">
      <pivotArea dataOnly="0" labelOnly="1" outline="0" fieldPosition="0">
        <references count="3">
          <reference field="0" count="1" selected="0">
            <x v="11"/>
          </reference>
          <reference field="1" count="1" selected="0">
            <x v="1"/>
          </reference>
          <reference field="2" count="1">
            <x v="15"/>
          </reference>
        </references>
      </pivotArea>
    </format>
    <format dxfId="130">
      <pivotArea dataOnly="0" labelOnly="1" outline="0" fieldPosition="0">
        <references count="3">
          <reference field="0" count="1" selected="0">
            <x v="12"/>
          </reference>
          <reference field="1" count="1" selected="0">
            <x v="1"/>
          </reference>
          <reference field="2" count="1">
            <x v="15"/>
          </reference>
        </references>
      </pivotArea>
    </format>
    <format dxfId="129">
      <pivotArea dataOnly="0" labelOnly="1" outline="0" fieldPosition="0">
        <references count="3">
          <reference field="0" count="1" selected="0">
            <x v="13"/>
          </reference>
          <reference field="1" count="1" selected="0">
            <x v="1"/>
          </reference>
          <reference field="2" count="1">
            <x v="15"/>
          </reference>
        </references>
      </pivotArea>
    </format>
    <format dxfId="128">
      <pivotArea dataOnly="0" labelOnly="1" outline="0" fieldPosition="0">
        <references count="3">
          <reference field="0" count="1" selected="0">
            <x v="14"/>
          </reference>
          <reference field="1" count="1" selected="0">
            <x v="1"/>
          </reference>
          <reference field="2" count="1">
            <x v="15"/>
          </reference>
        </references>
      </pivotArea>
    </format>
    <format dxfId="127">
      <pivotArea dataOnly="0" labelOnly="1" outline="0" fieldPosition="0">
        <references count="3">
          <reference field="0" count="1" selected="0">
            <x v="15"/>
          </reference>
          <reference field="1" count="1" selected="0">
            <x v="1"/>
          </reference>
          <reference field="2" count="1">
            <x v="15"/>
          </reference>
        </references>
      </pivotArea>
    </format>
    <format dxfId="126">
      <pivotArea dataOnly="0" labelOnly="1" outline="0" fieldPosition="0">
        <references count="3">
          <reference field="0" count="1" selected="0">
            <x v="16"/>
          </reference>
          <reference field="1" count="1" selected="0">
            <x v="1"/>
          </reference>
          <reference field="2" count="1">
            <x v="15"/>
          </reference>
        </references>
      </pivotArea>
    </format>
    <format dxfId="125">
      <pivotArea dataOnly="0" labelOnly="1" outline="0" fieldPosition="0">
        <references count="3">
          <reference field="0" count="1" selected="0">
            <x v="17"/>
          </reference>
          <reference field="1" count="1" selected="0">
            <x v="1"/>
          </reference>
          <reference field="2" count="1">
            <x v="15"/>
          </reference>
        </references>
      </pivotArea>
    </format>
    <format dxfId="124">
      <pivotArea dataOnly="0" labelOnly="1" outline="0" fieldPosition="0">
        <references count="3">
          <reference field="0" count="1" selected="0">
            <x v="18"/>
          </reference>
          <reference field="1" count="1" selected="0">
            <x v="1"/>
          </reference>
          <reference field="2" count="1">
            <x v="15"/>
          </reference>
        </references>
      </pivotArea>
    </format>
    <format dxfId="123">
      <pivotArea dataOnly="0" labelOnly="1" outline="0" fieldPosition="0">
        <references count="3">
          <reference field="0" count="1" selected="0">
            <x v="19"/>
          </reference>
          <reference field="1" count="1" selected="0">
            <x v="1"/>
          </reference>
          <reference field="2" count="1">
            <x v="15"/>
          </reference>
        </references>
      </pivotArea>
    </format>
    <format dxfId="122">
      <pivotArea dataOnly="0" labelOnly="1" outline="0" fieldPosition="0">
        <references count="3">
          <reference field="0" count="1" selected="0">
            <x v="20"/>
          </reference>
          <reference field="1" count="1" selected="0">
            <x v="1"/>
          </reference>
          <reference field="2" count="1">
            <x v="15"/>
          </reference>
        </references>
      </pivotArea>
    </format>
    <format dxfId="121">
      <pivotArea dataOnly="0" labelOnly="1" outline="0" fieldPosition="0">
        <references count="3">
          <reference field="0" count="1" selected="0">
            <x v="21"/>
          </reference>
          <reference field="1" count="1" selected="0">
            <x v="1"/>
          </reference>
          <reference field="2" count="1">
            <x v="15"/>
          </reference>
        </references>
      </pivotArea>
    </format>
    <format dxfId="120">
      <pivotArea dataOnly="0" labelOnly="1" outline="0" fieldPosition="0">
        <references count="3">
          <reference field="0" count="1" selected="0">
            <x v="22"/>
          </reference>
          <reference field="1" count="1" selected="0">
            <x v="1"/>
          </reference>
          <reference field="2" count="1">
            <x v="15"/>
          </reference>
        </references>
      </pivotArea>
    </format>
    <format dxfId="119">
      <pivotArea dataOnly="0" labelOnly="1" outline="0" fieldPosition="0">
        <references count="3">
          <reference field="0" count="1" selected="0">
            <x v="23"/>
          </reference>
          <reference field="1" count="1" selected="0">
            <x v="1"/>
          </reference>
          <reference field="2"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8" indent="0" compact="0" compactData="0" gridDropZones="1" multipleFieldFilters="0">
  <location ref="A5:D30" firstHeaderRow="2" firstDataRow="2" firstDataCol="3" rowPageCount="1" colPageCount="1"/>
  <pivotFields count="4">
    <pivotField axis="axisRow" compact="0" outline="0" showAll="0" defaultSubtotal="0">
      <items count="24">
        <item x="3"/>
        <item x="15"/>
        <item m="1" x="23"/>
        <item x="17"/>
        <item x="14"/>
        <item x="10"/>
        <item x="2"/>
        <item x="0"/>
        <item x="5"/>
        <item x="20"/>
        <item x="6"/>
        <item x="13"/>
        <item x="22"/>
        <item x="4"/>
        <item x="19"/>
        <item x="12"/>
        <item x="8"/>
        <item x="21"/>
        <item x="9"/>
        <item x="1"/>
        <item x="18"/>
        <item x="7"/>
        <item x="11"/>
        <item x="16"/>
      </items>
    </pivotField>
    <pivotField axis="axisRow" compact="0" outline="0" showAll="0" defaultSubtotal="0">
      <items count="2">
        <item x="1"/>
        <item x="0"/>
      </items>
    </pivotField>
    <pivotField axis="axisRow" dataField="1" compact="0" outline="0" multipleItemSelectionAllowed="1" showAll="0" sortType="descending">
      <items count="29">
        <item x="13"/>
        <item x="20"/>
        <item x="19"/>
        <item x="23"/>
        <item x="21"/>
        <item x="18"/>
        <item x="3"/>
        <item x="2"/>
        <item x="26"/>
        <item x="15"/>
        <item x="9"/>
        <item x="8"/>
        <item x="22"/>
        <item x="24"/>
        <item x="10"/>
        <item x="12"/>
        <item x="4"/>
        <item x="5"/>
        <item x="16"/>
        <item x="1"/>
        <item x="7"/>
        <item x="27"/>
        <item x="11"/>
        <item x="17"/>
        <item x="25"/>
        <item x="6"/>
        <item x="0"/>
        <item x="14"/>
        <item t="default"/>
      </items>
      <autoSortScope>
        <pivotArea dataOnly="0" outline="0" fieldPosition="0">
          <references count="1">
            <reference field="4294967294" count="1" selected="0">
              <x v="0"/>
            </reference>
          </references>
        </pivotArea>
      </autoSortScope>
    </pivotField>
    <pivotField axis="axisPage" compact="0" outline="0" showAll="0">
      <items count="10">
        <item x="0"/>
        <item x="1"/>
        <item x="2"/>
        <item x="3"/>
        <item x="4"/>
        <item x="5"/>
        <item x="6"/>
        <item x="7"/>
        <item x="8"/>
        <item t="default"/>
      </items>
    </pivotField>
  </pivotFields>
  <rowFields count="3">
    <field x="0"/>
    <field x="1"/>
    <field x="2"/>
  </rowFields>
  <rowItems count="24">
    <i>
      <x/>
      <x/>
      <x/>
    </i>
    <i>
      <x v="1"/>
      <x v="1"/>
      <x v="15"/>
    </i>
    <i>
      <x v="3"/>
      <x v="1"/>
      <x v="15"/>
    </i>
    <i>
      <x v="4"/>
      <x v="1"/>
      <x v="15"/>
    </i>
    <i>
      <x v="5"/>
      <x v="1"/>
      <x v="15"/>
    </i>
    <i>
      <x v="6"/>
      <x v="1"/>
      <x v="15"/>
    </i>
    <i>
      <x v="7"/>
      <x v="1"/>
      <x v="15"/>
    </i>
    <i>
      <x v="8"/>
      <x/>
      <x v="27"/>
    </i>
    <i>
      <x v="9"/>
      <x v="1"/>
      <x v="15"/>
    </i>
    <i>
      <x v="10"/>
      <x v="1"/>
      <x v="15"/>
    </i>
    <i>
      <x v="11"/>
      <x v="1"/>
      <x v="15"/>
    </i>
    <i>
      <x v="12"/>
      <x v="1"/>
      <x v="15"/>
    </i>
    <i>
      <x v="13"/>
      <x v="1"/>
      <x v="15"/>
    </i>
    <i>
      <x v="14"/>
      <x v="1"/>
      <x v="15"/>
    </i>
    <i>
      <x v="15"/>
      <x v="1"/>
      <x v="15"/>
    </i>
    <i>
      <x v="16"/>
      <x v="1"/>
      <x v="15"/>
    </i>
    <i>
      <x v="17"/>
      <x v="1"/>
      <x v="15"/>
    </i>
    <i>
      <x v="18"/>
      <x v="1"/>
      <x v="15"/>
    </i>
    <i>
      <x v="19"/>
      <x v="1"/>
      <x v="15"/>
    </i>
    <i>
      <x v="20"/>
      <x v="1"/>
      <x v="15"/>
    </i>
    <i>
      <x v="21"/>
      <x v="1"/>
      <x v="15"/>
    </i>
    <i>
      <x v="22"/>
      <x v="1"/>
      <x v="15"/>
    </i>
    <i>
      <x v="23"/>
      <x v="1"/>
      <x v="15"/>
    </i>
    <i t="grand">
      <x/>
    </i>
  </rowItems>
  <colItems count="1">
    <i/>
  </colItems>
  <pageFields count="1">
    <pageField fld="3" item="4" hier="-1"/>
  </pageFields>
  <dataFields count="1">
    <dataField name="Contagem de Nomenclatura" fld="2" subtotal="count" baseField="0" baseItem="0"/>
  </dataFields>
  <formats count="28">
    <format dxfId="60">
      <pivotArea dataOnly="0" labelOnly="1" fieldPosition="0">
        <references count="1">
          <reference field="0" count="0"/>
        </references>
      </pivotArea>
    </format>
    <format dxfId="59">
      <pivotArea dataOnly="0" labelOnly="1" outline="0" fieldPosition="0">
        <references count="2">
          <reference field="1" count="1" selected="0">
            <x v="1"/>
          </reference>
          <reference field="3" count="1">
            <x v="3"/>
          </reference>
        </references>
      </pivotArea>
    </format>
    <format dxfId="58">
      <pivotArea dataOnly="0" labelOnly="1" outline="0" fieldPosition="0">
        <references count="1">
          <reference field="3" count="1">
            <x v="4"/>
          </reference>
        </references>
      </pivotArea>
    </format>
    <format dxfId="57">
      <pivotArea outline="0" collapsedLevelsAreSubtotals="1" fieldPosition="0">
        <references count="3">
          <reference field="0" count="1" selected="0">
            <x v="8"/>
          </reference>
          <reference field="1" count="1" selected="0">
            <x v="0"/>
          </reference>
          <reference field="2" count="1" selected="0">
            <x v="27"/>
          </reference>
        </references>
      </pivotArea>
    </format>
    <format dxfId="56">
      <pivotArea dataOnly="0" labelOnly="1" outline="0" fieldPosition="0">
        <references count="3">
          <reference field="0" count="1" selected="0">
            <x v="8"/>
          </reference>
          <reference field="1" count="1" selected="0">
            <x v="0"/>
          </reference>
          <reference field="2" count="1">
            <x v="27"/>
          </reference>
        </references>
      </pivotArea>
    </format>
    <format dxfId="55">
      <pivotArea dataOnly="0" labelOnly="1" outline="0" fieldPosition="0">
        <references count="3">
          <reference field="0" count="1" selected="0">
            <x v="0"/>
          </reference>
          <reference field="1" count="1" selected="0">
            <x v="0"/>
          </reference>
          <reference field="2" count="1">
            <x v="0"/>
          </reference>
        </references>
      </pivotArea>
    </format>
    <format dxfId="54">
      <pivotArea dataOnly="0" labelOnly="1" outline="0" fieldPosition="0">
        <references count="3">
          <reference field="0" count="1" selected="0">
            <x v="1"/>
          </reference>
          <reference field="1" count="1" selected="0">
            <x v="1"/>
          </reference>
          <reference field="2" count="1">
            <x v="15"/>
          </reference>
        </references>
      </pivotArea>
    </format>
    <format dxfId="53">
      <pivotArea dataOnly="0" labelOnly="1" outline="0" fieldPosition="0">
        <references count="3">
          <reference field="0" count="1" selected="0">
            <x v="3"/>
          </reference>
          <reference field="1" count="1" selected="0">
            <x v="1"/>
          </reference>
          <reference field="2" count="1">
            <x v="15"/>
          </reference>
        </references>
      </pivotArea>
    </format>
    <format dxfId="52">
      <pivotArea dataOnly="0" labelOnly="1" outline="0" fieldPosition="0">
        <references count="3">
          <reference field="0" count="1" selected="0">
            <x v="4"/>
          </reference>
          <reference field="1" count="1" selected="0">
            <x v="1"/>
          </reference>
          <reference field="2" count="1">
            <x v="15"/>
          </reference>
        </references>
      </pivotArea>
    </format>
    <format dxfId="51">
      <pivotArea dataOnly="0" labelOnly="1" outline="0" fieldPosition="0">
        <references count="3">
          <reference field="0" count="1" selected="0">
            <x v="5"/>
          </reference>
          <reference field="1" count="1" selected="0">
            <x v="1"/>
          </reference>
          <reference field="2" count="1">
            <x v="15"/>
          </reference>
        </references>
      </pivotArea>
    </format>
    <format dxfId="50">
      <pivotArea dataOnly="0" labelOnly="1" outline="0" fieldPosition="0">
        <references count="3">
          <reference field="0" count="1" selected="0">
            <x v="6"/>
          </reference>
          <reference field="1" count="1" selected="0">
            <x v="1"/>
          </reference>
          <reference field="2" count="1">
            <x v="15"/>
          </reference>
        </references>
      </pivotArea>
    </format>
    <format dxfId="49">
      <pivotArea dataOnly="0" labelOnly="1" outline="0" fieldPosition="0">
        <references count="3">
          <reference field="0" count="1" selected="0">
            <x v="7"/>
          </reference>
          <reference field="1" count="1" selected="0">
            <x v="1"/>
          </reference>
          <reference field="2" count="1">
            <x v="15"/>
          </reference>
        </references>
      </pivotArea>
    </format>
    <format dxfId="48">
      <pivotArea dataOnly="0" labelOnly="1" outline="0" fieldPosition="0">
        <references count="3">
          <reference field="0" count="1" selected="0">
            <x v="8"/>
          </reference>
          <reference field="1" count="1" selected="0">
            <x v="0"/>
          </reference>
          <reference field="2" count="1">
            <x v="27"/>
          </reference>
        </references>
      </pivotArea>
    </format>
    <format dxfId="47">
      <pivotArea dataOnly="0" labelOnly="1" outline="0" fieldPosition="0">
        <references count="3">
          <reference field="0" count="1" selected="0">
            <x v="9"/>
          </reference>
          <reference field="1" count="1" selected="0">
            <x v="1"/>
          </reference>
          <reference field="2" count="1">
            <x v="15"/>
          </reference>
        </references>
      </pivotArea>
    </format>
    <format dxfId="46">
      <pivotArea dataOnly="0" labelOnly="1" outline="0" fieldPosition="0">
        <references count="3">
          <reference field="0" count="1" selected="0">
            <x v="10"/>
          </reference>
          <reference field="1" count="1" selected="0">
            <x v="1"/>
          </reference>
          <reference field="2" count="1">
            <x v="15"/>
          </reference>
        </references>
      </pivotArea>
    </format>
    <format dxfId="45">
      <pivotArea dataOnly="0" labelOnly="1" outline="0" fieldPosition="0">
        <references count="3">
          <reference field="0" count="1" selected="0">
            <x v="11"/>
          </reference>
          <reference field="1" count="1" selected="0">
            <x v="1"/>
          </reference>
          <reference field="2" count="1">
            <x v="15"/>
          </reference>
        </references>
      </pivotArea>
    </format>
    <format dxfId="44">
      <pivotArea dataOnly="0" labelOnly="1" outline="0" fieldPosition="0">
        <references count="3">
          <reference field="0" count="1" selected="0">
            <x v="12"/>
          </reference>
          <reference field="1" count="1" selected="0">
            <x v="1"/>
          </reference>
          <reference field="2" count="1">
            <x v="15"/>
          </reference>
        </references>
      </pivotArea>
    </format>
    <format dxfId="43">
      <pivotArea dataOnly="0" labelOnly="1" outline="0" fieldPosition="0">
        <references count="3">
          <reference field="0" count="1" selected="0">
            <x v="13"/>
          </reference>
          <reference field="1" count="1" selected="0">
            <x v="1"/>
          </reference>
          <reference field="2" count="1">
            <x v="15"/>
          </reference>
        </references>
      </pivotArea>
    </format>
    <format dxfId="42">
      <pivotArea dataOnly="0" labelOnly="1" outline="0" fieldPosition="0">
        <references count="3">
          <reference field="0" count="1" selected="0">
            <x v="14"/>
          </reference>
          <reference field="1" count="1" selected="0">
            <x v="1"/>
          </reference>
          <reference field="2" count="1">
            <x v="15"/>
          </reference>
        </references>
      </pivotArea>
    </format>
    <format dxfId="41">
      <pivotArea dataOnly="0" labelOnly="1" outline="0" fieldPosition="0">
        <references count="3">
          <reference field="0" count="1" selected="0">
            <x v="15"/>
          </reference>
          <reference field="1" count="1" selected="0">
            <x v="1"/>
          </reference>
          <reference field="2" count="1">
            <x v="15"/>
          </reference>
        </references>
      </pivotArea>
    </format>
    <format dxfId="40">
      <pivotArea dataOnly="0" labelOnly="1" outline="0" fieldPosition="0">
        <references count="3">
          <reference field="0" count="1" selected="0">
            <x v="16"/>
          </reference>
          <reference field="1" count="1" selected="0">
            <x v="1"/>
          </reference>
          <reference field="2" count="1">
            <x v="15"/>
          </reference>
        </references>
      </pivotArea>
    </format>
    <format dxfId="39">
      <pivotArea dataOnly="0" labelOnly="1" outline="0" fieldPosition="0">
        <references count="3">
          <reference field="0" count="1" selected="0">
            <x v="17"/>
          </reference>
          <reference field="1" count="1" selected="0">
            <x v="1"/>
          </reference>
          <reference field="2" count="1">
            <x v="15"/>
          </reference>
        </references>
      </pivotArea>
    </format>
    <format dxfId="38">
      <pivotArea dataOnly="0" labelOnly="1" outline="0" fieldPosition="0">
        <references count="3">
          <reference field="0" count="1" selected="0">
            <x v="18"/>
          </reference>
          <reference field="1" count="1" selected="0">
            <x v="1"/>
          </reference>
          <reference field="2" count="1">
            <x v="15"/>
          </reference>
        </references>
      </pivotArea>
    </format>
    <format dxfId="37">
      <pivotArea dataOnly="0" labelOnly="1" outline="0" fieldPosition="0">
        <references count="3">
          <reference field="0" count="1" selected="0">
            <x v="19"/>
          </reference>
          <reference field="1" count="1" selected="0">
            <x v="1"/>
          </reference>
          <reference field="2" count="1">
            <x v="15"/>
          </reference>
        </references>
      </pivotArea>
    </format>
    <format dxfId="36">
      <pivotArea dataOnly="0" labelOnly="1" outline="0" fieldPosition="0">
        <references count="3">
          <reference field="0" count="1" selected="0">
            <x v="20"/>
          </reference>
          <reference field="1" count="1" selected="0">
            <x v="1"/>
          </reference>
          <reference field="2" count="1">
            <x v="15"/>
          </reference>
        </references>
      </pivotArea>
    </format>
    <format dxfId="35">
      <pivotArea dataOnly="0" labelOnly="1" outline="0" fieldPosition="0">
        <references count="3">
          <reference field="0" count="1" selected="0">
            <x v="21"/>
          </reference>
          <reference field="1" count="1" selected="0">
            <x v="1"/>
          </reference>
          <reference field="2" count="1">
            <x v="15"/>
          </reference>
        </references>
      </pivotArea>
    </format>
    <format dxfId="34">
      <pivotArea dataOnly="0" labelOnly="1" outline="0" fieldPosition="0">
        <references count="3">
          <reference field="0" count="1" selected="0">
            <x v="22"/>
          </reference>
          <reference field="1" count="1" selected="0">
            <x v="1"/>
          </reference>
          <reference field="2" count="1">
            <x v="15"/>
          </reference>
        </references>
      </pivotArea>
    </format>
    <format dxfId="33">
      <pivotArea dataOnly="0" labelOnly="1" outline="0" fieldPosition="0">
        <references count="3">
          <reference field="0" count="1" selected="0">
            <x v="23"/>
          </reference>
          <reference field="1" count="1" selected="0">
            <x v="1"/>
          </reference>
          <reference field="2"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3" dT="2025-09-03T22:41:56.99" personId="{C02732CC-444A-4763-8772-859919B64345}" id="{0AD7D20F-46A8-4AF3-B56A-5F60525DA610}">
    <text>Chatbot Logo
Os tipos de varejo online podem ser categorizados de várias maneiras, mas os principais incluem:
B2C (Business-to-Consumer) : Este é o modelo mais comum, onde as empresas vendem produtos ou serviços diretamente aos consumidores.
B2B (Business-to-Business) : Nesse modelo, empresas vendem para outras empresas. Isso inclui fornecedores de produtos ou serviços que atendem a empresas, como equipamentos e softwares.
C2C (Consumer-to-Consumer) : Plataformas que permitem que consumidores vendam produtos para outros consumidores, como eBay e OLX.
C2B (Consumer-to-Business) : Nesse modelo, consumidores vendem produtos ou serviços para empresas. Exemplo: fotógrafos que vendem suas fotos para empresas.
Marketplace : Plataformas como Amazon e Mercado Livre que oferecem um espaço onde múltiplos vendedores podem listar e vender produtos.
E-commerce de assinatura : Modelos que oferecem produtos ou serviços em um formato de assinatura, como caixas de produtos mensais (ex: Birchbox).
Dropshipping : Onde o varejista não mantém os produtos em estoque, mas sim faz parcerias com fornecedores que enviam diretamente aos clientes.
Varejo móvel (m-commerce) : Vendas realizadas através de dispositivos móveis, como smartphones e tablets.
Esses modelos refletem a diversidade do varejo online e como ele tem se adaptado às necessidades dos consumidores e às novas tecnologias.
Translate
O que machine Learning
Chatbot Logo
Machine Learning (aprendizado de máquina) é uma subárea da inteligência artificial que se concentra no desenvolvimento de algoritmos e modelos que permitem que os computadores aprendam a partir de dados e façam previsões ou decisões sem serem explicitamente programados para realizar uma tarefa específica. Em vez de seguir regras fixas, os sistemas de aprendizado de máquina identificam padrões e relações nos dados e usam essas informações para melhorar seu desempenho ao longo do tempo.
Algumas das principais categorias de machine learning incluem:
Aprendizado supervisionado : O modelo é treinado com dados rotulados, ou seja, dados que já têm uma resposta conhecida. Ele aprende a prever a resposta para dados novos baseando-se no aprendizado dos dados antigos.
Aprendizado não supervisionado : O modelo trabalha com dados não rotulados e tenta encontrar estruturas ou padrões por conta própria, como agrupamentos ou associações.
Aprendizado por reforço : O modelo aprende a tomar decisões através de tentativas e erros, recebendo recompensas ou punições com base em suas ações dentro de um ambiente.
Machine Learning é amplamente utilizado em diversas aplicações, como reconhecimento de voz, reconhecimento de imagem, recomendações de produtos, diagnósticos médicos, entre outros.
Translate
Quais são os tipos de modelos em IA
Chatbot Logo
Existem vários tipos de modelos em Inteligência Artificial (IA), cada um com suas características e aplicações específicas. Aqui estão alguns dos principais tipos:
Modelos de aprendizado supervisionado :
Esses modelos são treinados com um conjunto de dados rotulados. O objetivo é prever a saída para novos dados com base nos padrões aprendidos. Exemplos incluem regressão linear, árvore de decisão, redes neurais e máquinas de vetor de suporte (SVM).
Modelos de aprendizado não supervisionado :
Usam dados não rotulados e buscam encontrar padrões ou agrupamentos. Exemplos incluem algoritmos de clustering, como K-means e hierárquico, e técnicas de redução de dimensionalidade, como PCA (Análise de Componentes Principais).
Modelos de aprendizado semi-supervisionado :
Esses modelos combinam elementos de aprendizado supervisionado e não supervisionado, utilizando uma pequena quantidade de dados rotulados juntamente com uma grande quantidade de dados não rotulados.
Modelos de aprendizado por reforço :
Nesses modelos, um agente aprende a tomar decisões através de interações com um ambiente, recebendo recompensas ou punições com base em suas ações. O objetivo é maximizar as recompensas acumuladas ao longo do tempo.
Redes neurais profundas (Deep Learning) :
Uma subárea do aprendizado de máquina que utiliza várias camadas de neurônios artificiais para processar grandes volumes de dados. É especialmente eficaz em tarefas como reconhecimento de imagem, processamento de linguagem natural e jogos.
Modelos generativos :
Esses modelos aprendem a gerar novos dados semelhantes aos dados de treinamento. Exemplos incluem Redes Generativas Adversariais (GANs) e Modelos Baseados em Variáveis Latentes (como VAE - Variational Autoencoders).
Modelos de linguagem :
Especializados em entender e gerar texto, como o GPT (Generative Pre-trained Transformer) e BERT (Bidirectional Encoder Representations from Transformers), que são usados em tarefas de processamento de linguagem natural.
Esses modelos têm aplicações que vão desde sistemas de recomendação, diagnósticos médicos e automação de processos, até veículos autônomos e assistentes virtuais. Escolher o modelo apropriado depende do tipo de dados disponíveis, do problema a ser resolvido e das metas do projeto.
Translate
Como sao classificados Machine Learning, Deep Learning e Redes Neurais a partir da classificação anterior?
Chatbot Logo
Machine Learning (aprendizado de máquina), Deep Learning (aprendizado profundo) e Redes Neurais se enquadram nas seguintes categorias da classificação anterior:
Machine Learning (Aprendizado de Máquina) :
É um termo abrangente que inclui todos os modelos mencionados. Os modelos de aprendizado de máquina podem ser divididos nas seguintes categorias:
Aprendizado supervisionado : Modelos que utilizam dados rotulados (ex: regressão linear, árvore de decisão).
Aprendizado não supervisionado : Modelos que trabalham com dados não rotulados (ex: K-means, DBSCAN).
Aprendizado semi-supervisionado : Combina dados rotulados e não rotulados.
Aprendizado por reforço : Modelos que aprendem a partir de interações com o ambiente.
Deep Learning (Aprendizado Profundo) :
É uma subárea de Machine Learning focada em algoritmos que utilizam redes neurais profundas, que têm muitas camadas. O deep learning é especialmente eficaz em tarefas complexas, como reconhecimento de fala, visão computacional e processamento de linguagem natural. Ele se encaixa principalmente na categoria de aprendizado supervisionado, mas também pode ser aplicado em contextos de aprendizado não supervisionado (ex: autoencoders).
Redes Neurais :
Este é um tipo específico de modelo dentro do campo de Machine Learning e, mais precisamente, do Deep Learning. Redes neurais podem ser utilizadas em aprendizado supervisionado, não supervisionado e, ocasionalmente, em aprendizado por reforço (por exemplo, quando usadas em algoritmos de reforço, como o DQN - Deep Q-Network).
Em resumo, redes neurais são uma técnica dentro do Deep Learning, que, por sua vez, é uma subárea do Machine Learning. Todos esses conceitos estão interligados e se baseiam em princípios fundamentais de como as máquinas podem aprender com dados.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1.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G32"/>
  <sheetViews>
    <sheetView showGridLines="0" zoomScale="90" zoomScaleNormal="90" workbookViewId="0">
      <selection activeCell="L33" sqref="L33"/>
    </sheetView>
  </sheetViews>
  <sheetFormatPr defaultRowHeight="14.25"/>
  <cols>
    <col min="2" max="2" width="1.25" customWidth="1"/>
    <col min="3" max="3" width="13.5" bestFit="1" customWidth="1"/>
    <col min="4" max="4" width="21.875" bestFit="1" customWidth="1"/>
    <col min="5" max="5" width="1.875" customWidth="1"/>
    <col min="6" max="6" width="13.875" style="1" bestFit="1" customWidth="1"/>
    <col min="7" max="7" width="17.375" style="1" customWidth="1"/>
    <col min="8" max="8" width="1.875" style="1" customWidth="1"/>
    <col min="9" max="9" width="14.625" style="1" bestFit="1" customWidth="1"/>
    <col min="10" max="10" width="28.5" style="1" bestFit="1" customWidth="1"/>
    <col min="11" max="11" width="1.875" style="1" customWidth="1"/>
    <col min="12" max="12" width="9.5" style="1" bestFit="1" customWidth="1"/>
    <col min="13" max="13" width="31.625" style="1" bestFit="1" customWidth="1"/>
    <col min="14" max="14" width="1.125" style="1" customWidth="1"/>
    <col min="15" max="15" width="13.75" style="1" customWidth="1"/>
    <col min="16" max="18" width="8.875" style="1"/>
  </cols>
  <sheetData>
    <row r="1" spans="3:33">
      <c r="W1" s="1"/>
      <c r="X1" s="1"/>
      <c r="Y1" s="1"/>
      <c r="Z1" s="1"/>
      <c r="AA1" s="1"/>
      <c r="AB1" s="1"/>
      <c r="AC1" s="1"/>
      <c r="AD1" s="1"/>
      <c r="AE1" s="1"/>
      <c r="AF1" s="1"/>
      <c r="AG1" s="1"/>
    </row>
    <row r="2" spans="3:33">
      <c r="T2" s="1"/>
      <c r="U2" s="1"/>
      <c r="V2" s="1"/>
      <c r="W2" s="1"/>
      <c r="X2" s="1"/>
      <c r="Y2" s="1"/>
      <c r="Z2" s="1"/>
      <c r="AA2" s="1"/>
      <c r="AB2" s="1"/>
      <c r="AC2" s="1"/>
      <c r="AD2" s="1"/>
      <c r="AG2" s="1"/>
    </row>
    <row r="3" spans="3:33" ht="6.6" customHeight="1" thickBot="1">
      <c r="C3" s="1"/>
      <c r="D3" s="1"/>
      <c r="E3" s="1"/>
      <c r="Q3"/>
      <c r="R3"/>
      <c r="S3" s="1"/>
    </row>
    <row r="4" spans="3:33" ht="15" thickBot="1">
      <c r="C4" s="91" t="s">
        <v>64</v>
      </c>
      <c r="D4" s="92"/>
      <c r="E4" s="19"/>
      <c r="F4" s="91" t="s">
        <v>22</v>
      </c>
      <c r="G4" s="92"/>
      <c r="H4" s="19"/>
      <c r="I4" s="91" t="s">
        <v>37</v>
      </c>
      <c r="J4" s="92"/>
      <c r="L4" s="91" t="s">
        <v>60</v>
      </c>
      <c r="M4" s="92"/>
      <c r="Q4"/>
      <c r="R4"/>
      <c r="S4" s="1"/>
    </row>
    <row r="5" spans="3:33">
      <c r="C5" s="26" t="s">
        <v>0</v>
      </c>
      <c r="D5" s="27" t="s">
        <v>256</v>
      </c>
      <c r="E5" s="2"/>
      <c r="F5" s="28" t="s">
        <v>20</v>
      </c>
      <c r="G5" s="29" t="s">
        <v>23</v>
      </c>
      <c r="H5" s="2"/>
      <c r="I5" s="28" t="s">
        <v>38</v>
      </c>
      <c r="J5" s="29" t="s">
        <v>59</v>
      </c>
      <c r="K5" s="2"/>
      <c r="L5" s="28" t="s">
        <v>67</v>
      </c>
      <c r="M5" s="29" t="s">
        <v>62</v>
      </c>
      <c r="Q5"/>
      <c r="R5"/>
      <c r="S5" s="1"/>
    </row>
    <row r="6" spans="3:33">
      <c r="C6" s="20" t="s">
        <v>11</v>
      </c>
      <c r="D6" s="21" t="s">
        <v>1</v>
      </c>
      <c r="E6" s="1"/>
      <c r="F6" s="20" t="s">
        <v>24</v>
      </c>
      <c r="G6" s="21" t="s">
        <v>21</v>
      </c>
      <c r="I6" s="20" t="s">
        <v>126</v>
      </c>
      <c r="J6" s="21" t="s">
        <v>37</v>
      </c>
      <c r="L6" s="20" t="s">
        <v>65</v>
      </c>
      <c r="M6" s="21" t="s">
        <v>65</v>
      </c>
      <c r="Q6"/>
      <c r="R6"/>
      <c r="S6" s="1"/>
    </row>
    <row r="7" spans="3:33">
      <c r="C7" s="20" t="s">
        <v>12</v>
      </c>
      <c r="D7" s="21" t="s">
        <v>2</v>
      </c>
      <c r="E7" s="1"/>
      <c r="F7" s="20" t="s">
        <v>36</v>
      </c>
      <c r="G7" s="21" t="s">
        <v>25</v>
      </c>
      <c r="I7" s="20" t="s">
        <v>255</v>
      </c>
      <c r="J7" s="21" t="s">
        <v>124</v>
      </c>
      <c r="L7" s="20" t="s">
        <v>68</v>
      </c>
      <c r="M7" s="21" t="s">
        <v>66</v>
      </c>
      <c r="Q7"/>
      <c r="R7"/>
      <c r="S7" s="1"/>
    </row>
    <row r="8" spans="3:33">
      <c r="C8" s="28" t="s">
        <v>3</v>
      </c>
      <c r="D8" s="29" t="s">
        <v>4</v>
      </c>
      <c r="E8" s="2"/>
      <c r="F8" s="20" t="s">
        <v>35</v>
      </c>
      <c r="G8" s="21" t="s">
        <v>27</v>
      </c>
      <c r="I8" s="31" t="s">
        <v>56</v>
      </c>
      <c r="J8" s="32" t="s">
        <v>254</v>
      </c>
      <c r="K8" s="2"/>
      <c r="L8" s="20" t="s">
        <v>292</v>
      </c>
      <c r="M8" s="21" t="s">
        <v>293</v>
      </c>
      <c r="O8" s="1" t="s">
        <v>294</v>
      </c>
      <c r="Q8"/>
      <c r="R8"/>
      <c r="S8" s="1"/>
    </row>
    <row r="9" spans="3:33">
      <c r="C9" s="20" t="s">
        <v>6</v>
      </c>
      <c r="D9" s="21" t="s">
        <v>5</v>
      </c>
      <c r="E9" s="1"/>
      <c r="F9" s="20" t="s">
        <v>34</v>
      </c>
      <c r="G9" s="21" t="s">
        <v>26</v>
      </c>
      <c r="I9" s="20" t="s">
        <v>57</v>
      </c>
      <c r="J9" s="21" t="s">
        <v>39</v>
      </c>
      <c r="L9" s="28" t="s">
        <v>253</v>
      </c>
      <c r="M9" s="29" t="s">
        <v>63</v>
      </c>
      <c r="O9" s="33"/>
      <c r="Q9"/>
      <c r="R9"/>
      <c r="S9" s="1"/>
    </row>
    <row r="10" spans="3:33">
      <c r="C10" s="20" t="s">
        <v>9</v>
      </c>
      <c r="D10" s="21" t="s">
        <v>7</v>
      </c>
      <c r="E10" s="1"/>
      <c r="F10" s="20" t="s">
        <v>33</v>
      </c>
      <c r="G10" s="21" t="s">
        <v>28</v>
      </c>
      <c r="I10" s="20" t="s">
        <v>58</v>
      </c>
      <c r="J10" s="21" t="s">
        <v>40</v>
      </c>
      <c r="L10" s="20" t="s">
        <v>298</v>
      </c>
      <c r="M10" s="21" t="s">
        <v>297</v>
      </c>
      <c r="Q10"/>
      <c r="R10"/>
      <c r="S10" s="1"/>
    </row>
    <row r="11" spans="3:33" ht="15" thickBot="1">
      <c r="C11" s="20" t="s">
        <v>10</v>
      </c>
      <c r="D11" s="21" t="s">
        <v>8</v>
      </c>
      <c r="E11" s="1"/>
      <c r="F11" s="20" t="s">
        <v>32</v>
      </c>
      <c r="G11" s="21" t="s">
        <v>29</v>
      </c>
      <c r="I11" s="20" t="s">
        <v>49</v>
      </c>
      <c r="J11" s="21" t="s">
        <v>41</v>
      </c>
      <c r="L11" s="20" t="s">
        <v>300</v>
      </c>
      <c r="M11" s="21" t="s">
        <v>299</v>
      </c>
      <c r="Q11"/>
      <c r="R11"/>
      <c r="S11" s="1"/>
    </row>
    <row r="12" spans="3:33" ht="15" thickBot="1">
      <c r="C12" s="28" t="s">
        <v>13</v>
      </c>
      <c r="D12" s="29" t="s">
        <v>14</v>
      </c>
      <c r="E12" s="2"/>
      <c r="F12" s="23" t="s">
        <v>31</v>
      </c>
      <c r="G12" s="24" t="s">
        <v>30</v>
      </c>
      <c r="I12" s="35" t="s">
        <v>61</v>
      </c>
      <c r="J12" s="36" t="s">
        <v>19</v>
      </c>
      <c r="K12" s="2"/>
      <c r="L12" s="20" t="s">
        <v>301</v>
      </c>
      <c r="M12" s="21" t="s">
        <v>295</v>
      </c>
      <c r="Q12"/>
      <c r="R12"/>
      <c r="S12" s="1"/>
    </row>
    <row r="13" spans="3:33" ht="15" thickBot="1">
      <c r="C13" s="20" t="s">
        <v>17</v>
      </c>
      <c r="D13" s="22" t="s">
        <v>15</v>
      </c>
      <c r="E13" s="3"/>
      <c r="I13" s="20" t="s">
        <v>54</v>
      </c>
      <c r="J13" s="25" t="s">
        <v>42</v>
      </c>
      <c r="K13" s="30"/>
      <c r="L13" s="23" t="s">
        <v>302</v>
      </c>
      <c r="M13" s="24" t="s">
        <v>296</v>
      </c>
      <c r="O13" s="1" t="s">
        <v>294</v>
      </c>
      <c r="Q13"/>
      <c r="R13"/>
      <c r="S13" s="1"/>
    </row>
    <row r="14" spans="3:33" ht="15" thickBot="1">
      <c r="C14" s="23" t="s">
        <v>18</v>
      </c>
      <c r="D14" s="24" t="s">
        <v>16</v>
      </c>
      <c r="E14" s="1"/>
      <c r="I14" s="20" t="s">
        <v>55</v>
      </c>
      <c r="J14" s="21" t="s">
        <v>43</v>
      </c>
      <c r="L14" s="93"/>
      <c r="M14" s="93"/>
      <c r="Q14"/>
      <c r="R14"/>
      <c r="S14" s="1"/>
    </row>
    <row r="15" spans="3:33">
      <c r="C15" s="1"/>
      <c r="D15" s="1"/>
      <c r="E15" s="1"/>
      <c r="I15" s="20" t="s">
        <v>53</v>
      </c>
      <c r="J15" s="21" t="s">
        <v>44</v>
      </c>
      <c r="Q15"/>
      <c r="R15"/>
      <c r="S15" s="1"/>
    </row>
    <row r="16" spans="3:33">
      <c r="C16" s="1"/>
      <c r="D16" s="1"/>
      <c r="E16" s="1"/>
      <c r="I16" s="20" t="s">
        <v>52</v>
      </c>
      <c r="J16" s="21" t="s">
        <v>45</v>
      </c>
      <c r="Q16"/>
      <c r="R16"/>
      <c r="S16" s="1"/>
    </row>
    <row r="17" spans="3:19">
      <c r="C17" s="1"/>
      <c r="D17" s="1"/>
      <c r="E17" s="1"/>
      <c r="I17" s="20" t="s">
        <v>49</v>
      </c>
      <c r="J17" s="21" t="s">
        <v>46</v>
      </c>
      <c r="Q17"/>
      <c r="R17"/>
      <c r="S17" s="1"/>
    </row>
    <row r="18" spans="3:19">
      <c r="C18" s="1"/>
      <c r="D18" s="1"/>
      <c r="E18" s="1"/>
      <c r="I18" s="20" t="s">
        <v>50</v>
      </c>
      <c r="J18" s="21" t="s">
        <v>47</v>
      </c>
      <c r="P18"/>
      <c r="Q18"/>
    </row>
    <row r="19" spans="3:19" ht="15" thickBot="1">
      <c r="I19" s="23" t="s">
        <v>51</v>
      </c>
      <c r="J19" s="24" t="s">
        <v>48</v>
      </c>
    </row>
    <row r="20" spans="3:19">
      <c r="F20"/>
      <c r="G20"/>
      <c r="H20"/>
      <c r="L20"/>
    </row>
    <row r="21" spans="3:19">
      <c r="F21"/>
      <c r="G21"/>
      <c r="H21"/>
      <c r="L21"/>
    </row>
    <row r="22" spans="3:19">
      <c r="F22"/>
      <c r="G22"/>
      <c r="H22"/>
      <c r="K22"/>
      <c r="L22"/>
    </row>
    <row r="23" spans="3:19">
      <c r="F23"/>
      <c r="G23"/>
      <c r="H23"/>
      <c r="K23"/>
      <c r="L23"/>
    </row>
    <row r="24" spans="3:19">
      <c r="F24"/>
      <c r="G24"/>
      <c r="H24"/>
      <c r="K24"/>
      <c r="L24"/>
    </row>
    <row r="25" spans="3:19">
      <c r="F25"/>
      <c r="G25"/>
      <c r="H25"/>
      <c r="I25"/>
      <c r="J25"/>
      <c r="K25"/>
      <c r="L25"/>
      <c r="M25"/>
    </row>
    <row r="26" spans="3:19">
      <c r="F26"/>
      <c r="G26"/>
      <c r="H26"/>
      <c r="I26"/>
      <c r="J26"/>
      <c r="K26"/>
      <c r="L26"/>
      <c r="M26"/>
    </row>
    <row r="27" spans="3:19">
      <c r="F27"/>
      <c r="G27"/>
      <c r="H27"/>
      <c r="I27"/>
      <c r="J27"/>
      <c r="K27"/>
      <c r="L27"/>
      <c r="M27"/>
    </row>
    <row r="28" spans="3:19">
      <c r="F28"/>
      <c r="G28"/>
      <c r="H28"/>
      <c r="I28"/>
      <c r="J28"/>
      <c r="K28"/>
      <c r="L28"/>
      <c r="M28"/>
    </row>
    <row r="29" spans="3:19">
      <c r="F29"/>
      <c r="G29"/>
      <c r="H29"/>
      <c r="I29"/>
      <c r="J29"/>
      <c r="K29"/>
      <c r="L29"/>
    </row>
    <row r="30" spans="3:19" hidden="1">
      <c r="F30"/>
      <c r="G30"/>
      <c r="H30"/>
      <c r="I30" s="20" t="s">
        <v>308</v>
      </c>
      <c r="J30" s="21" t="s">
        <v>309</v>
      </c>
      <c r="K30"/>
      <c r="L30"/>
    </row>
    <row r="31" spans="3:19" hidden="1">
      <c r="F31"/>
      <c r="G31"/>
      <c r="H31"/>
      <c r="I31" s="20" t="s">
        <v>311</v>
      </c>
      <c r="J31" s="21" t="s">
        <v>310</v>
      </c>
      <c r="K31"/>
      <c r="L31"/>
    </row>
    <row r="32" spans="3:19">
      <c r="F32"/>
      <c r="G32"/>
      <c r="H32"/>
      <c r="I32"/>
      <c r="J32"/>
      <c r="K32"/>
      <c r="L32"/>
    </row>
  </sheetData>
  <mergeCells count="5">
    <mergeCell ref="C4:D4"/>
    <mergeCell ref="L14:M14"/>
    <mergeCell ref="F4:G4"/>
    <mergeCell ref="I4:J4"/>
    <mergeCell ref="L4:M4"/>
  </mergeCells>
  <pageMargins left="0.511811024" right="0.511811024" top="0.78740157499999996" bottom="0.78740157499999996" header="0.31496062000000002" footer="0.3149606200000000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9"/>
  <sheetViews>
    <sheetView topLeftCell="A79" workbookViewId="0">
      <selection activeCell="A103" sqref="A103"/>
    </sheetView>
  </sheetViews>
  <sheetFormatPr defaultRowHeight="14.25"/>
  <cols>
    <col min="1" max="1" width="108.125" bestFit="1" customWidth="1"/>
    <col min="2" max="2" width="15.125" bestFit="1" customWidth="1"/>
    <col min="3" max="4" width="12.625" bestFit="1" customWidth="1"/>
  </cols>
  <sheetData>
    <row r="1" spans="1:4" ht="15">
      <c r="A1" s="34" t="s">
        <v>69</v>
      </c>
      <c r="B1" s="34" t="s">
        <v>114</v>
      </c>
      <c r="C1" s="34" t="s">
        <v>339</v>
      </c>
      <c r="D1" s="34" t="s">
        <v>340</v>
      </c>
    </row>
    <row r="2" spans="1:4">
      <c r="A2" t="s">
        <v>77</v>
      </c>
      <c r="B2" t="str">
        <f>VLOOKUP(A2,'escolha real'!$C$3:$E$25,3,FALSE)</f>
        <v>Incluir</v>
      </c>
      <c r="C2" t="s">
        <v>11</v>
      </c>
      <c r="D2" t="s">
        <v>313</v>
      </c>
    </row>
    <row r="3" spans="1:4">
      <c r="A3" t="s">
        <v>79</v>
      </c>
      <c r="B3" t="str">
        <f>VLOOKUP(A3,'escolha real'!$C$3:$E$25,3,FALSE)</f>
        <v>Incluir</v>
      </c>
      <c r="C3" t="s">
        <v>11</v>
      </c>
      <c r="D3" t="s">
        <v>313</v>
      </c>
    </row>
    <row r="4" spans="1:4">
      <c r="A4" t="s">
        <v>81</v>
      </c>
      <c r="B4" t="str">
        <f>VLOOKUP(A4,'escolha real'!$C$3:$E$25,3,FALSE)</f>
        <v>Incluir</v>
      </c>
      <c r="C4" t="s">
        <v>11</v>
      </c>
      <c r="D4" t="s">
        <v>313</v>
      </c>
    </row>
    <row r="5" spans="1:4">
      <c r="A5" t="s">
        <v>74</v>
      </c>
      <c r="B5" t="str">
        <f>VLOOKUP(A5,'escolha real'!$C$3:$E$25,3,FALSE)</f>
        <v>Excluir</v>
      </c>
      <c r="C5" t="s">
        <v>11</v>
      </c>
      <c r="D5" t="s">
        <v>313</v>
      </c>
    </row>
    <row r="6" spans="1:4">
      <c r="A6" t="s">
        <v>117</v>
      </c>
      <c r="B6" t="str">
        <f>VLOOKUP(A6,'escolha real'!$C$3:$E$25,3,FALSE)</f>
        <v>Incluir</v>
      </c>
      <c r="C6" t="s">
        <v>11</v>
      </c>
      <c r="D6" t="s">
        <v>313</v>
      </c>
    </row>
    <row r="7" spans="1:4">
      <c r="A7" t="s">
        <v>118</v>
      </c>
      <c r="B7" t="str">
        <f>VLOOKUP(A7,'escolha real'!$C$3:$E$25,3,FALSE)</f>
        <v>Excluir</v>
      </c>
      <c r="C7" t="s">
        <v>11</v>
      </c>
      <c r="D7" t="s">
        <v>313</v>
      </c>
    </row>
    <row r="8" spans="1:4">
      <c r="A8" t="s">
        <v>147</v>
      </c>
      <c r="B8" t="str">
        <f>VLOOKUP(A8,'escolha real'!$C$3:$E$25,3,FALSE)</f>
        <v>Incluir</v>
      </c>
      <c r="C8" t="s">
        <v>11</v>
      </c>
      <c r="D8" t="s">
        <v>313</v>
      </c>
    </row>
    <row r="9" spans="1:4">
      <c r="A9" t="s">
        <v>121</v>
      </c>
      <c r="B9" t="str">
        <f>VLOOKUP(A9,'escolha real'!$C$3:$E$25,3,FALSE)</f>
        <v>Incluir</v>
      </c>
      <c r="C9" t="s">
        <v>11</v>
      </c>
      <c r="D9" t="s">
        <v>313</v>
      </c>
    </row>
    <row r="10" spans="1:4">
      <c r="A10" t="s">
        <v>121</v>
      </c>
      <c r="B10" t="str">
        <f>VLOOKUP(A10,'escolha real'!$C$3:$E$25,3,FALSE)</f>
        <v>Incluir</v>
      </c>
      <c r="C10" t="s">
        <v>12</v>
      </c>
      <c r="D10" t="s">
        <v>313</v>
      </c>
    </row>
    <row r="11" spans="1:4">
      <c r="A11" t="s">
        <v>155</v>
      </c>
      <c r="B11" t="str">
        <f>VLOOKUP(A11,'escolha real'!$C$3:$E$25,3,FALSE)</f>
        <v>Incluir</v>
      </c>
      <c r="C11" t="s">
        <v>11</v>
      </c>
      <c r="D11" t="s">
        <v>313</v>
      </c>
    </row>
    <row r="12" spans="1:4">
      <c r="A12" t="s">
        <v>86</v>
      </c>
      <c r="B12" t="str">
        <f>VLOOKUP(A12,'escolha real'!$C$3:$E$25,3,FALSE)</f>
        <v>Incluir</v>
      </c>
      <c r="C12" t="s">
        <v>11</v>
      </c>
      <c r="D12" t="s">
        <v>313</v>
      </c>
    </row>
    <row r="13" spans="1:4">
      <c r="A13" t="s">
        <v>87</v>
      </c>
      <c r="B13" t="str">
        <f>VLOOKUP(A13,'escolha real'!$C$3:$E$25,3,FALSE)</f>
        <v>Incluir</v>
      </c>
      <c r="C13" t="s">
        <v>11</v>
      </c>
      <c r="D13" t="s">
        <v>313</v>
      </c>
    </row>
    <row r="14" spans="1:4">
      <c r="A14" t="s">
        <v>171</v>
      </c>
      <c r="B14" t="str">
        <f>VLOOKUP(A14,'escolha real'!$C$3:$E$25,3,FALSE)</f>
        <v>Incluir</v>
      </c>
      <c r="C14" t="s">
        <v>11</v>
      </c>
      <c r="D14" t="s">
        <v>313</v>
      </c>
    </row>
    <row r="15" spans="1:4">
      <c r="A15" t="s">
        <v>90</v>
      </c>
      <c r="B15" t="str">
        <f>VLOOKUP(A15,'escolha real'!$C$3:$E$25,3,FALSE)</f>
        <v>Incluir</v>
      </c>
      <c r="C15" t="s">
        <v>11</v>
      </c>
      <c r="D15" t="s">
        <v>313</v>
      </c>
    </row>
    <row r="16" spans="1:4">
      <c r="A16" t="s">
        <v>90</v>
      </c>
      <c r="B16" t="str">
        <f>VLOOKUP(A16,'escolha real'!$C$3:$E$25,3,FALSE)</f>
        <v>Incluir</v>
      </c>
      <c r="C16" t="s">
        <v>12</v>
      </c>
      <c r="D16" t="s">
        <v>313</v>
      </c>
    </row>
    <row r="17" spans="1:4">
      <c r="A17" t="s">
        <v>91</v>
      </c>
      <c r="B17" t="str">
        <f>VLOOKUP(A17,'escolha real'!$C$3:$E$25,3,FALSE)</f>
        <v>Incluir</v>
      </c>
      <c r="C17" t="s">
        <v>11</v>
      </c>
      <c r="D17" t="s">
        <v>313</v>
      </c>
    </row>
    <row r="18" spans="1:4">
      <c r="A18" t="s">
        <v>307</v>
      </c>
      <c r="B18" t="e">
        <f>VLOOKUP(A18,'escolha real'!$C$3:$E$25,3,FALSE)</f>
        <v>#N/A</v>
      </c>
      <c r="C18" t="s">
        <v>11</v>
      </c>
      <c r="D18" t="s">
        <v>313</v>
      </c>
    </row>
    <row r="19" spans="1:4">
      <c r="A19" t="s">
        <v>306</v>
      </c>
      <c r="B19" t="str">
        <f>VLOOKUP(A19,'escolha real'!$C$3:$E$25,3,FALSE)</f>
        <v>Incluir</v>
      </c>
      <c r="C19" t="s">
        <v>11</v>
      </c>
      <c r="D19" t="s">
        <v>313</v>
      </c>
    </row>
    <row r="20" spans="1:4">
      <c r="A20" t="s">
        <v>348</v>
      </c>
      <c r="B20" t="str">
        <f>VLOOKUP(A20,'escolha real'!$C$3:$E$25,3,FALSE)</f>
        <v>Incluir</v>
      </c>
      <c r="C20" t="s">
        <v>11</v>
      </c>
      <c r="D20" t="s">
        <v>313</v>
      </c>
    </row>
    <row r="21" spans="1:4">
      <c r="A21" t="s">
        <v>207</v>
      </c>
      <c r="B21" t="str">
        <f>VLOOKUP(A21,'escolha real'!$C$3:$E$25,3,FALSE)</f>
        <v>Incluir</v>
      </c>
      <c r="C21" t="s">
        <v>11</v>
      </c>
      <c r="D21" t="s">
        <v>313</v>
      </c>
    </row>
    <row r="22" spans="1:4">
      <c r="A22" t="s">
        <v>305</v>
      </c>
      <c r="B22" t="str">
        <f>VLOOKUP(A22,'escolha real'!$C$3:$E$25,3,FALSE)</f>
        <v>Incluir</v>
      </c>
      <c r="C22" t="s">
        <v>11</v>
      </c>
      <c r="D22" t="s">
        <v>313</v>
      </c>
    </row>
    <row r="23" spans="1:4">
      <c r="A23" t="s">
        <v>218</v>
      </c>
      <c r="B23" t="str">
        <f>VLOOKUP(A23,'escolha real'!$C$3:$E$25,3,FALSE)</f>
        <v>Incluir</v>
      </c>
      <c r="C23" t="s">
        <v>11</v>
      </c>
      <c r="D23" t="s">
        <v>313</v>
      </c>
    </row>
    <row r="24" spans="1:4">
      <c r="A24" t="s">
        <v>304</v>
      </c>
      <c r="B24" t="str">
        <f>VLOOKUP(A24,'escolha real'!$C$3:$E$25,3,FALSE)</f>
        <v>Incluir</v>
      </c>
      <c r="C24" t="s">
        <v>11</v>
      </c>
      <c r="D24" t="s">
        <v>313</v>
      </c>
    </row>
    <row r="25" spans="1:4">
      <c r="A25" t="s">
        <v>303</v>
      </c>
      <c r="B25" t="str">
        <f>VLOOKUP(A25,'escolha real'!$C$3:$E$25,3,FALSE)</f>
        <v>Incluir</v>
      </c>
      <c r="C25" t="s">
        <v>11</v>
      </c>
      <c r="D25" t="s">
        <v>313</v>
      </c>
    </row>
    <row r="26" spans="1:4">
      <c r="A26" t="s">
        <v>77</v>
      </c>
      <c r="B26" t="str">
        <f>VLOOKUP(A26,'escolha real'!$C$3:$E$25,3,FALSE)</f>
        <v>Incluir</v>
      </c>
      <c r="C26" t="s">
        <v>6</v>
      </c>
      <c r="D26" t="s">
        <v>257</v>
      </c>
    </row>
    <row r="27" spans="1:4">
      <c r="A27" t="s">
        <v>79</v>
      </c>
      <c r="B27" t="str">
        <f>VLOOKUP(A27,'escolha real'!$C$3:$E$25,3,FALSE)</f>
        <v>Incluir</v>
      </c>
      <c r="C27" t="s">
        <v>6</v>
      </c>
      <c r="D27" t="s">
        <v>257</v>
      </c>
    </row>
    <row r="28" spans="1:4">
      <c r="A28" t="s">
        <v>81</v>
      </c>
      <c r="B28" t="str">
        <f>VLOOKUP(A28,'escolha real'!$C$3:$E$25,3,FALSE)</f>
        <v>Incluir</v>
      </c>
      <c r="C28" t="s">
        <v>6</v>
      </c>
      <c r="D28" t="s">
        <v>257</v>
      </c>
    </row>
    <row r="29" spans="1:4">
      <c r="A29" t="s">
        <v>74</v>
      </c>
      <c r="B29" t="str">
        <f>VLOOKUP(A29,'escolha real'!$C$3:$E$25,3,FALSE)</f>
        <v>Excluir</v>
      </c>
      <c r="C29" t="s">
        <v>6</v>
      </c>
      <c r="D29" t="s">
        <v>257</v>
      </c>
    </row>
    <row r="30" spans="1:4">
      <c r="A30" t="s">
        <v>117</v>
      </c>
      <c r="B30" t="str">
        <f>VLOOKUP(A30,'escolha real'!$C$3:$E$25,3,FALSE)</f>
        <v>Incluir</v>
      </c>
      <c r="C30" t="s">
        <v>9</v>
      </c>
      <c r="D30" t="s">
        <v>257</v>
      </c>
    </row>
    <row r="31" spans="1:4">
      <c r="A31" t="s">
        <v>118</v>
      </c>
      <c r="B31" t="str">
        <f>VLOOKUP(A31,'escolha real'!$C$3:$E$25,3,FALSE)</f>
        <v>Excluir</v>
      </c>
      <c r="C31" t="s">
        <v>6</v>
      </c>
      <c r="D31" t="s">
        <v>257</v>
      </c>
    </row>
    <row r="32" spans="1:4">
      <c r="A32" t="s">
        <v>147</v>
      </c>
      <c r="B32" t="str">
        <f>VLOOKUP(A32,'escolha real'!$C$3:$E$25,3,FALSE)</f>
        <v>Incluir</v>
      </c>
      <c r="C32" t="s">
        <v>6</v>
      </c>
      <c r="D32" t="s">
        <v>257</v>
      </c>
    </row>
    <row r="33" spans="1:4">
      <c r="A33" t="s">
        <v>121</v>
      </c>
      <c r="B33" t="str">
        <f>VLOOKUP(A33,'escolha real'!$C$3:$E$25,3,FALSE)</f>
        <v>Incluir</v>
      </c>
      <c r="C33" t="s">
        <v>6</v>
      </c>
      <c r="D33" t="s">
        <v>257</v>
      </c>
    </row>
    <row r="34" spans="1:4">
      <c r="A34" t="s">
        <v>155</v>
      </c>
      <c r="B34" t="str">
        <f>VLOOKUP(A34,'escolha real'!$C$3:$E$25,3,FALSE)</f>
        <v>Incluir</v>
      </c>
      <c r="C34" t="s">
        <v>6</v>
      </c>
      <c r="D34" t="s">
        <v>257</v>
      </c>
    </row>
    <row r="35" spans="1:4">
      <c r="A35" t="s">
        <v>86</v>
      </c>
      <c r="B35" t="str">
        <f>VLOOKUP(A35,'escolha real'!$C$3:$E$25,3,FALSE)</f>
        <v>Incluir</v>
      </c>
      <c r="C35" t="s">
        <v>6</v>
      </c>
      <c r="D35" t="s">
        <v>257</v>
      </c>
    </row>
    <row r="36" spans="1:4">
      <c r="A36" t="s">
        <v>87</v>
      </c>
      <c r="B36" t="str">
        <f>VLOOKUP(A36,'escolha real'!$C$3:$E$25,3,FALSE)</f>
        <v>Incluir</v>
      </c>
      <c r="C36" t="s">
        <v>6</v>
      </c>
      <c r="D36" t="s">
        <v>257</v>
      </c>
    </row>
    <row r="37" spans="1:4">
      <c r="A37" t="s">
        <v>171</v>
      </c>
      <c r="B37" t="str">
        <f>VLOOKUP(A37,'escolha real'!$C$3:$E$25,3,FALSE)</f>
        <v>Incluir</v>
      </c>
      <c r="C37" t="s">
        <v>6</v>
      </c>
      <c r="D37" t="s">
        <v>257</v>
      </c>
    </row>
    <row r="38" spans="1:4">
      <c r="A38" t="s">
        <v>90</v>
      </c>
      <c r="B38" t="str">
        <f>VLOOKUP(A38,'escolha real'!$C$3:$E$25,3,FALSE)</f>
        <v>Incluir</v>
      </c>
      <c r="C38" t="s">
        <v>6</v>
      </c>
      <c r="D38" t="s">
        <v>257</v>
      </c>
    </row>
    <row r="39" spans="1:4">
      <c r="A39" t="s">
        <v>91</v>
      </c>
      <c r="B39" t="str">
        <f>VLOOKUP(A39,'escolha real'!$C$3:$E$25,3,FALSE)</f>
        <v>Incluir</v>
      </c>
      <c r="C39" t="s">
        <v>6</v>
      </c>
      <c r="D39" t="s">
        <v>257</v>
      </c>
    </row>
    <row r="40" spans="1:4">
      <c r="A40" t="s">
        <v>307</v>
      </c>
      <c r="B40" t="e">
        <f>VLOOKUP(A40,'escolha real'!$C$3:$E$25,3,FALSE)</f>
        <v>#N/A</v>
      </c>
      <c r="C40" t="s">
        <v>6</v>
      </c>
      <c r="D40" t="s">
        <v>257</v>
      </c>
    </row>
    <row r="41" spans="1:4">
      <c r="A41" t="s">
        <v>306</v>
      </c>
      <c r="B41" t="str">
        <f>VLOOKUP(A41,'escolha real'!$C$3:$E$25,3,FALSE)</f>
        <v>Incluir</v>
      </c>
      <c r="C41" t="s">
        <v>6</v>
      </c>
      <c r="D41" t="s">
        <v>257</v>
      </c>
    </row>
    <row r="42" spans="1:4">
      <c r="A42" t="s">
        <v>348</v>
      </c>
      <c r="B42" t="str">
        <f>VLOOKUP(A42,'escolha real'!$C$3:$E$25,3,FALSE)</f>
        <v>Incluir</v>
      </c>
      <c r="C42" t="s">
        <v>6</v>
      </c>
      <c r="D42" t="s">
        <v>257</v>
      </c>
    </row>
    <row r="43" spans="1:4">
      <c r="A43" t="s">
        <v>207</v>
      </c>
      <c r="B43" t="str">
        <f>VLOOKUP(A43,'escolha real'!$C$3:$E$25,3,FALSE)</f>
        <v>Incluir</v>
      </c>
      <c r="C43" t="s">
        <v>6</v>
      </c>
      <c r="D43" t="s">
        <v>257</v>
      </c>
    </row>
    <row r="44" spans="1:4">
      <c r="A44" t="s">
        <v>305</v>
      </c>
      <c r="B44" t="str">
        <f>VLOOKUP(A44,'escolha real'!$C$3:$E$25,3,FALSE)</f>
        <v>Incluir</v>
      </c>
      <c r="C44" t="s">
        <v>6</v>
      </c>
      <c r="D44" t="s">
        <v>257</v>
      </c>
    </row>
    <row r="45" spans="1:4">
      <c r="A45" t="s">
        <v>218</v>
      </c>
      <c r="B45" t="str">
        <f>VLOOKUP(A45,'escolha real'!$C$3:$E$25,3,FALSE)</f>
        <v>Incluir</v>
      </c>
      <c r="C45" t="s">
        <v>6</v>
      </c>
      <c r="D45" t="s">
        <v>257</v>
      </c>
    </row>
    <row r="46" spans="1:4">
      <c r="A46" t="s">
        <v>304</v>
      </c>
      <c r="B46" t="str">
        <f>VLOOKUP(A46,'escolha real'!$C$3:$E$25,3,FALSE)</f>
        <v>Incluir</v>
      </c>
      <c r="C46" t="s">
        <v>6</v>
      </c>
      <c r="D46" t="s">
        <v>257</v>
      </c>
    </row>
    <row r="47" spans="1:4">
      <c r="A47" t="s">
        <v>303</v>
      </c>
      <c r="B47" t="str">
        <f>VLOOKUP(A47,'escolha real'!$C$3:$E$25,3,FALSE)</f>
        <v>Incluir</v>
      </c>
      <c r="C47" t="s">
        <v>6</v>
      </c>
      <c r="D47" t="s">
        <v>257</v>
      </c>
    </row>
    <row r="48" spans="1:4">
      <c r="A48" t="s">
        <v>77</v>
      </c>
      <c r="B48" t="str">
        <f>VLOOKUP(A48,'escolha real'!$C$3:$E$25,3,FALSE)</f>
        <v>Incluir</v>
      </c>
      <c r="C48" t="s">
        <v>17</v>
      </c>
      <c r="D48" t="s">
        <v>314</v>
      </c>
    </row>
    <row r="49" spans="1:4">
      <c r="A49" t="s">
        <v>79</v>
      </c>
      <c r="B49" t="str">
        <f>VLOOKUP(A49,'escolha real'!$C$3:$E$25,3,FALSE)</f>
        <v>Incluir</v>
      </c>
      <c r="C49" t="s">
        <v>17</v>
      </c>
      <c r="D49" t="s">
        <v>314</v>
      </c>
    </row>
    <row r="50" spans="1:4">
      <c r="A50" t="s">
        <v>81</v>
      </c>
      <c r="B50" t="str">
        <f>VLOOKUP(A50,'escolha real'!$C$3:$E$25,3,FALSE)</f>
        <v>Incluir</v>
      </c>
      <c r="C50" t="s">
        <v>18</v>
      </c>
      <c r="D50" t="s">
        <v>314</v>
      </c>
    </row>
    <row r="51" spans="1:4">
      <c r="A51" t="s">
        <v>74</v>
      </c>
      <c r="B51" t="str">
        <f>VLOOKUP(A51,'escolha real'!$C$3:$E$25,3,FALSE)</f>
        <v>Excluir</v>
      </c>
      <c r="C51" t="s">
        <v>17</v>
      </c>
      <c r="D51" t="s">
        <v>314</v>
      </c>
    </row>
    <row r="52" spans="1:4">
      <c r="A52" t="s">
        <v>117</v>
      </c>
      <c r="B52" t="str">
        <f>VLOOKUP(A52,'escolha real'!$C$3:$E$25,3,FALSE)</f>
        <v>Incluir</v>
      </c>
      <c r="C52" t="s">
        <v>17</v>
      </c>
      <c r="D52" t="s">
        <v>314</v>
      </c>
    </row>
    <row r="53" spans="1:4">
      <c r="A53" t="s">
        <v>118</v>
      </c>
      <c r="B53" t="str">
        <f>VLOOKUP(A53,'escolha real'!$C$3:$E$25,3,FALSE)</f>
        <v>Excluir</v>
      </c>
      <c r="C53" t="s">
        <v>17</v>
      </c>
      <c r="D53" t="s">
        <v>314</v>
      </c>
    </row>
    <row r="54" spans="1:4">
      <c r="A54" t="s">
        <v>147</v>
      </c>
      <c r="B54" t="str">
        <f>VLOOKUP(A54,'escolha real'!$C$3:$E$25,3,FALSE)</f>
        <v>Incluir</v>
      </c>
      <c r="C54" t="s">
        <v>17</v>
      </c>
      <c r="D54" t="s">
        <v>314</v>
      </c>
    </row>
    <row r="55" spans="1:4">
      <c r="A55" t="s">
        <v>121</v>
      </c>
      <c r="B55" t="str">
        <f>VLOOKUP(A55,'escolha real'!$C$3:$E$25,3,FALSE)</f>
        <v>Incluir</v>
      </c>
      <c r="C55" t="s">
        <v>18</v>
      </c>
      <c r="D55" t="s">
        <v>314</v>
      </c>
    </row>
    <row r="56" spans="1:4">
      <c r="A56" t="s">
        <v>155</v>
      </c>
      <c r="B56" t="str">
        <f>VLOOKUP(A56,'escolha real'!$C$3:$E$25,3,FALSE)</f>
        <v>Incluir</v>
      </c>
      <c r="C56" t="s">
        <v>17</v>
      </c>
      <c r="D56" t="s">
        <v>314</v>
      </c>
    </row>
    <row r="57" spans="1:4">
      <c r="A57" t="s">
        <v>86</v>
      </c>
      <c r="B57" t="str">
        <f>VLOOKUP(A57,'escolha real'!$C$3:$E$25,3,FALSE)</f>
        <v>Incluir</v>
      </c>
      <c r="C57" t="s">
        <v>18</v>
      </c>
      <c r="D57" t="s">
        <v>314</v>
      </c>
    </row>
    <row r="58" spans="1:4">
      <c r="A58" t="s">
        <v>87</v>
      </c>
      <c r="B58" t="str">
        <f>VLOOKUP(A58,'escolha real'!$C$3:$E$25,3,FALSE)</f>
        <v>Incluir</v>
      </c>
      <c r="C58" t="s">
        <v>17</v>
      </c>
      <c r="D58" t="s">
        <v>314</v>
      </c>
    </row>
    <row r="59" spans="1:4">
      <c r="A59" t="s">
        <v>171</v>
      </c>
      <c r="B59" t="str">
        <f>VLOOKUP(A59,'escolha real'!$C$3:$E$25,3,FALSE)</f>
        <v>Incluir</v>
      </c>
      <c r="C59" t="s">
        <v>17</v>
      </c>
      <c r="D59" t="s">
        <v>314</v>
      </c>
    </row>
    <row r="60" spans="1:4">
      <c r="A60" t="s">
        <v>90</v>
      </c>
      <c r="B60" t="str">
        <f>VLOOKUP(A60,'escolha real'!$C$3:$E$25,3,FALSE)</f>
        <v>Incluir</v>
      </c>
      <c r="C60" t="s">
        <v>17</v>
      </c>
      <c r="D60" t="s">
        <v>314</v>
      </c>
    </row>
    <row r="61" spans="1:4">
      <c r="A61" t="s">
        <v>91</v>
      </c>
      <c r="B61" t="str">
        <f>VLOOKUP(A61,'escolha real'!$C$3:$E$25,3,FALSE)</f>
        <v>Incluir</v>
      </c>
      <c r="C61" t="s">
        <v>17</v>
      </c>
      <c r="D61" t="s">
        <v>314</v>
      </c>
    </row>
    <row r="62" spans="1:4">
      <c r="A62" t="s">
        <v>307</v>
      </c>
      <c r="B62" t="e">
        <f>VLOOKUP(A62,'escolha real'!$C$3:$E$25,3,FALSE)</f>
        <v>#N/A</v>
      </c>
      <c r="C62" t="s">
        <v>18</v>
      </c>
      <c r="D62" t="s">
        <v>314</v>
      </c>
    </row>
    <row r="63" spans="1:4">
      <c r="A63" t="s">
        <v>306</v>
      </c>
      <c r="B63" t="str">
        <f>VLOOKUP(A63,'escolha real'!$C$3:$E$25,3,FALSE)</f>
        <v>Incluir</v>
      </c>
      <c r="C63" t="s">
        <v>17</v>
      </c>
      <c r="D63" t="s">
        <v>314</v>
      </c>
    </row>
    <row r="64" spans="1:4">
      <c r="A64" t="s">
        <v>348</v>
      </c>
      <c r="B64" t="str">
        <f>VLOOKUP(A64,'escolha real'!$C$3:$E$25,3,FALSE)</f>
        <v>Incluir</v>
      </c>
      <c r="C64" t="s">
        <v>17</v>
      </c>
      <c r="D64" t="s">
        <v>314</v>
      </c>
    </row>
    <row r="65" spans="1:4">
      <c r="A65" t="s">
        <v>207</v>
      </c>
      <c r="B65" t="str">
        <f>VLOOKUP(A65,'escolha real'!$C$3:$E$25,3,FALSE)</f>
        <v>Incluir</v>
      </c>
      <c r="C65" t="s">
        <v>17</v>
      </c>
      <c r="D65" t="s">
        <v>314</v>
      </c>
    </row>
    <row r="66" spans="1:4">
      <c r="A66" t="s">
        <v>305</v>
      </c>
      <c r="B66" t="str">
        <f>VLOOKUP(A66,'escolha real'!$C$3:$E$25,3,FALSE)</f>
        <v>Incluir</v>
      </c>
      <c r="C66" t="s">
        <v>18</v>
      </c>
      <c r="D66" t="s">
        <v>314</v>
      </c>
    </row>
    <row r="67" spans="1:4">
      <c r="A67" t="s">
        <v>218</v>
      </c>
      <c r="B67" t="str">
        <f>VLOOKUP(A67,'escolha real'!$C$3:$E$25,3,FALSE)</f>
        <v>Incluir</v>
      </c>
      <c r="C67" t="s">
        <v>18</v>
      </c>
      <c r="D67" t="s">
        <v>314</v>
      </c>
    </row>
    <row r="68" spans="1:4">
      <c r="A68" t="s">
        <v>304</v>
      </c>
      <c r="B68" t="str">
        <f>VLOOKUP(A68,'escolha real'!$C$3:$E$25,3,FALSE)</f>
        <v>Incluir</v>
      </c>
      <c r="C68" t="s">
        <v>18</v>
      </c>
      <c r="D68" t="s">
        <v>314</v>
      </c>
    </row>
    <row r="69" spans="1:4">
      <c r="A69" t="s">
        <v>303</v>
      </c>
      <c r="B69" t="str">
        <f>VLOOKUP(A69,'escolha real'!$C$3:$E$25,3,FALSE)</f>
        <v>Incluir</v>
      </c>
      <c r="C69" t="s">
        <v>18</v>
      </c>
      <c r="D69" t="s">
        <v>314</v>
      </c>
    </row>
    <row r="70" spans="1:4">
      <c r="A70" t="s">
        <v>77</v>
      </c>
      <c r="B70" t="str">
        <f>VLOOKUP(A70,'escolha real'!$C$3:$E$25,3,FALSE)</f>
        <v>Incluir</v>
      </c>
      <c r="C70" t="s">
        <v>36</v>
      </c>
      <c r="D70" t="s">
        <v>258</v>
      </c>
    </row>
    <row r="71" spans="1:4">
      <c r="A71" t="s">
        <v>77</v>
      </c>
      <c r="B71" t="str">
        <f>VLOOKUP(A71,'escolha real'!$C$3:$E$25,3,FALSE)</f>
        <v>Incluir</v>
      </c>
      <c r="C71" t="s">
        <v>32</v>
      </c>
      <c r="D71" t="s">
        <v>258</v>
      </c>
    </row>
    <row r="72" spans="1:4">
      <c r="A72" t="s">
        <v>79</v>
      </c>
      <c r="B72" t="str">
        <f>VLOOKUP(A72,'escolha real'!$C$3:$E$25,3,FALSE)</f>
        <v>Incluir</v>
      </c>
      <c r="C72" t="s">
        <v>34</v>
      </c>
      <c r="D72" t="s">
        <v>258</v>
      </c>
    </row>
    <row r="73" spans="1:4">
      <c r="A73" t="s">
        <v>79</v>
      </c>
      <c r="B73" t="str">
        <f>VLOOKUP(A73,'escolha real'!$C$3:$E$25,3,FALSE)</f>
        <v>Incluir</v>
      </c>
      <c r="C73" t="s">
        <v>32</v>
      </c>
      <c r="D73" t="s">
        <v>258</v>
      </c>
    </row>
    <row r="74" spans="1:4">
      <c r="A74" t="s">
        <v>81</v>
      </c>
      <c r="B74" t="str">
        <f>VLOOKUP(A74,'escolha real'!$C$3:$E$25,3,FALSE)</f>
        <v>Incluir</v>
      </c>
      <c r="C74" t="s">
        <v>32</v>
      </c>
      <c r="D74" t="s">
        <v>258</v>
      </c>
    </row>
    <row r="75" spans="1:4">
      <c r="A75" t="s">
        <v>74</v>
      </c>
      <c r="B75" t="str">
        <f>VLOOKUP(A75,'escolha real'!$C$3:$E$25,3,FALSE)</f>
        <v>Excluir</v>
      </c>
      <c r="C75" t="s">
        <v>33</v>
      </c>
      <c r="D75" t="s">
        <v>258</v>
      </c>
    </row>
    <row r="76" spans="1:4">
      <c r="A76" t="s">
        <v>117</v>
      </c>
      <c r="B76" t="str">
        <f>VLOOKUP(A76,'escolha real'!$C$3:$E$25,3,FALSE)</f>
        <v>Incluir</v>
      </c>
      <c r="C76" t="s">
        <v>34</v>
      </c>
      <c r="D76" t="s">
        <v>258</v>
      </c>
    </row>
    <row r="77" spans="1:4">
      <c r="A77" t="s">
        <v>118</v>
      </c>
      <c r="B77" t="str">
        <f>VLOOKUP(A77,'escolha real'!$C$3:$E$25,3,FALSE)</f>
        <v>Excluir</v>
      </c>
      <c r="C77" t="s">
        <v>36</v>
      </c>
      <c r="D77" t="s">
        <v>258</v>
      </c>
    </row>
    <row r="78" spans="1:4">
      <c r="A78" t="s">
        <v>147</v>
      </c>
      <c r="B78" t="str">
        <f>VLOOKUP(A78,'escolha real'!$C$3:$E$25,3,FALSE)</f>
        <v>Incluir</v>
      </c>
      <c r="C78" t="s">
        <v>32</v>
      </c>
      <c r="D78" t="s">
        <v>258</v>
      </c>
    </row>
    <row r="79" spans="1:4">
      <c r="A79" t="s">
        <v>121</v>
      </c>
      <c r="B79" t="str">
        <f>VLOOKUP(A79,'escolha real'!$C$3:$E$25,3,FALSE)</f>
        <v>Incluir</v>
      </c>
      <c r="C79" t="s">
        <v>36</v>
      </c>
      <c r="D79" t="s">
        <v>258</v>
      </c>
    </row>
    <row r="80" spans="1:4">
      <c r="A80" t="s">
        <v>155</v>
      </c>
      <c r="B80" t="str">
        <f>VLOOKUP(A80,'escolha real'!$C$3:$E$25,3,FALSE)</f>
        <v>Incluir</v>
      </c>
      <c r="C80" t="s">
        <v>32</v>
      </c>
      <c r="D80" t="s">
        <v>258</v>
      </c>
    </row>
    <row r="81" spans="1:4">
      <c r="A81" t="s">
        <v>86</v>
      </c>
      <c r="B81" t="str">
        <f>VLOOKUP(A81,'escolha real'!$C$3:$E$25,3,FALSE)</f>
        <v>Incluir</v>
      </c>
      <c r="C81" t="s">
        <v>32</v>
      </c>
      <c r="D81" t="s">
        <v>258</v>
      </c>
    </row>
    <row r="82" spans="1:4">
      <c r="A82" t="s">
        <v>87</v>
      </c>
      <c r="B82" t="str">
        <f>VLOOKUP(A82,'escolha real'!$C$3:$E$25,3,FALSE)</f>
        <v>Incluir</v>
      </c>
      <c r="C82" t="s">
        <v>34</v>
      </c>
      <c r="D82" t="s">
        <v>258</v>
      </c>
    </row>
    <row r="83" spans="1:4">
      <c r="A83" t="s">
        <v>87</v>
      </c>
      <c r="B83" t="str">
        <f>VLOOKUP(A83,'escolha real'!$C$3:$E$25,3,FALSE)</f>
        <v>Incluir</v>
      </c>
      <c r="C83" t="s">
        <v>32</v>
      </c>
      <c r="D83" t="s">
        <v>258</v>
      </c>
    </row>
    <row r="84" spans="1:4">
      <c r="A84" t="s">
        <v>171</v>
      </c>
      <c r="B84" t="str">
        <f>VLOOKUP(A84,'escolha real'!$C$3:$E$25,3,FALSE)</f>
        <v>Incluir</v>
      </c>
      <c r="C84" t="s">
        <v>36</v>
      </c>
      <c r="D84" t="s">
        <v>258</v>
      </c>
    </row>
    <row r="85" spans="1:4">
      <c r="A85" t="s">
        <v>171</v>
      </c>
      <c r="B85" t="str">
        <f>VLOOKUP(A85,'escolha real'!$C$3:$E$25,3,FALSE)</f>
        <v>Incluir</v>
      </c>
      <c r="C85" t="s">
        <v>32</v>
      </c>
      <c r="D85" t="s">
        <v>258</v>
      </c>
    </row>
    <row r="86" spans="1:4">
      <c r="A86" t="s">
        <v>90</v>
      </c>
      <c r="B86" t="str">
        <f>VLOOKUP(A86,'escolha real'!$C$3:$E$25,3,FALSE)</f>
        <v>Incluir</v>
      </c>
      <c r="C86" t="s">
        <v>36</v>
      </c>
      <c r="D86" t="s">
        <v>258</v>
      </c>
    </row>
    <row r="87" spans="1:4">
      <c r="A87" t="s">
        <v>91</v>
      </c>
      <c r="B87" t="str">
        <f>VLOOKUP(A87,'escolha real'!$C$3:$E$25,3,FALSE)</f>
        <v>Incluir</v>
      </c>
      <c r="C87" t="s">
        <v>35</v>
      </c>
      <c r="D87" t="s">
        <v>258</v>
      </c>
    </row>
    <row r="88" spans="1:4">
      <c r="A88" t="s">
        <v>91</v>
      </c>
      <c r="B88" t="str">
        <f>VLOOKUP(A88,'escolha real'!$C$3:$E$25,3,FALSE)</f>
        <v>Incluir</v>
      </c>
      <c r="C88" t="s">
        <v>32</v>
      </c>
      <c r="D88" t="s">
        <v>258</v>
      </c>
    </row>
    <row r="89" spans="1:4">
      <c r="A89" t="s">
        <v>307</v>
      </c>
      <c r="B89" t="e">
        <f>VLOOKUP(A89,'escolha real'!$C$3:$E$25,3,FALSE)</f>
        <v>#N/A</v>
      </c>
      <c r="C89" t="s">
        <v>33</v>
      </c>
      <c r="D89" t="s">
        <v>258</v>
      </c>
    </row>
    <row r="90" spans="1:4">
      <c r="A90" t="s">
        <v>307</v>
      </c>
      <c r="B90" t="e">
        <f>VLOOKUP(A90,'escolha real'!$C$3:$E$25,3,FALSE)</f>
        <v>#N/A</v>
      </c>
      <c r="C90" t="s">
        <v>32</v>
      </c>
      <c r="D90" t="s">
        <v>258</v>
      </c>
    </row>
    <row r="91" spans="1:4">
      <c r="A91" t="s">
        <v>306</v>
      </c>
      <c r="B91" t="str">
        <f>VLOOKUP(A91,'escolha real'!$C$3:$E$25,3,FALSE)</f>
        <v>Incluir</v>
      </c>
      <c r="C91" t="s">
        <v>34</v>
      </c>
      <c r="D91" t="s">
        <v>258</v>
      </c>
    </row>
    <row r="92" spans="1:4">
      <c r="A92" t="s">
        <v>306</v>
      </c>
      <c r="B92" t="str">
        <f>VLOOKUP(A92,'escolha real'!$C$3:$E$25,3,FALSE)</f>
        <v>Incluir</v>
      </c>
      <c r="C92" t="s">
        <v>32</v>
      </c>
      <c r="D92" t="s">
        <v>258</v>
      </c>
    </row>
    <row r="93" spans="1:4">
      <c r="A93" t="s">
        <v>348</v>
      </c>
      <c r="B93" t="str">
        <f>VLOOKUP(A93,'escolha real'!$C$3:$E$25,3,FALSE)</f>
        <v>Incluir</v>
      </c>
      <c r="C93" t="s">
        <v>36</v>
      </c>
      <c r="D93" t="s">
        <v>258</v>
      </c>
    </row>
    <row r="94" spans="1:4">
      <c r="A94" t="s">
        <v>348</v>
      </c>
      <c r="B94" t="str">
        <f>VLOOKUP(A94,'escolha real'!$C$3:$E$25,3,FALSE)</f>
        <v>Incluir</v>
      </c>
      <c r="C94" t="s">
        <v>32</v>
      </c>
      <c r="D94" t="s">
        <v>258</v>
      </c>
    </row>
    <row r="95" spans="1:4">
      <c r="A95" t="s">
        <v>207</v>
      </c>
      <c r="B95" t="str">
        <f>VLOOKUP(A95,'escolha real'!$C$3:$E$25,3,FALSE)</f>
        <v>Incluir</v>
      </c>
      <c r="C95" t="s">
        <v>36</v>
      </c>
      <c r="D95" t="s">
        <v>258</v>
      </c>
    </row>
    <row r="96" spans="1:4">
      <c r="A96" t="s">
        <v>305</v>
      </c>
      <c r="B96" t="str">
        <f>VLOOKUP(A96,'escolha real'!$C$3:$E$25,3,FALSE)</f>
        <v>Incluir</v>
      </c>
      <c r="C96" t="s">
        <v>32</v>
      </c>
      <c r="D96" t="s">
        <v>258</v>
      </c>
    </row>
    <row r="97" spans="1:4">
      <c r="A97" t="s">
        <v>218</v>
      </c>
      <c r="B97" t="str">
        <f>VLOOKUP(A97,'escolha real'!$C$3:$E$25,3,FALSE)</f>
        <v>Incluir</v>
      </c>
      <c r="C97" t="s">
        <v>36</v>
      </c>
      <c r="D97" t="s">
        <v>258</v>
      </c>
    </row>
    <row r="98" spans="1:4">
      <c r="A98" t="s">
        <v>304</v>
      </c>
      <c r="B98" t="str">
        <f>VLOOKUP(A98,'escolha real'!$C$3:$E$25,3,FALSE)</f>
        <v>Incluir</v>
      </c>
      <c r="C98" t="s">
        <v>33</v>
      </c>
      <c r="D98" t="s">
        <v>258</v>
      </c>
    </row>
    <row r="99" spans="1:4">
      <c r="A99" t="s">
        <v>304</v>
      </c>
      <c r="B99" t="str">
        <f>VLOOKUP(A99,'escolha real'!$C$3:$E$25,3,FALSE)</f>
        <v>Incluir</v>
      </c>
      <c r="C99" t="s">
        <v>32</v>
      </c>
      <c r="D99" t="s">
        <v>258</v>
      </c>
    </row>
    <row r="100" spans="1:4">
      <c r="A100" t="s">
        <v>303</v>
      </c>
      <c r="B100" t="str">
        <f>VLOOKUP(A100,'escolha real'!$C$3:$E$25,3,FALSE)</f>
        <v>Incluir</v>
      </c>
      <c r="C100" t="s">
        <v>31</v>
      </c>
      <c r="D100" t="s">
        <v>258</v>
      </c>
    </row>
    <row r="101" spans="1:4">
      <c r="A101" t="s">
        <v>77</v>
      </c>
      <c r="B101" t="str">
        <f>VLOOKUP(A101,'escolha real'!$C$3:$E$25,3,FALSE)</f>
        <v>Incluir</v>
      </c>
      <c r="C101" t="s">
        <v>126</v>
      </c>
      <c r="D101" t="s">
        <v>259</v>
      </c>
    </row>
    <row r="102" spans="1:4">
      <c r="A102" t="s">
        <v>79</v>
      </c>
      <c r="B102" t="str">
        <f>VLOOKUP(A102,'escolha real'!$C$3:$E$25,3,FALSE)</f>
        <v>Incluir</v>
      </c>
      <c r="C102" t="s">
        <v>126</v>
      </c>
      <c r="D102" t="s">
        <v>259</v>
      </c>
    </row>
    <row r="103" spans="1:4">
      <c r="A103" t="s">
        <v>81</v>
      </c>
      <c r="B103" t="str">
        <f>VLOOKUP(A103,'escolha real'!$C$3:$E$25,3,FALSE)</f>
        <v>Incluir</v>
      </c>
      <c r="C103" t="s">
        <v>126</v>
      </c>
      <c r="D103" t="s">
        <v>259</v>
      </c>
    </row>
    <row r="104" spans="1:4">
      <c r="A104" t="s">
        <v>74</v>
      </c>
      <c r="B104" t="str">
        <f>VLOOKUP(A104,'escolha real'!$C$3:$E$25,3,FALSE)</f>
        <v>Excluir</v>
      </c>
      <c r="C104" t="s">
        <v>255</v>
      </c>
      <c r="D104" t="s">
        <v>259</v>
      </c>
    </row>
    <row r="105" spans="1:4">
      <c r="A105" t="s">
        <v>117</v>
      </c>
      <c r="B105" t="str">
        <f>VLOOKUP(A105,'escolha real'!$C$3:$E$25,3,FALSE)</f>
        <v>Incluir</v>
      </c>
      <c r="C105" t="s">
        <v>126</v>
      </c>
      <c r="D105" t="s">
        <v>259</v>
      </c>
    </row>
    <row r="106" spans="1:4">
      <c r="A106" t="s">
        <v>118</v>
      </c>
      <c r="B106" t="str">
        <f>VLOOKUP(A106,'escolha real'!$C$3:$E$25,3,FALSE)</f>
        <v>Excluir</v>
      </c>
      <c r="D106" t="s">
        <v>259</v>
      </c>
    </row>
    <row r="107" spans="1:4">
      <c r="A107" t="s">
        <v>147</v>
      </c>
      <c r="B107" t="str">
        <f>VLOOKUP(A107,'escolha real'!$C$3:$E$25,3,FALSE)</f>
        <v>Incluir</v>
      </c>
      <c r="C107" t="s">
        <v>126</v>
      </c>
      <c r="D107" t="s">
        <v>259</v>
      </c>
    </row>
    <row r="108" spans="1:4">
      <c r="A108" t="s">
        <v>121</v>
      </c>
      <c r="B108" t="str">
        <f>VLOOKUP(A108,'escolha real'!$C$3:$E$25,3,FALSE)</f>
        <v>Incluir</v>
      </c>
      <c r="C108" t="s">
        <v>126</v>
      </c>
      <c r="D108" t="s">
        <v>259</v>
      </c>
    </row>
    <row r="109" spans="1:4">
      <c r="A109" t="s">
        <v>155</v>
      </c>
      <c r="B109" t="str">
        <f>VLOOKUP(A109,'escolha real'!$C$3:$E$25,3,FALSE)</f>
        <v>Incluir</v>
      </c>
      <c r="C109" t="s">
        <v>126</v>
      </c>
      <c r="D109" t="s">
        <v>259</v>
      </c>
    </row>
    <row r="110" spans="1:4">
      <c r="A110" t="s">
        <v>86</v>
      </c>
      <c r="B110" t="str">
        <f>VLOOKUP(A110,'escolha real'!$C$3:$E$25,3,FALSE)</f>
        <v>Incluir</v>
      </c>
      <c r="C110" t="s">
        <v>126</v>
      </c>
      <c r="D110" t="s">
        <v>259</v>
      </c>
    </row>
    <row r="111" spans="1:4">
      <c r="A111" t="s">
        <v>87</v>
      </c>
      <c r="B111" t="str">
        <f>VLOOKUP(A111,'escolha real'!$C$3:$E$25,3,FALSE)</f>
        <v>Incluir</v>
      </c>
      <c r="C111" t="s">
        <v>126</v>
      </c>
      <c r="D111" t="s">
        <v>259</v>
      </c>
    </row>
    <row r="112" spans="1:4">
      <c r="A112" t="s">
        <v>171</v>
      </c>
      <c r="B112" t="str">
        <f>VLOOKUP(A112,'escolha real'!$C$3:$E$25,3,FALSE)</f>
        <v>Incluir</v>
      </c>
      <c r="C112" t="s">
        <v>126</v>
      </c>
      <c r="D112" t="s">
        <v>259</v>
      </c>
    </row>
    <row r="113" spans="1:4">
      <c r="A113" t="s">
        <v>90</v>
      </c>
      <c r="B113" t="str">
        <f>VLOOKUP(A113,'escolha real'!$C$3:$E$25,3,FALSE)</f>
        <v>Incluir</v>
      </c>
      <c r="C113" t="s">
        <v>126</v>
      </c>
      <c r="D113" t="s">
        <v>259</v>
      </c>
    </row>
    <row r="114" spans="1:4">
      <c r="A114" t="s">
        <v>91</v>
      </c>
      <c r="B114" t="str">
        <f>VLOOKUP(A114,'escolha real'!$C$3:$E$25,3,FALSE)</f>
        <v>Incluir</v>
      </c>
      <c r="C114" t="s">
        <v>126</v>
      </c>
      <c r="D114" t="s">
        <v>259</v>
      </c>
    </row>
    <row r="115" spans="1:4">
      <c r="A115" t="s">
        <v>307</v>
      </c>
      <c r="B115" t="e">
        <f>VLOOKUP(A115,'escolha real'!$C$3:$E$25,3,FALSE)</f>
        <v>#N/A</v>
      </c>
      <c r="C115" t="s">
        <v>126</v>
      </c>
      <c r="D115" t="s">
        <v>259</v>
      </c>
    </row>
    <row r="116" spans="1:4">
      <c r="A116" t="s">
        <v>306</v>
      </c>
      <c r="B116" t="str">
        <f>VLOOKUP(A116,'escolha real'!$C$3:$E$25,3,FALSE)</f>
        <v>Incluir</v>
      </c>
      <c r="C116" t="s">
        <v>126</v>
      </c>
      <c r="D116" t="s">
        <v>259</v>
      </c>
    </row>
    <row r="117" spans="1:4">
      <c r="A117" t="s">
        <v>348</v>
      </c>
      <c r="B117" t="str">
        <f>VLOOKUP(A117,'escolha real'!$C$3:$E$25,3,FALSE)</f>
        <v>Incluir</v>
      </c>
      <c r="C117" t="s">
        <v>126</v>
      </c>
      <c r="D117" t="s">
        <v>259</v>
      </c>
    </row>
    <row r="118" spans="1:4">
      <c r="A118" t="s">
        <v>207</v>
      </c>
      <c r="B118" t="str">
        <f>VLOOKUP(A118,'escolha real'!$C$3:$E$25,3,FALSE)</f>
        <v>Incluir</v>
      </c>
      <c r="C118" t="s">
        <v>126</v>
      </c>
      <c r="D118" t="s">
        <v>259</v>
      </c>
    </row>
    <row r="119" spans="1:4">
      <c r="A119" t="s">
        <v>305</v>
      </c>
      <c r="B119" t="str">
        <f>VLOOKUP(A119,'escolha real'!$C$3:$E$25,3,FALSE)</f>
        <v>Incluir</v>
      </c>
      <c r="C119" t="s">
        <v>126</v>
      </c>
      <c r="D119" t="s">
        <v>259</v>
      </c>
    </row>
    <row r="120" spans="1:4">
      <c r="A120" t="s">
        <v>218</v>
      </c>
      <c r="B120" t="str">
        <f>VLOOKUP(A120,'escolha real'!$C$3:$E$25,3,FALSE)</f>
        <v>Incluir</v>
      </c>
      <c r="C120" t="s">
        <v>126</v>
      </c>
      <c r="D120" t="s">
        <v>259</v>
      </c>
    </row>
    <row r="121" spans="1:4">
      <c r="A121" t="s">
        <v>304</v>
      </c>
      <c r="B121" t="str">
        <f>VLOOKUP(A121,'escolha real'!$C$3:$E$25,3,FALSE)</f>
        <v>Incluir</v>
      </c>
      <c r="C121" t="s">
        <v>126</v>
      </c>
      <c r="D121" t="s">
        <v>259</v>
      </c>
    </row>
    <row r="122" spans="1:4">
      <c r="A122" t="s">
        <v>303</v>
      </c>
      <c r="B122" t="str">
        <f>VLOOKUP(A122,'escolha real'!$C$3:$E$25,3,FALSE)</f>
        <v>Incluir</v>
      </c>
      <c r="C122" t="s">
        <v>126</v>
      </c>
      <c r="D122" t="s">
        <v>259</v>
      </c>
    </row>
    <row r="123" spans="1:4">
      <c r="A123" t="s">
        <v>77</v>
      </c>
      <c r="B123" t="str">
        <f>VLOOKUP(A123,'escolha real'!$C$3:$E$25,3,FALSE)</f>
        <v>Incluir</v>
      </c>
      <c r="C123" t="s">
        <v>58</v>
      </c>
      <c r="D123" t="s">
        <v>260</v>
      </c>
    </row>
    <row r="124" spans="1:4">
      <c r="A124" t="s">
        <v>79</v>
      </c>
      <c r="B124" t="str">
        <f>VLOOKUP(A124,'escolha real'!$C$3:$E$25,3,FALSE)</f>
        <v>Incluir</v>
      </c>
      <c r="C124" t="s">
        <v>57</v>
      </c>
      <c r="D124" t="s">
        <v>260</v>
      </c>
    </row>
    <row r="125" spans="1:4">
      <c r="A125" t="s">
        <v>81</v>
      </c>
      <c r="B125" t="str">
        <f>VLOOKUP(A125,'escolha real'!$C$3:$E$25,3,FALSE)</f>
        <v>Incluir</v>
      </c>
      <c r="C125" t="s">
        <v>58</v>
      </c>
      <c r="D125" t="s">
        <v>260</v>
      </c>
    </row>
    <row r="126" spans="1:4">
      <c r="A126" t="s">
        <v>74</v>
      </c>
      <c r="B126" t="str">
        <f>VLOOKUP(A126,'escolha real'!$C$3:$E$25,3,FALSE)</f>
        <v>Excluir</v>
      </c>
      <c r="D126" t="s">
        <v>260</v>
      </c>
    </row>
    <row r="127" spans="1:4">
      <c r="A127" t="s">
        <v>117</v>
      </c>
      <c r="B127" t="str">
        <f>VLOOKUP(A127,'escolha real'!$C$3:$E$25,3,FALSE)</f>
        <v>Incluir</v>
      </c>
      <c r="D127" t="s">
        <v>260</v>
      </c>
    </row>
    <row r="128" spans="1:4">
      <c r="A128" t="s">
        <v>118</v>
      </c>
      <c r="B128" t="str">
        <f>VLOOKUP(A128,'escolha real'!$C$3:$E$25,3,FALSE)</f>
        <v>Excluir</v>
      </c>
      <c r="D128" t="s">
        <v>260</v>
      </c>
    </row>
    <row r="129" spans="1:4">
      <c r="A129" t="s">
        <v>147</v>
      </c>
      <c r="B129" t="str">
        <f>VLOOKUP(A129,'escolha real'!$C$3:$E$25,3,FALSE)</f>
        <v>Incluir</v>
      </c>
      <c r="C129" t="s">
        <v>57</v>
      </c>
      <c r="D129" t="s">
        <v>260</v>
      </c>
    </row>
    <row r="130" spans="1:4">
      <c r="A130" t="s">
        <v>121</v>
      </c>
      <c r="B130" t="str">
        <f>VLOOKUP(A130,'escolha real'!$C$3:$E$25,3,FALSE)</f>
        <v>Incluir</v>
      </c>
      <c r="C130" t="s">
        <v>57</v>
      </c>
      <c r="D130" t="s">
        <v>260</v>
      </c>
    </row>
    <row r="131" spans="1:4">
      <c r="A131" t="s">
        <v>121</v>
      </c>
      <c r="B131" t="str">
        <f>VLOOKUP(A131,'escolha real'!$C$3:$E$25,3,FALSE)</f>
        <v>Incluir</v>
      </c>
      <c r="C131" t="s">
        <v>58</v>
      </c>
      <c r="D131" t="s">
        <v>260</v>
      </c>
    </row>
    <row r="132" spans="1:4">
      <c r="A132" t="s">
        <v>155</v>
      </c>
      <c r="B132" t="str">
        <f>VLOOKUP(A132,'escolha real'!$C$3:$E$25,3,FALSE)</f>
        <v>Incluir</v>
      </c>
      <c r="C132" t="s">
        <v>49</v>
      </c>
      <c r="D132" t="s">
        <v>260</v>
      </c>
    </row>
    <row r="133" spans="1:4">
      <c r="A133" t="s">
        <v>86</v>
      </c>
      <c r="B133" t="str">
        <f>VLOOKUP(A133,'escolha real'!$C$3:$E$25,3,FALSE)</f>
        <v>Incluir</v>
      </c>
      <c r="C133" t="s">
        <v>57</v>
      </c>
      <c r="D133" t="s">
        <v>260</v>
      </c>
    </row>
    <row r="134" spans="1:4">
      <c r="A134" t="s">
        <v>87</v>
      </c>
      <c r="B134" t="str">
        <f>VLOOKUP(A134,'escolha real'!$C$3:$E$25,3,FALSE)</f>
        <v>Incluir</v>
      </c>
      <c r="C134" t="s">
        <v>57</v>
      </c>
      <c r="D134" t="s">
        <v>260</v>
      </c>
    </row>
    <row r="135" spans="1:4">
      <c r="A135" t="s">
        <v>171</v>
      </c>
      <c r="B135" t="str">
        <f>VLOOKUP(A135,'escolha real'!$C$3:$E$25,3,FALSE)</f>
        <v>Incluir</v>
      </c>
      <c r="C135" t="s">
        <v>57</v>
      </c>
      <c r="D135" t="s">
        <v>260</v>
      </c>
    </row>
    <row r="136" spans="1:4">
      <c r="A136" t="s">
        <v>90</v>
      </c>
      <c r="B136" t="str">
        <f>VLOOKUP(A136,'escolha real'!$C$3:$E$25,3,FALSE)</f>
        <v>Incluir</v>
      </c>
      <c r="C136" t="s">
        <v>57</v>
      </c>
      <c r="D136" t="s">
        <v>260</v>
      </c>
    </row>
    <row r="137" spans="1:4">
      <c r="A137" t="s">
        <v>91</v>
      </c>
      <c r="B137" t="str">
        <f>VLOOKUP(A137,'escolha real'!$C$3:$E$25,3,FALSE)</f>
        <v>Incluir</v>
      </c>
      <c r="C137" t="s">
        <v>57</v>
      </c>
      <c r="D137" t="s">
        <v>260</v>
      </c>
    </row>
    <row r="138" spans="1:4">
      <c r="A138" t="s">
        <v>91</v>
      </c>
      <c r="B138" t="str">
        <f>VLOOKUP(A138,'escolha real'!$C$3:$E$25,3,FALSE)</f>
        <v>Incluir</v>
      </c>
      <c r="C138" t="s">
        <v>58</v>
      </c>
      <c r="D138" t="s">
        <v>260</v>
      </c>
    </row>
    <row r="139" spans="1:4">
      <c r="A139" t="s">
        <v>307</v>
      </c>
      <c r="B139" t="e">
        <f>VLOOKUP(A139,'escolha real'!$C$3:$E$25,3,FALSE)</f>
        <v>#N/A</v>
      </c>
      <c r="C139" t="s">
        <v>57</v>
      </c>
      <c r="D139" t="s">
        <v>260</v>
      </c>
    </row>
    <row r="140" spans="1:4">
      <c r="A140" t="s">
        <v>306</v>
      </c>
      <c r="B140" t="str">
        <f>VLOOKUP(A140,'escolha real'!$C$3:$E$25,3,FALSE)</f>
        <v>Incluir</v>
      </c>
      <c r="D140" t="s">
        <v>260</v>
      </c>
    </row>
    <row r="141" spans="1:4">
      <c r="A141" t="s">
        <v>348</v>
      </c>
      <c r="B141" t="str">
        <f>VLOOKUP(A141,'escolha real'!$C$3:$E$25,3,FALSE)</f>
        <v>Incluir</v>
      </c>
      <c r="C141" t="s">
        <v>58</v>
      </c>
      <c r="D141" t="s">
        <v>260</v>
      </c>
    </row>
    <row r="142" spans="1:4">
      <c r="A142" t="s">
        <v>207</v>
      </c>
      <c r="B142" t="str">
        <f>VLOOKUP(A142,'escolha real'!$C$3:$E$25,3,FALSE)</f>
        <v>Incluir</v>
      </c>
      <c r="C142" t="s">
        <v>58</v>
      </c>
      <c r="D142" t="s">
        <v>260</v>
      </c>
    </row>
    <row r="143" spans="1:4">
      <c r="A143" t="s">
        <v>305</v>
      </c>
      <c r="B143" t="str">
        <f>VLOOKUP(A143,'escolha real'!$C$3:$E$25,3,FALSE)</f>
        <v>Incluir</v>
      </c>
      <c r="C143" t="s">
        <v>57</v>
      </c>
      <c r="D143" t="s">
        <v>260</v>
      </c>
    </row>
    <row r="144" spans="1:4">
      <c r="A144" t="s">
        <v>305</v>
      </c>
      <c r="B144" t="str">
        <f>VLOOKUP(A144,'escolha real'!$C$3:$E$25,3,FALSE)</f>
        <v>Incluir</v>
      </c>
      <c r="C144" t="s">
        <v>58</v>
      </c>
      <c r="D144" t="s">
        <v>260</v>
      </c>
    </row>
    <row r="145" spans="1:4">
      <c r="A145" t="s">
        <v>218</v>
      </c>
      <c r="B145" t="str">
        <f>VLOOKUP(A145,'escolha real'!$C$3:$E$25,3,FALSE)</f>
        <v>Incluir</v>
      </c>
      <c r="C145" t="s">
        <v>57</v>
      </c>
      <c r="D145" t="s">
        <v>260</v>
      </c>
    </row>
    <row r="146" spans="1:4">
      <c r="A146" t="s">
        <v>304</v>
      </c>
      <c r="B146" t="str">
        <f>VLOOKUP(A146,'escolha real'!$C$3:$E$25,3,FALSE)</f>
        <v>Incluir</v>
      </c>
      <c r="C146" t="s">
        <v>57</v>
      </c>
      <c r="D146" t="s">
        <v>260</v>
      </c>
    </row>
    <row r="147" spans="1:4">
      <c r="A147" t="s">
        <v>303</v>
      </c>
      <c r="B147" t="str">
        <f>VLOOKUP(A147,'escolha real'!$C$3:$E$25,3,FALSE)</f>
        <v>Incluir</v>
      </c>
      <c r="C147" t="s">
        <v>57</v>
      </c>
      <c r="D147" t="s">
        <v>260</v>
      </c>
    </row>
    <row r="148" spans="1:4">
      <c r="A148" t="s">
        <v>77</v>
      </c>
      <c r="B148" t="str">
        <f>VLOOKUP(A148,'escolha real'!$C$3:$E$25,3,FALSE)</f>
        <v>Incluir</v>
      </c>
      <c r="C148" t="s">
        <v>54</v>
      </c>
      <c r="D148" t="s">
        <v>261</v>
      </c>
    </row>
    <row r="149" spans="1:4">
      <c r="A149" t="s">
        <v>79</v>
      </c>
      <c r="B149" t="str">
        <f>VLOOKUP(A149,'escolha real'!$C$3:$E$25,3,FALSE)</f>
        <v>Incluir</v>
      </c>
      <c r="C149" t="s">
        <v>54</v>
      </c>
      <c r="D149" t="s">
        <v>261</v>
      </c>
    </row>
    <row r="150" spans="1:4">
      <c r="A150" t="s">
        <v>81</v>
      </c>
      <c r="B150" t="str">
        <f>VLOOKUP(A150,'escolha real'!$C$3:$E$25,3,FALSE)</f>
        <v>Incluir</v>
      </c>
      <c r="C150" t="s">
        <v>52</v>
      </c>
      <c r="D150" t="s">
        <v>261</v>
      </c>
    </row>
    <row r="151" spans="1:4">
      <c r="A151" t="s">
        <v>74</v>
      </c>
      <c r="B151" t="str">
        <f>VLOOKUP(A151,'escolha real'!$C$3:$E$25,3,FALSE)</f>
        <v>Excluir</v>
      </c>
      <c r="D151" t="s">
        <v>261</v>
      </c>
    </row>
    <row r="152" spans="1:4">
      <c r="A152" t="s">
        <v>117</v>
      </c>
      <c r="B152" t="str">
        <f>VLOOKUP(A152,'escolha real'!$C$3:$E$25,3,FALSE)</f>
        <v>Incluir</v>
      </c>
      <c r="D152" t="s">
        <v>261</v>
      </c>
    </row>
    <row r="153" spans="1:4">
      <c r="A153" t="s">
        <v>118</v>
      </c>
      <c r="B153" t="str">
        <f>VLOOKUP(A153,'escolha real'!$C$3:$E$25,3,FALSE)</f>
        <v>Excluir</v>
      </c>
      <c r="D153" t="s">
        <v>261</v>
      </c>
    </row>
    <row r="154" spans="1:4">
      <c r="A154" t="s">
        <v>147</v>
      </c>
      <c r="B154" t="str">
        <f>VLOOKUP(A154,'escolha real'!$C$3:$E$25,3,FALSE)</f>
        <v>Incluir</v>
      </c>
      <c r="C154" t="s">
        <v>54</v>
      </c>
      <c r="D154" t="s">
        <v>261</v>
      </c>
    </row>
    <row r="155" spans="1:4">
      <c r="A155" t="s">
        <v>121</v>
      </c>
      <c r="B155" t="str">
        <f>VLOOKUP(A155,'escolha real'!$C$3:$E$25,3,FALSE)</f>
        <v>Incluir</v>
      </c>
      <c r="C155" t="s">
        <v>54</v>
      </c>
      <c r="D155" t="s">
        <v>261</v>
      </c>
    </row>
    <row r="156" spans="1:4">
      <c r="A156" t="s">
        <v>121</v>
      </c>
      <c r="B156" t="str">
        <f>VLOOKUP(A156,'escolha real'!$C$3:$E$25,3,FALSE)</f>
        <v>Incluir</v>
      </c>
      <c r="C156" t="s">
        <v>55</v>
      </c>
      <c r="D156" t="s">
        <v>261</v>
      </c>
    </row>
    <row r="157" spans="1:4">
      <c r="A157" t="s">
        <v>155</v>
      </c>
      <c r="B157" t="str">
        <f>VLOOKUP(A157,'escolha real'!$C$3:$E$25,3,FALSE)</f>
        <v>Incluir</v>
      </c>
      <c r="C157" t="s">
        <v>49</v>
      </c>
      <c r="D157" t="s">
        <v>261</v>
      </c>
    </row>
    <row r="158" spans="1:4">
      <c r="A158" t="s">
        <v>86</v>
      </c>
      <c r="B158" t="str">
        <f>VLOOKUP(A158,'escolha real'!$C$3:$E$25,3,FALSE)</f>
        <v>Incluir</v>
      </c>
      <c r="C158" t="s">
        <v>54</v>
      </c>
      <c r="D158" t="s">
        <v>261</v>
      </c>
    </row>
    <row r="159" spans="1:4">
      <c r="A159" t="s">
        <v>87</v>
      </c>
      <c r="B159" t="str">
        <f>VLOOKUP(A159,'escolha real'!$C$3:$E$25,3,FALSE)</f>
        <v>Incluir</v>
      </c>
      <c r="C159" t="s">
        <v>54</v>
      </c>
      <c r="D159" t="s">
        <v>261</v>
      </c>
    </row>
    <row r="160" spans="1:4">
      <c r="A160" t="s">
        <v>87</v>
      </c>
      <c r="B160" t="str">
        <f>VLOOKUP(A160,'escolha real'!$C$3:$E$25,3,FALSE)</f>
        <v>Incluir</v>
      </c>
      <c r="C160" t="s">
        <v>52</v>
      </c>
      <c r="D160" t="s">
        <v>261</v>
      </c>
    </row>
    <row r="161" spans="1:4">
      <c r="A161" t="s">
        <v>171</v>
      </c>
      <c r="B161" t="str">
        <f>VLOOKUP(A161,'escolha real'!$C$3:$E$25,3,FALSE)</f>
        <v>Incluir</v>
      </c>
      <c r="C161" t="s">
        <v>54</v>
      </c>
      <c r="D161" t="s">
        <v>261</v>
      </c>
    </row>
    <row r="162" spans="1:4">
      <c r="A162" t="s">
        <v>171</v>
      </c>
      <c r="B162" t="str">
        <f>VLOOKUP(A162,'escolha real'!$C$3:$E$25,3,FALSE)</f>
        <v>Incluir</v>
      </c>
      <c r="C162" t="s">
        <v>52</v>
      </c>
      <c r="D162" t="s">
        <v>261</v>
      </c>
    </row>
    <row r="163" spans="1:4">
      <c r="A163" t="s">
        <v>90</v>
      </c>
      <c r="B163" t="str">
        <f>VLOOKUP(A163,'escolha real'!$C$3:$E$25,3,FALSE)</f>
        <v>Incluir</v>
      </c>
      <c r="C163" t="s">
        <v>54</v>
      </c>
      <c r="D163" t="s">
        <v>261</v>
      </c>
    </row>
    <row r="164" spans="1:4">
      <c r="A164" t="s">
        <v>91</v>
      </c>
      <c r="B164" t="str">
        <f>VLOOKUP(A164,'escolha real'!$C$3:$E$25,3,FALSE)</f>
        <v>Incluir</v>
      </c>
      <c r="C164" t="s">
        <v>52</v>
      </c>
      <c r="D164" t="s">
        <v>261</v>
      </c>
    </row>
    <row r="165" spans="1:4">
      <c r="A165" t="s">
        <v>91</v>
      </c>
      <c r="B165" t="str">
        <f>VLOOKUP(A165,'escolha real'!$C$3:$E$25,3,FALSE)</f>
        <v>Incluir</v>
      </c>
      <c r="C165" t="s">
        <v>54</v>
      </c>
      <c r="D165" t="s">
        <v>261</v>
      </c>
    </row>
    <row r="166" spans="1:4">
      <c r="A166" t="s">
        <v>307</v>
      </c>
      <c r="B166" t="e">
        <f>VLOOKUP(A166,'escolha real'!$C$3:$E$25,3,FALSE)</f>
        <v>#N/A</v>
      </c>
      <c r="C166" t="s">
        <v>54</v>
      </c>
      <c r="D166" t="s">
        <v>261</v>
      </c>
    </row>
    <row r="167" spans="1:4">
      <c r="A167" t="s">
        <v>307</v>
      </c>
      <c r="B167" t="e">
        <f>VLOOKUP(A167,'escolha real'!$C$3:$E$25,3,FALSE)</f>
        <v>#N/A</v>
      </c>
      <c r="C167" t="s">
        <v>53</v>
      </c>
      <c r="D167" t="s">
        <v>261</v>
      </c>
    </row>
    <row r="168" spans="1:4">
      <c r="A168" t="s">
        <v>306</v>
      </c>
      <c r="B168" t="str">
        <f>VLOOKUP(A168,'escolha real'!$C$3:$E$25,3,FALSE)</f>
        <v>Incluir</v>
      </c>
      <c r="C168" t="s">
        <v>54</v>
      </c>
      <c r="D168" t="s">
        <v>261</v>
      </c>
    </row>
    <row r="169" spans="1:4">
      <c r="A169" t="s">
        <v>348</v>
      </c>
      <c r="B169" t="str">
        <f>VLOOKUP(A169,'escolha real'!$C$3:$E$25,3,FALSE)</f>
        <v>Incluir</v>
      </c>
      <c r="C169" t="s">
        <v>52</v>
      </c>
      <c r="D169" t="s">
        <v>261</v>
      </c>
    </row>
    <row r="170" spans="1:4">
      <c r="A170" t="s">
        <v>207</v>
      </c>
      <c r="B170" t="str">
        <f>VLOOKUP(A170,'escolha real'!$C$3:$E$25,3,FALSE)</f>
        <v>Incluir</v>
      </c>
      <c r="C170" t="s">
        <v>49</v>
      </c>
      <c r="D170" t="s">
        <v>261</v>
      </c>
    </row>
    <row r="171" spans="1:4">
      <c r="A171" t="s">
        <v>305</v>
      </c>
      <c r="B171" t="str">
        <f>VLOOKUP(A171,'escolha real'!$C$3:$E$25,3,FALSE)</f>
        <v>Incluir</v>
      </c>
      <c r="C171" t="s">
        <v>54</v>
      </c>
      <c r="D171" t="s">
        <v>261</v>
      </c>
    </row>
    <row r="172" spans="1:4">
      <c r="A172" t="s">
        <v>218</v>
      </c>
      <c r="B172" t="str">
        <f>VLOOKUP(A172,'escolha real'!$C$3:$E$25,3,FALSE)</f>
        <v>Incluir</v>
      </c>
      <c r="C172" t="s">
        <v>54</v>
      </c>
      <c r="D172" t="s">
        <v>261</v>
      </c>
    </row>
    <row r="173" spans="1:4">
      <c r="A173" t="s">
        <v>304</v>
      </c>
      <c r="B173" t="str">
        <f>VLOOKUP(A173,'escolha real'!$C$3:$E$25,3,FALSE)</f>
        <v>Incluir</v>
      </c>
      <c r="C173" t="s">
        <v>54</v>
      </c>
      <c r="D173" t="s">
        <v>261</v>
      </c>
    </row>
    <row r="174" spans="1:4">
      <c r="A174" t="s">
        <v>303</v>
      </c>
      <c r="B174" t="str">
        <f>VLOOKUP(A174,'escolha real'!$C$3:$E$25,3,FALSE)</f>
        <v>Incluir</v>
      </c>
      <c r="C174" t="s">
        <v>54</v>
      </c>
      <c r="D174" t="s">
        <v>261</v>
      </c>
    </row>
    <row r="175" spans="1:4">
      <c r="A175" t="s">
        <v>77</v>
      </c>
      <c r="B175" t="str">
        <f>VLOOKUP(A175,'escolha real'!$C$3:$E$25,3,FALSE)</f>
        <v>Incluir</v>
      </c>
      <c r="D175" t="s">
        <v>263</v>
      </c>
    </row>
    <row r="176" spans="1:4">
      <c r="A176" t="s">
        <v>79</v>
      </c>
      <c r="B176" t="str">
        <f>VLOOKUP(A176,'escolha real'!$C$3:$E$25,3,FALSE)</f>
        <v>Incluir</v>
      </c>
      <c r="D176" t="s">
        <v>263</v>
      </c>
    </row>
    <row r="177" spans="1:4">
      <c r="A177" t="s">
        <v>81</v>
      </c>
      <c r="B177" t="str">
        <f>VLOOKUP(A177,'escolha real'!$C$3:$E$25,3,FALSE)</f>
        <v>Incluir</v>
      </c>
      <c r="D177" t="s">
        <v>263</v>
      </c>
    </row>
    <row r="178" spans="1:4">
      <c r="A178" t="s">
        <v>74</v>
      </c>
      <c r="B178" t="str">
        <f>VLOOKUP(A178,'escolha real'!$C$3:$E$25,3,FALSE)</f>
        <v>Excluir</v>
      </c>
      <c r="D178" t="s">
        <v>263</v>
      </c>
    </row>
    <row r="179" spans="1:4">
      <c r="A179" t="s">
        <v>117</v>
      </c>
      <c r="B179" t="str">
        <f>VLOOKUP(A179,'escolha real'!$C$3:$E$25,3,FALSE)</f>
        <v>Incluir</v>
      </c>
      <c r="D179" t="s">
        <v>263</v>
      </c>
    </row>
    <row r="180" spans="1:4">
      <c r="A180" t="s">
        <v>118</v>
      </c>
      <c r="B180" t="str">
        <f>VLOOKUP(A180,'escolha real'!$C$3:$E$25,3,FALSE)</f>
        <v>Excluir</v>
      </c>
      <c r="D180" t="s">
        <v>263</v>
      </c>
    </row>
    <row r="181" spans="1:4">
      <c r="A181" t="s">
        <v>147</v>
      </c>
      <c r="B181" t="str">
        <f>VLOOKUP(A181,'escolha real'!$C$3:$E$25,3,FALSE)</f>
        <v>Incluir</v>
      </c>
      <c r="D181" t="s">
        <v>263</v>
      </c>
    </row>
    <row r="182" spans="1:4">
      <c r="A182" t="s">
        <v>121</v>
      </c>
      <c r="B182" t="str">
        <f>VLOOKUP(A182,'escolha real'!$C$3:$E$25,3,FALSE)</f>
        <v>Incluir</v>
      </c>
      <c r="C182" t="s">
        <v>68</v>
      </c>
      <c r="D182" t="s">
        <v>263</v>
      </c>
    </row>
    <row r="183" spans="1:4">
      <c r="A183" t="s">
        <v>155</v>
      </c>
      <c r="B183" t="str">
        <f>VLOOKUP(A183,'escolha real'!$C$3:$E$25,3,FALSE)</f>
        <v>Incluir</v>
      </c>
      <c r="D183" t="s">
        <v>263</v>
      </c>
    </row>
    <row r="184" spans="1:4">
      <c r="A184" t="s">
        <v>86</v>
      </c>
      <c r="B184" t="str">
        <f>VLOOKUP(A184,'escolha real'!$C$3:$E$25,3,FALSE)</f>
        <v>Incluir</v>
      </c>
      <c r="D184" t="s">
        <v>263</v>
      </c>
    </row>
    <row r="185" spans="1:4">
      <c r="A185" t="s">
        <v>87</v>
      </c>
      <c r="B185" t="str">
        <f>VLOOKUP(A185,'escolha real'!$C$3:$E$25,3,FALSE)</f>
        <v>Incluir</v>
      </c>
      <c r="D185" t="s">
        <v>263</v>
      </c>
    </row>
    <row r="186" spans="1:4">
      <c r="A186" t="s">
        <v>171</v>
      </c>
      <c r="B186" t="str">
        <f>VLOOKUP(A186,'escolha real'!$C$3:$E$25,3,FALSE)</f>
        <v>Incluir</v>
      </c>
      <c r="D186" t="s">
        <v>263</v>
      </c>
    </row>
    <row r="187" spans="1:4">
      <c r="A187" t="s">
        <v>90</v>
      </c>
      <c r="B187" t="str">
        <f>VLOOKUP(A187,'escolha real'!$C$3:$E$25,3,FALSE)</f>
        <v>Incluir</v>
      </c>
      <c r="D187" t="s">
        <v>263</v>
      </c>
    </row>
    <row r="188" spans="1:4">
      <c r="A188" t="s">
        <v>91</v>
      </c>
      <c r="B188" t="str">
        <f>VLOOKUP(A188,'escolha real'!$C$3:$E$25,3,FALSE)</f>
        <v>Incluir</v>
      </c>
      <c r="D188" t="s">
        <v>263</v>
      </c>
    </row>
    <row r="189" spans="1:4">
      <c r="A189" t="s">
        <v>307</v>
      </c>
      <c r="B189" t="e">
        <f>VLOOKUP(A189,'escolha real'!$C$3:$E$25,3,FALSE)</f>
        <v>#N/A</v>
      </c>
      <c r="D189" t="s">
        <v>263</v>
      </c>
    </row>
    <row r="190" spans="1:4">
      <c r="A190" t="s">
        <v>306</v>
      </c>
      <c r="B190" t="str">
        <f>VLOOKUP(A190,'escolha real'!$C$3:$E$25,3,FALSE)</f>
        <v>Incluir</v>
      </c>
      <c r="C190" t="s">
        <v>68</v>
      </c>
      <c r="D190" t="s">
        <v>263</v>
      </c>
    </row>
    <row r="191" spans="1:4">
      <c r="A191" t="s">
        <v>348</v>
      </c>
      <c r="B191" t="str">
        <f>VLOOKUP(A191,'escolha real'!$C$3:$E$25,3,FALSE)</f>
        <v>Incluir</v>
      </c>
      <c r="D191" t="s">
        <v>263</v>
      </c>
    </row>
    <row r="192" spans="1:4">
      <c r="A192" t="s">
        <v>207</v>
      </c>
      <c r="B192" t="str">
        <f>VLOOKUP(A192,'escolha real'!$C$3:$E$25,3,FALSE)</f>
        <v>Incluir</v>
      </c>
      <c r="D192" t="s">
        <v>263</v>
      </c>
    </row>
    <row r="193" spans="1:4">
      <c r="A193" t="s">
        <v>305</v>
      </c>
      <c r="B193" t="str">
        <f>VLOOKUP(A193,'escolha real'!$C$3:$E$25,3,FALSE)</f>
        <v>Incluir</v>
      </c>
      <c r="D193" t="s">
        <v>263</v>
      </c>
    </row>
    <row r="194" spans="1:4">
      <c r="A194" t="s">
        <v>218</v>
      </c>
      <c r="B194" t="str">
        <f>VLOOKUP(A194,'escolha real'!$C$3:$E$25,3,FALSE)</f>
        <v>Incluir</v>
      </c>
      <c r="D194" t="s">
        <v>263</v>
      </c>
    </row>
    <row r="195" spans="1:4">
      <c r="A195" t="s">
        <v>304</v>
      </c>
      <c r="B195" t="str">
        <f>VLOOKUP(A195,'escolha real'!$C$3:$E$25,3,FALSE)</f>
        <v>Incluir</v>
      </c>
      <c r="D195" t="s">
        <v>263</v>
      </c>
    </row>
    <row r="196" spans="1:4">
      <c r="A196" t="s">
        <v>303</v>
      </c>
      <c r="B196" t="str">
        <f>VLOOKUP(A196,'escolha real'!$C$3:$E$25,3,FALSE)</f>
        <v>Incluir</v>
      </c>
      <c r="C196" t="s">
        <v>292</v>
      </c>
      <c r="D196" t="s">
        <v>263</v>
      </c>
    </row>
    <row r="197" spans="1:4">
      <c r="A197" t="s">
        <v>77</v>
      </c>
      <c r="B197" t="str">
        <f>VLOOKUP(A197,'escolha real'!$C$3:$E$25,3,FALSE)</f>
        <v>Incluir</v>
      </c>
      <c r="D197" t="s">
        <v>262</v>
      </c>
    </row>
    <row r="198" spans="1:4">
      <c r="A198" t="s">
        <v>79</v>
      </c>
      <c r="B198" t="str">
        <f>VLOOKUP(A198,'escolha real'!$C$3:$E$25,3,FALSE)</f>
        <v>Incluir</v>
      </c>
      <c r="D198" t="s">
        <v>262</v>
      </c>
    </row>
    <row r="199" spans="1:4">
      <c r="A199" t="s">
        <v>81</v>
      </c>
      <c r="B199" t="str">
        <f>VLOOKUP(A199,'escolha real'!$C$3:$E$25,3,FALSE)</f>
        <v>Incluir</v>
      </c>
      <c r="D199" t="s">
        <v>262</v>
      </c>
    </row>
    <row r="200" spans="1:4">
      <c r="A200" t="s">
        <v>74</v>
      </c>
      <c r="B200" t="str">
        <f>VLOOKUP(A200,'escolha real'!$C$3:$E$25,3,FALSE)</f>
        <v>Excluir</v>
      </c>
      <c r="D200" t="s">
        <v>262</v>
      </c>
    </row>
    <row r="201" spans="1:4">
      <c r="A201" t="s">
        <v>117</v>
      </c>
      <c r="B201" t="str">
        <f>VLOOKUP(A201,'escolha real'!$C$3:$E$25,3,FALSE)</f>
        <v>Incluir</v>
      </c>
      <c r="D201" t="s">
        <v>262</v>
      </c>
    </row>
    <row r="202" spans="1:4">
      <c r="A202" t="s">
        <v>118</v>
      </c>
      <c r="B202" t="str">
        <f>VLOOKUP(A202,'escolha real'!$C$3:$E$25,3,FALSE)</f>
        <v>Excluir</v>
      </c>
      <c r="D202" t="s">
        <v>262</v>
      </c>
    </row>
    <row r="203" spans="1:4">
      <c r="A203" t="s">
        <v>147</v>
      </c>
      <c r="B203" t="str">
        <f>VLOOKUP(A203,'escolha real'!$C$3:$E$25,3,FALSE)</f>
        <v>Incluir</v>
      </c>
      <c r="D203" t="s">
        <v>262</v>
      </c>
    </row>
    <row r="204" spans="1:4">
      <c r="A204" t="s">
        <v>121</v>
      </c>
      <c r="B204" t="str">
        <f>VLOOKUP(A204,'escolha real'!$C$3:$E$25,3,FALSE)</f>
        <v>Incluir</v>
      </c>
      <c r="C204" t="s">
        <v>298</v>
      </c>
      <c r="D204" t="s">
        <v>262</v>
      </c>
    </row>
    <row r="205" spans="1:4">
      <c r="A205" t="s">
        <v>155</v>
      </c>
      <c r="B205" t="str">
        <f>VLOOKUP(A205,'escolha real'!$C$3:$E$25,3,FALSE)</f>
        <v>Incluir</v>
      </c>
      <c r="D205" t="s">
        <v>262</v>
      </c>
    </row>
    <row r="206" spans="1:4">
      <c r="A206" t="s">
        <v>86</v>
      </c>
      <c r="B206" t="str">
        <f>VLOOKUP(A206,'escolha real'!$C$3:$E$25,3,FALSE)</f>
        <v>Incluir</v>
      </c>
      <c r="D206" t="s">
        <v>262</v>
      </c>
    </row>
    <row r="207" spans="1:4">
      <c r="A207" t="s">
        <v>87</v>
      </c>
      <c r="B207" t="str">
        <f>VLOOKUP(A207,'escolha real'!$C$3:$E$25,3,FALSE)</f>
        <v>Incluir</v>
      </c>
      <c r="D207" t="s">
        <v>262</v>
      </c>
    </row>
    <row r="208" spans="1:4">
      <c r="A208" t="s">
        <v>171</v>
      </c>
      <c r="B208" t="str">
        <f>VLOOKUP(A208,'escolha real'!$C$3:$E$25,3,FALSE)</f>
        <v>Incluir</v>
      </c>
      <c r="D208" t="s">
        <v>262</v>
      </c>
    </row>
    <row r="209" spans="1:4">
      <c r="A209" t="s">
        <v>90</v>
      </c>
      <c r="B209" t="str">
        <f>VLOOKUP(A209,'escolha real'!$C$3:$E$25,3,FALSE)</f>
        <v>Incluir</v>
      </c>
      <c r="D209" t="s">
        <v>262</v>
      </c>
    </row>
    <row r="210" spans="1:4">
      <c r="A210" t="s">
        <v>91</v>
      </c>
      <c r="B210" t="str">
        <f>VLOOKUP(A210,'escolha real'!$C$3:$E$25,3,FALSE)</f>
        <v>Incluir</v>
      </c>
      <c r="D210" t="s">
        <v>262</v>
      </c>
    </row>
    <row r="211" spans="1:4">
      <c r="A211" t="s">
        <v>307</v>
      </c>
      <c r="B211" t="e">
        <f>VLOOKUP(A211,'escolha real'!$C$3:$E$25,3,FALSE)</f>
        <v>#N/A</v>
      </c>
      <c r="D211" t="s">
        <v>262</v>
      </c>
    </row>
    <row r="212" spans="1:4">
      <c r="A212" t="s">
        <v>306</v>
      </c>
      <c r="B212" t="str">
        <f>VLOOKUP(A212,'escolha real'!$C$3:$E$25,3,FALSE)</f>
        <v>Incluir</v>
      </c>
      <c r="C212" t="s">
        <v>300</v>
      </c>
      <c r="D212" t="s">
        <v>262</v>
      </c>
    </row>
    <row r="213" spans="1:4">
      <c r="A213" t="s">
        <v>306</v>
      </c>
      <c r="B213" t="str">
        <f>VLOOKUP(A213,'escolha real'!$C$3:$E$25,3,FALSE)</f>
        <v>Incluir</v>
      </c>
      <c r="C213" t="s">
        <v>301</v>
      </c>
      <c r="D213" t="s">
        <v>262</v>
      </c>
    </row>
    <row r="214" spans="1:4">
      <c r="A214" t="s">
        <v>348</v>
      </c>
      <c r="B214" t="str">
        <f>VLOOKUP(A214,'escolha real'!$C$3:$E$25,3,FALSE)</f>
        <v>Incluir</v>
      </c>
      <c r="D214" t="s">
        <v>262</v>
      </c>
    </row>
    <row r="215" spans="1:4">
      <c r="A215" t="s">
        <v>207</v>
      </c>
      <c r="B215" t="str">
        <f>VLOOKUP(A215,'escolha real'!$C$3:$E$25,3,FALSE)</f>
        <v>Incluir</v>
      </c>
      <c r="D215" t="s">
        <v>262</v>
      </c>
    </row>
    <row r="216" spans="1:4">
      <c r="A216" t="s">
        <v>305</v>
      </c>
      <c r="B216" t="str">
        <f>VLOOKUP(A216,'escolha real'!$C$3:$E$25,3,FALSE)</f>
        <v>Incluir</v>
      </c>
      <c r="D216" t="s">
        <v>262</v>
      </c>
    </row>
    <row r="217" spans="1:4">
      <c r="A217" t="s">
        <v>218</v>
      </c>
      <c r="B217" t="str">
        <f>VLOOKUP(A217,'escolha real'!$C$3:$E$25,3,FALSE)</f>
        <v>Incluir</v>
      </c>
      <c r="D217" t="s">
        <v>262</v>
      </c>
    </row>
    <row r="218" spans="1:4">
      <c r="A218" t="s">
        <v>304</v>
      </c>
      <c r="B218" t="str">
        <f>VLOOKUP(A218,'escolha real'!$C$3:$E$25,3,FALSE)</f>
        <v>Incluir</v>
      </c>
      <c r="D218" t="s">
        <v>262</v>
      </c>
    </row>
    <row r="219" spans="1:4">
      <c r="A219" t="s">
        <v>303</v>
      </c>
      <c r="B219" t="str">
        <f>VLOOKUP(A219,'escolha real'!$C$3:$E$25,3,FALSE)</f>
        <v>Incluir</v>
      </c>
      <c r="C219" t="s">
        <v>302</v>
      </c>
      <c r="D219" t="s">
        <v>262</v>
      </c>
    </row>
    <row r="220" spans="1:4">
      <c r="A220" t="s">
        <v>100</v>
      </c>
      <c r="B220" t="str">
        <f>VLOOKUP(A220,'escolha real'!$C$3:$E$25,3,FALSE)</f>
        <v>Incluir</v>
      </c>
      <c r="C220" t="s">
        <v>11</v>
      </c>
      <c r="D220" t="s">
        <v>313</v>
      </c>
    </row>
    <row r="221" spans="1:4">
      <c r="A221" t="s">
        <v>100</v>
      </c>
      <c r="B221" t="str">
        <f>VLOOKUP(A221,'escolha real'!$C$3:$E$25,3,FALSE)</f>
        <v>Incluir</v>
      </c>
      <c r="C221" t="s">
        <v>6</v>
      </c>
      <c r="D221" t="s">
        <v>257</v>
      </c>
    </row>
    <row r="222" spans="1:4">
      <c r="A222" t="s">
        <v>100</v>
      </c>
      <c r="B222" t="str">
        <f>VLOOKUP(A222,'escolha real'!$C$3:$E$25,3,FALSE)</f>
        <v>Incluir</v>
      </c>
      <c r="C222" t="s">
        <v>17</v>
      </c>
      <c r="D222" t="s">
        <v>314</v>
      </c>
    </row>
    <row r="223" spans="1:4">
      <c r="A223" t="s">
        <v>100</v>
      </c>
      <c r="B223" t="str">
        <f>VLOOKUP(A223,'escolha real'!$C$3:$E$25,3,FALSE)</f>
        <v>Incluir</v>
      </c>
      <c r="C223" t="s">
        <v>36</v>
      </c>
      <c r="D223" t="s">
        <v>258</v>
      </c>
    </row>
    <row r="224" spans="1:4">
      <c r="A224" t="s">
        <v>100</v>
      </c>
      <c r="B224" t="str">
        <f>VLOOKUP(A224,'escolha real'!$C$3:$E$25,3,FALSE)</f>
        <v>Incluir</v>
      </c>
      <c r="C224" t="s">
        <v>32</v>
      </c>
      <c r="D224" t="s">
        <v>258</v>
      </c>
    </row>
    <row r="225" spans="1:4">
      <c r="A225" t="s">
        <v>100</v>
      </c>
      <c r="B225" t="str">
        <f>VLOOKUP(A225,'escolha real'!$C$3:$E$25,3,FALSE)</f>
        <v>Incluir</v>
      </c>
      <c r="C225" t="s">
        <v>126</v>
      </c>
      <c r="D225" t="s">
        <v>259</v>
      </c>
    </row>
    <row r="226" spans="1:4">
      <c r="A226" t="s">
        <v>100</v>
      </c>
      <c r="B226" t="str">
        <f>VLOOKUP(A226,'escolha real'!$C$3:$E$25,3,FALSE)</f>
        <v>Incluir</v>
      </c>
      <c r="C226" t="s">
        <v>57</v>
      </c>
      <c r="D226" t="s">
        <v>260</v>
      </c>
    </row>
    <row r="227" spans="1:4">
      <c r="A227" t="s">
        <v>100</v>
      </c>
      <c r="B227" t="str">
        <f>VLOOKUP(A227,'escolha real'!$C$3:$E$25,3,FALSE)</f>
        <v>Incluir</v>
      </c>
      <c r="C227" t="s">
        <v>54</v>
      </c>
      <c r="D227" t="s">
        <v>261</v>
      </c>
    </row>
    <row r="228" spans="1:4">
      <c r="A228" t="s">
        <v>100</v>
      </c>
      <c r="B228" t="str">
        <f>VLOOKUP(A228,'escolha real'!$C$3:$E$25,3,FALSE)</f>
        <v>Incluir</v>
      </c>
      <c r="D228" t="s">
        <v>263</v>
      </c>
    </row>
    <row r="229" spans="1:4">
      <c r="A229" t="s">
        <v>100</v>
      </c>
      <c r="B229" t="str">
        <f>VLOOKUP(A229,'escolha real'!$C$3:$E$25,3,FALSE)</f>
        <v>Incluir</v>
      </c>
      <c r="D229" t="s">
        <v>262</v>
      </c>
    </row>
  </sheetData>
  <autoFilter ref="A1:D229"/>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3"/>
  <sheetViews>
    <sheetView topLeftCell="A3" workbookViewId="0">
      <selection activeCell="A9" sqref="A9"/>
    </sheetView>
  </sheetViews>
  <sheetFormatPr defaultRowHeight="14.25"/>
  <cols>
    <col min="1" max="1" width="89.875" bestFit="1" customWidth="1"/>
  </cols>
  <sheetData>
    <row r="3" spans="1:1">
      <c r="A3" s="8"/>
    </row>
    <row r="4" spans="1:1" ht="15">
      <c r="A4" s="9" t="s">
        <v>104</v>
      </c>
    </row>
    <row r="5" spans="1:1" ht="15">
      <c r="A5" s="9" t="s">
        <v>105</v>
      </c>
    </row>
    <row r="6" spans="1:1" ht="15">
      <c r="A6" s="9" t="s">
        <v>106</v>
      </c>
    </row>
    <row r="7" spans="1:1" ht="15">
      <c r="A7" s="9" t="s">
        <v>107</v>
      </c>
    </row>
    <row r="8" spans="1:1" ht="15">
      <c r="A8" s="9" t="s">
        <v>108</v>
      </c>
    </row>
    <row r="9" spans="1:1" ht="15">
      <c r="A9" s="9" t="s">
        <v>109</v>
      </c>
    </row>
    <row r="10" spans="1:1" ht="15">
      <c r="A10" s="9" t="s">
        <v>110</v>
      </c>
    </row>
    <row r="11" spans="1:1" ht="15">
      <c r="A11" s="9" t="s">
        <v>111</v>
      </c>
    </row>
    <row r="12" spans="1:1" ht="15">
      <c r="A12" s="9" t="s">
        <v>112</v>
      </c>
    </row>
    <row r="13" spans="1:1" ht="15">
      <c r="A13" s="9" t="s">
        <v>113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sqref="A1:D1"/>
    </sheetView>
  </sheetViews>
  <sheetFormatPr defaultRowHeight="14.25"/>
  <cols>
    <col min="1" max="1" width="17" customWidth="1"/>
  </cols>
  <sheetData>
    <row r="1" spans="1:3" ht="15">
      <c r="A1" s="60"/>
    </row>
    <row r="2" spans="1:3">
      <c r="A2" s="4"/>
      <c r="B2" s="4"/>
      <c r="C2" s="63"/>
    </row>
    <row r="3" spans="1:3">
      <c r="A3" s="4"/>
      <c r="B3" s="4"/>
      <c r="C3" s="63"/>
    </row>
    <row r="17" spans="3:6">
      <c r="D17" s="4"/>
      <c r="E17" s="4"/>
      <c r="F17" s="4"/>
    </row>
    <row r="18" spans="3:6" ht="15">
      <c r="C18" s="4"/>
      <c r="D18" s="6"/>
      <c r="E18" s="6"/>
      <c r="F18" s="6"/>
    </row>
    <row r="19" spans="3:6">
      <c r="C19" s="4"/>
      <c r="D19" s="4"/>
      <c r="E19" s="61"/>
      <c r="F19" s="62"/>
    </row>
    <row r="20" spans="3:6">
      <c r="C20" s="4"/>
      <c r="D20" s="4"/>
      <c r="E20" s="4"/>
      <c r="F20" s="62"/>
    </row>
    <row r="21" spans="3:6">
      <c r="C21" s="4"/>
      <c r="D21" s="4"/>
      <c r="E21" s="4"/>
      <c r="F21" s="62"/>
    </row>
    <row r="22" spans="3:6">
      <c r="C22" s="4"/>
      <c r="D22" s="4"/>
      <c r="E22" s="4"/>
      <c r="F22" s="62"/>
    </row>
    <row r="23" spans="3:6">
      <c r="C23" s="4"/>
      <c r="D23" s="4"/>
      <c r="E23" s="4"/>
      <c r="F23" s="62"/>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showGridLines="0" tabSelected="1" workbookViewId="0">
      <selection activeCell="M25" sqref="A1:M25"/>
    </sheetView>
  </sheetViews>
  <sheetFormatPr defaultColWidth="8.875" defaultRowHeight="14.25"/>
  <cols>
    <col min="1" max="1" width="1.25" style="37" customWidth="1"/>
    <col min="2" max="2" width="53.5" style="37" customWidth="1"/>
    <col min="3" max="3" width="6.75" style="37" bestFit="1" customWidth="1"/>
    <col min="4" max="4" width="53.5" style="37" customWidth="1"/>
    <col min="5" max="5" width="9.5" style="37" bestFit="1" customWidth="1"/>
    <col min="6" max="6" width="9.125" style="37" bestFit="1" customWidth="1"/>
    <col min="7" max="7" width="9.625" style="37" bestFit="1" customWidth="1"/>
    <col min="8" max="8" width="10.75" style="37" bestFit="1" customWidth="1"/>
    <col min="9" max="9" width="8.625" style="37" bestFit="1" customWidth="1"/>
    <col min="10" max="10" width="11.75" style="37" bestFit="1" customWidth="1"/>
    <col min="11" max="11" width="8.625" style="37" bestFit="1" customWidth="1"/>
    <col min="12" max="12" width="5.5" style="37" bestFit="1" customWidth="1"/>
    <col min="13" max="13" width="10.875" style="37" bestFit="1" customWidth="1"/>
    <col min="14" max="18" width="8.875" style="37"/>
    <col min="19" max="19" width="11.5" style="37" bestFit="1" customWidth="1"/>
    <col min="20" max="16384" width="8.875" style="37"/>
  </cols>
  <sheetData>
    <row r="1" spans="1:14" ht="6" customHeight="1" thickBot="1">
      <c r="A1" s="66"/>
      <c r="B1" s="66"/>
      <c r="C1" s="66"/>
      <c r="D1" s="66"/>
      <c r="E1" s="66"/>
      <c r="F1" s="66"/>
      <c r="G1" s="66"/>
      <c r="H1" s="66"/>
      <c r="I1" s="66"/>
      <c r="J1" s="66"/>
      <c r="K1" s="66"/>
      <c r="L1" s="66"/>
      <c r="M1" s="66"/>
    </row>
    <row r="2" spans="1:14" s="4" customFormat="1" ht="48.75" customHeight="1" thickBot="1">
      <c r="A2" s="67"/>
      <c r="B2" s="68" t="s">
        <v>69</v>
      </c>
      <c r="C2" s="94" t="s">
        <v>377</v>
      </c>
      <c r="D2" s="69" t="s">
        <v>312</v>
      </c>
      <c r="E2" s="64" t="s">
        <v>313</v>
      </c>
      <c r="F2" s="64" t="s">
        <v>257</v>
      </c>
      <c r="G2" s="64" t="s">
        <v>314</v>
      </c>
      <c r="H2" s="64" t="s">
        <v>258</v>
      </c>
      <c r="I2" s="64" t="s">
        <v>259</v>
      </c>
      <c r="J2" s="64" t="s">
        <v>260</v>
      </c>
      <c r="K2" s="64" t="s">
        <v>261</v>
      </c>
      <c r="L2" s="64" t="s">
        <v>263</v>
      </c>
      <c r="M2" s="65" t="s">
        <v>262</v>
      </c>
    </row>
    <row r="3" spans="1:14" ht="47.25">
      <c r="A3" s="66"/>
      <c r="B3" s="70" t="s">
        <v>77</v>
      </c>
      <c r="C3" s="95">
        <v>2025</v>
      </c>
      <c r="D3" s="71" t="s">
        <v>315</v>
      </c>
      <c r="E3" s="72" t="s">
        <v>11</v>
      </c>
      <c r="F3" s="72" t="s">
        <v>6</v>
      </c>
      <c r="G3" s="72" t="s">
        <v>17</v>
      </c>
      <c r="H3" s="72" t="s">
        <v>97</v>
      </c>
      <c r="I3" s="72" t="s">
        <v>126</v>
      </c>
      <c r="J3" s="72" t="s">
        <v>58</v>
      </c>
      <c r="K3" s="72" t="s">
        <v>54</v>
      </c>
      <c r="L3" s="72"/>
      <c r="M3" s="73"/>
    </row>
    <row r="4" spans="1:14" ht="31.5">
      <c r="A4" s="66"/>
      <c r="B4" s="74" t="s">
        <v>79</v>
      </c>
      <c r="C4" s="96">
        <v>2024</v>
      </c>
      <c r="D4" s="75" t="s">
        <v>316</v>
      </c>
      <c r="E4" s="76" t="s">
        <v>11</v>
      </c>
      <c r="F4" s="76" t="s">
        <v>6</v>
      </c>
      <c r="G4" s="76" t="s">
        <v>17</v>
      </c>
      <c r="H4" s="76" t="s">
        <v>95</v>
      </c>
      <c r="I4" s="76" t="s">
        <v>126</v>
      </c>
      <c r="J4" s="76" t="s">
        <v>57</v>
      </c>
      <c r="K4" s="76" t="s">
        <v>54</v>
      </c>
      <c r="L4" s="76"/>
      <c r="M4" s="77"/>
    </row>
    <row r="5" spans="1:14" ht="31.5">
      <c r="A5" s="66"/>
      <c r="B5" s="74" t="s">
        <v>81</v>
      </c>
      <c r="C5" s="96">
        <v>2021</v>
      </c>
      <c r="D5" s="75" t="s">
        <v>317</v>
      </c>
      <c r="E5" s="76" t="s">
        <v>11</v>
      </c>
      <c r="F5" s="76" t="s">
        <v>6</v>
      </c>
      <c r="G5" s="76" t="s">
        <v>18</v>
      </c>
      <c r="H5" s="76" t="s">
        <v>32</v>
      </c>
      <c r="I5" s="76" t="s">
        <v>126</v>
      </c>
      <c r="J5" s="76" t="s">
        <v>58</v>
      </c>
      <c r="K5" s="76" t="s">
        <v>52</v>
      </c>
      <c r="L5" s="76"/>
      <c r="M5" s="77"/>
    </row>
    <row r="6" spans="1:14" ht="30">
      <c r="A6" s="66"/>
      <c r="B6" s="78" t="s">
        <v>74</v>
      </c>
      <c r="C6" s="97">
        <v>2025</v>
      </c>
      <c r="D6" s="79" t="s">
        <v>318</v>
      </c>
      <c r="E6" s="80" t="s">
        <v>11</v>
      </c>
      <c r="F6" s="80" t="s">
        <v>6</v>
      </c>
      <c r="G6" s="80" t="s">
        <v>17</v>
      </c>
      <c r="H6" s="80" t="s">
        <v>33</v>
      </c>
      <c r="I6" s="80" t="s">
        <v>255</v>
      </c>
      <c r="J6" s="80"/>
      <c r="K6" s="80"/>
      <c r="L6" s="80"/>
      <c r="M6" s="81"/>
      <c r="N6" s="37" t="s">
        <v>358</v>
      </c>
    </row>
    <row r="7" spans="1:14" ht="47.25">
      <c r="A7" s="66"/>
      <c r="B7" s="82" t="s">
        <v>117</v>
      </c>
      <c r="C7" s="98">
        <v>2025</v>
      </c>
      <c r="D7" s="83" t="s">
        <v>319</v>
      </c>
      <c r="E7" s="84" t="s">
        <v>11</v>
      </c>
      <c r="F7" s="84" t="s">
        <v>9</v>
      </c>
      <c r="G7" s="84" t="s">
        <v>17</v>
      </c>
      <c r="H7" s="84" t="s">
        <v>34</v>
      </c>
      <c r="I7" s="84" t="s">
        <v>126</v>
      </c>
      <c r="J7" s="84"/>
      <c r="K7" s="84"/>
      <c r="L7" s="84"/>
      <c r="M7" s="85"/>
    </row>
    <row r="8" spans="1:14" ht="31.5">
      <c r="A8" s="66"/>
      <c r="B8" s="78" t="s">
        <v>118</v>
      </c>
      <c r="C8" s="97">
        <v>2023</v>
      </c>
      <c r="D8" s="79" t="s">
        <v>320</v>
      </c>
      <c r="E8" s="80" t="s">
        <v>11</v>
      </c>
      <c r="F8" s="80" t="s">
        <v>6</v>
      </c>
      <c r="G8" s="80" t="s">
        <v>17</v>
      </c>
      <c r="H8" s="80" t="s">
        <v>36</v>
      </c>
      <c r="I8" s="80"/>
      <c r="J8" s="80"/>
      <c r="K8" s="80"/>
      <c r="L8" s="80"/>
      <c r="M8" s="81"/>
      <c r="N8" s="37" t="s">
        <v>358</v>
      </c>
    </row>
    <row r="9" spans="1:14" ht="47.25">
      <c r="A9" s="66"/>
      <c r="B9" s="74" t="s">
        <v>147</v>
      </c>
      <c r="C9" s="96">
        <v>2020</v>
      </c>
      <c r="D9" s="75" t="s">
        <v>321</v>
      </c>
      <c r="E9" s="76" t="s">
        <v>11</v>
      </c>
      <c r="F9" s="76" t="s">
        <v>6</v>
      </c>
      <c r="G9" s="76" t="s">
        <v>17</v>
      </c>
      <c r="H9" s="76" t="s">
        <v>32</v>
      </c>
      <c r="I9" s="76" t="s">
        <v>126</v>
      </c>
      <c r="J9" s="76" t="s">
        <v>57</v>
      </c>
      <c r="K9" s="76" t="s">
        <v>54</v>
      </c>
      <c r="L9" s="76"/>
      <c r="M9" s="77"/>
    </row>
    <row r="10" spans="1:14" ht="31.5">
      <c r="A10" s="66"/>
      <c r="B10" s="74" t="s">
        <v>121</v>
      </c>
      <c r="C10" s="96">
        <v>2025</v>
      </c>
      <c r="D10" s="75" t="s">
        <v>322</v>
      </c>
      <c r="E10" s="76" t="s">
        <v>92</v>
      </c>
      <c r="F10" s="76" t="s">
        <v>6</v>
      </c>
      <c r="G10" s="76" t="s">
        <v>18</v>
      </c>
      <c r="H10" s="76" t="s">
        <v>36</v>
      </c>
      <c r="I10" s="76" t="s">
        <v>126</v>
      </c>
      <c r="J10" s="76" t="s">
        <v>93</v>
      </c>
      <c r="K10" s="76" t="s">
        <v>94</v>
      </c>
      <c r="L10" s="76" t="s">
        <v>68</v>
      </c>
      <c r="M10" s="77" t="s">
        <v>298</v>
      </c>
    </row>
    <row r="11" spans="1:14" ht="31.5">
      <c r="A11" s="66"/>
      <c r="B11" s="74" t="s">
        <v>155</v>
      </c>
      <c r="C11" s="96">
        <v>2025</v>
      </c>
      <c r="D11" s="75" t="s">
        <v>323</v>
      </c>
      <c r="E11" s="76" t="s">
        <v>11</v>
      </c>
      <c r="F11" s="76" t="s">
        <v>6</v>
      </c>
      <c r="G11" s="76" t="s">
        <v>17</v>
      </c>
      <c r="H11" s="76" t="s">
        <v>32</v>
      </c>
      <c r="I11" s="76" t="s">
        <v>126</v>
      </c>
      <c r="J11" s="76" t="s">
        <v>49</v>
      </c>
      <c r="K11" s="76" t="s">
        <v>49</v>
      </c>
      <c r="L11" s="76"/>
      <c r="M11" s="77"/>
    </row>
    <row r="12" spans="1:14" ht="31.5">
      <c r="A12" s="66"/>
      <c r="B12" s="74" t="s">
        <v>86</v>
      </c>
      <c r="C12" s="96">
        <v>2025</v>
      </c>
      <c r="D12" s="75" t="s">
        <v>324</v>
      </c>
      <c r="E12" s="76" t="s">
        <v>11</v>
      </c>
      <c r="F12" s="76" t="s">
        <v>6</v>
      </c>
      <c r="G12" s="76" t="s">
        <v>18</v>
      </c>
      <c r="H12" s="76" t="s">
        <v>32</v>
      </c>
      <c r="I12" s="76" t="s">
        <v>126</v>
      </c>
      <c r="J12" s="76" t="s">
        <v>57</v>
      </c>
      <c r="K12" s="76" t="s">
        <v>54</v>
      </c>
      <c r="L12" s="76"/>
      <c r="M12" s="77"/>
    </row>
    <row r="13" spans="1:14" ht="31.5">
      <c r="A13" s="66"/>
      <c r="B13" s="74" t="s">
        <v>87</v>
      </c>
      <c r="C13" s="96">
        <v>2024</v>
      </c>
      <c r="D13" s="75" t="s">
        <v>325</v>
      </c>
      <c r="E13" s="76" t="s">
        <v>11</v>
      </c>
      <c r="F13" s="76" t="s">
        <v>6</v>
      </c>
      <c r="G13" s="76" t="s">
        <v>17</v>
      </c>
      <c r="H13" s="76" t="s">
        <v>95</v>
      </c>
      <c r="I13" s="76" t="s">
        <v>126</v>
      </c>
      <c r="J13" s="76" t="s">
        <v>57</v>
      </c>
      <c r="K13" s="76" t="s">
        <v>96</v>
      </c>
      <c r="L13" s="76"/>
      <c r="M13" s="77"/>
    </row>
    <row r="14" spans="1:14" ht="31.5">
      <c r="A14" s="66"/>
      <c r="B14" s="74" t="s">
        <v>171</v>
      </c>
      <c r="C14" s="96">
        <v>2024</v>
      </c>
      <c r="D14" s="75" t="s">
        <v>326</v>
      </c>
      <c r="E14" s="76" t="s">
        <v>11</v>
      </c>
      <c r="F14" s="76" t="s">
        <v>6</v>
      </c>
      <c r="G14" s="76" t="s">
        <v>17</v>
      </c>
      <c r="H14" s="76" t="s">
        <v>97</v>
      </c>
      <c r="I14" s="76" t="s">
        <v>126</v>
      </c>
      <c r="J14" s="76" t="s">
        <v>57</v>
      </c>
      <c r="K14" s="76" t="s">
        <v>96</v>
      </c>
      <c r="L14" s="76"/>
      <c r="M14" s="77"/>
    </row>
    <row r="15" spans="1:14" ht="31.5">
      <c r="A15" s="66"/>
      <c r="B15" s="74" t="s">
        <v>90</v>
      </c>
      <c r="C15" s="96">
        <v>2024</v>
      </c>
      <c r="D15" s="75" t="s">
        <v>327</v>
      </c>
      <c r="E15" s="76" t="s">
        <v>92</v>
      </c>
      <c r="F15" s="76" t="s">
        <v>6</v>
      </c>
      <c r="G15" s="76" t="s">
        <v>17</v>
      </c>
      <c r="H15" s="76" t="s">
        <v>36</v>
      </c>
      <c r="I15" s="76" t="s">
        <v>126</v>
      </c>
      <c r="J15" s="76" t="s">
        <v>57</v>
      </c>
      <c r="K15" s="76" t="s">
        <v>54</v>
      </c>
      <c r="L15" s="76"/>
      <c r="M15" s="77"/>
    </row>
    <row r="16" spans="1:14" ht="31.5">
      <c r="A16" s="66"/>
      <c r="B16" s="74" t="s">
        <v>91</v>
      </c>
      <c r="C16" s="96">
        <v>2024</v>
      </c>
      <c r="D16" s="75" t="s">
        <v>328</v>
      </c>
      <c r="E16" s="76" t="s">
        <v>11</v>
      </c>
      <c r="F16" s="76" t="s">
        <v>6</v>
      </c>
      <c r="G16" s="76" t="s">
        <v>17</v>
      </c>
      <c r="H16" s="76" t="s">
        <v>98</v>
      </c>
      <c r="I16" s="76" t="s">
        <v>126</v>
      </c>
      <c r="J16" s="76" t="s">
        <v>93</v>
      </c>
      <c r="K16" s="76" t="s">
        <v>99</v>
      </c>
      <c r="L16" s="76"/>
      <c r="M16" s="77"/>
    </row>
    <row r="17" spans="1:13" ht="31.5">
      <c r="A17" s="66"/>
      <c r="B17" s="74" t="s">
        <v>378</v>
      </c>
      <c r="C17" s="96">
        <v>2025</v>
      </c>
      <c r="D17" s="75" t="s">
        <v>329</v>
      </c>
      <c r="E17" s="76" t="s">
        <v>11</v>
      </c>
      <c r="F17" s="76" t="s">
        <v>6</v>
      </c>
      <c r="G17" s="76" t="s">
        <v>18</v>
      </c>
      <c r="H17" s="76" t="s">
        <v>101</v>
      </c>
      <c r="I17" s="76" t="s">
        <v>126</v>
      </c>
      <c r="J17" s="76" t="s">
        <v>57</v>
      </c>
      <c r="K17" s="76" t="s">
        <v>102</v>
      </c>
      <c r="L17" s="76"/>
      <c r="M17" s="77"/>
    </row>
    <row r="18" spans="1:13" ht="31.5">
      <c r="A18" s="66"/>
      <c r="B18" s="74" t="s">
        <v>306</v>
      </c>
      <c r="C18" s="96">
        <v>2025</v>
      </c>
      <c r="D18" s="75" t="s">
        <v>330</v>
      </c>
      <c r="E18" s="76" t="s">
        <v>11</v>
      </c>
      <c r="F18" s="76" t="s">
        <v>6</v>
      </c>
      <c r="G18" s="76" t="s">
        <v>17</v>
      </c>
      <c r="H18" s="76" t="s">
        <v>95</v>
      </c>
      <c r="I18" s="76" t="s">
        <v>126</v>
      </c>
      <c r="J18" s="76" t="s">
        <v>57</v>
      </c>
      <c r="K18" s="76" t="s">
        <v>54</v>
      </c>
      <c r="L18" s="76" t="s">
        <v>68</v>
      </c>
      <c r="M18" s="77" t="s">
        <v>331</v>
      </c>
    </row>
    <row r="19" spans="1:13" ht="31.5">
      <c r="A19" s="66"/>
      <c r="B19" s="74" t="s">
        <v>347</v>
      </c>
      <c r="C19" s="96">
        <v>2025</v>
      </c>
      <c r="D19" s="75" t="s">
        <v>332</v>
      </c>
      <c r="E19" s="76" t="s">
        <v>11</v>
      </c>
      <c r="F19" s="76" t="s">
        <v>6</v>
      </c>
      <c r="G19" s="76" t="s">
        <v>17</v>
      </c>
      <c r="H19" s="76" t="s">
        <v>97</v>
      </c>
      <c r="I19" s="76" t="s">
        <v>126</v>
      </c>
      <c r="J19" s="76" t="s">
        <v>58</v>
      </c>
      <c r="K19" s="76" t="s">
        <v>52</v>
      </c>
      <c r="L19" s="76"/>
      <c r="M19" s="77"/>
    </row>
    <row r="20" spans="1:13" ht="31.5">
      <c r="A20" s="66"/>
      <c r="B20" s="74" t="s">
        <v>207</v>
      </c>
      <c r="C20" s="96">
        <v>2024</v>
      </c>
      <c r="D20" s="75" t="s">
        <v>333</v>
      </c>
      <c r="E20" s="76" t="s">
        <v>11</v>
      </c>
      <c r="F20" s="76" t="s">
        <v>6</v>
      </c>
      <c r="G20" s="76" t="s">
        <v>17</v>
      </c>
      <c r="H20" s="76" t="s">
        <v>36</v>
      </c>
      <c r="I20" s="76" t="s">
        <v>126</v>
      </c>
      <c r="J20" s="76" t="s">
        <v>58</v>
      </c>
      <c r="K20" s="76" t="s">
        <v>49</v>
      </c>
      <c r="L20" s="76"/>
      <c r="M20" s="77"/>
    </row>
    <row r="21" spans="1:13" ht="31.5">
      <c r="A21" s="66"/>
      <c r="B21" s="74" t="s">
        <v>305</v>
      </c>
      <c r="C21" s="96">
        <v>2024</v>
      </c>
      <c r="D21" s="75" t="s">
        <v>334</v>
      </c>
      <c r="E21" s="76" t="s">
        <v>11</v>
      </c>
      <c r="F21" s="76" t="s">
        <v>6</v>
      </c>
      <c r="G21" s="76" t="s">
        <v>18</v>
      </c>
      <c r="H21" s="76" t="s">
        <v>32</v>
      </c>
      <c r="I21" s="76" t="s">
        <v>126</v>
      </c>
      <c r="J21" s="76" t="s">
        <v>93</v>
      </c>
      <c r="K21" s="76" t="s">
        <v>54</v>
      </c>
      <c r="L21" s="76"/>
      <c r="M21" s="77"/>
    </row>
    <row r="22" spans="1:13" ht="31.5">
      <c r="A22" s="66"/>
      <c r="B22" s="74" t="s">
        <v>218</v>
      </c>
      <c r="C22" s="96">
        <v>2024</v>
      </c>
      <c r="D22" s="75" t="s">
        <v>335</v>
      </c>
      <c r="E22" s="76" t="s">
        <v>11</v>
      </c>
      <c r="F22" s="76" t="s">
        <v>6</v>
      </c>
      <c r="G22" s="76" t="s">
        <v>18</v>
      </c>
      <c r="H22" s="76" t="s">
        <v>36</v>
      </c>
      <c r="I22" s="76" t="s">
        <v>126</v>
      </c>
      <c r="J22" s="76" t="s">
        <v>57</v>
      </c>
      <c r="K22" s="76" t="s">
        <v>54</v>
      </c>
      <c r="L22" s="76"/>
      <c r="M22" s="77"/>
    </row>
    <row r="23" spans="1:13" ht="31.5">
      <c r="A23" s="66"/>
      <c r="B23" s="74" t="s">
        <v>304</v>
      </c>
      <c r="C23" s="96">
        <v>2024</v>
      </c>
      <c r="D23" s="75" t="s">
        <v>336</v>
      </c>
      <c r="E23" s="76" t="s">
        <v>11</v>
      </c>
      <c r="F23" s="76" t="s">
        <v>6</v>
      </c>
      <c r="G23" s="76" t="s">
        <v>18</v>
      </c>
      <c r="H23" s="76" t="s">
        <v>101</v>
      </c>
      <c r="I23" s="76" t="s">
        <v>126</v>
      </c>
      <c r="J23" s="76" t="s">
        <v>57</v>
      </c>
      <c r="K23" s="76" t="s">
        <v>54</v>
      </c>
      <c r="L23" s="76"/>
      <c r="M23" s="77"/>
    </row>
    <row r="24" spans="1:13" ht="31.5">
      <c r="A24" s="66"/>
      <c r="B24" s="74" t="s">
        <v>303</v>
      </c>
      <c r="C24" s="96">
        <v>2022</v>
      </c>
      <c r="D24" s="75" t="s">
        <v>337</v>
      </c>
      <c r="E24" s="76" t="s">
        <v>11</v>
      </c>
      <c r="F24" s="76" t="s">
        <v>6</v>
      </c>
      <c r="G24" s="76" t="s">
        <v>18</v>
      </c>
      <c r="H24" s="76" t="s">
        <v>31</v>
      </c>
      <c r="I24" s="76" t="s">
        <v>126</v>
      </c>
      <c r="J24" s="76" t="s">
        <v>57</v>
      </c>
      <c r="K24" s="76" t="s">
        <v>54</v>
      </c>
      <c r="L24" s="76" t="s">
        <v>292</v>
      </c>
      <c r="M24" s="77" t="s">
        <v>302</v>
      </c>
    </row>
    <row r="25" spans="1:13" ht="60.75" thickBot="1">
      <c r="A25" s="66"/>
      <c r="B25" s="86" t="s">
        <v>100</v>
      </c>
      <c r="C25" s="99">
        <v>2024</v>
      </c>
      <c r="D25" s="87" t="s">
        <v>338</v>
      </c>
      <c r="E25" s="88" t="s">
        <v>11</v>
      </c>
      <c r="F25" s="88" t="s">
        <v>6</v>
      </c>
      <c r="G25" s="88" t="s">
        <v>17</v>
      </c>
      <c r="H25" s="88" t="s">
        <v>97</v>
      </c>
      <c r="I25" s="88" t="s">
        <v>126</v>
      </c>
      <c r="J25" s="88" t="s">
        <v>57</v>
      </c>
      <c r="K25" s="88" t="s">
        <v>54</v>
      </c>
      <c r="L25" s="88"/>
      <c r="M25" s="89"/>
    </row>
    <row r="35" spans="6:19">
      <c r="S35" s="43">
        <f>2/21</f>
        <v>9.5238095238095233E-2</v>
      </c>
    </row>
    <row r="43" spans="6:19">
      <c r="F43" s="43">
        <f>22/23</f>
        <v>0.95652173913043481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11" workbookViewId="0">
      <selection activeCell="C17" sqref="C17"/>
    </sheetView>
  </sheetViews>
  <sheetFormatPr defaultRowHeight="14.25"/>
  <cols>
    <col min="2" max="3" width="31" customWidth="1"/>
    <col min="4" max="4" width="18.875" style="13" customWidth="1"/>
    <col min="5" max="5" width="14.5" bestFit="1" customWidth="1"/>
    <col min="6" max="6" width="29.625" customWidth="1"/>
    <col min="7" max="7" width="30.625" bestFit="1" customWidth="1"/>
    <col min="8" max="8" width="14.125" style="13" bestFit="1" customWidth="1"/>
    <col min="9" max="9" width="48.375" style="13" customWidth="1"/>
    <col min="10" max="10" width="17.75" bestFit="1" customWidth="1"/>
    <col min="11" max="11" width="24.125" bestFit="1" customWidth="1"/>
    <col min="12" max="12" width="49" customWidth="1"/>
  </cols>
  <sheetData>
    <row r="1" spans="1:12">
      <c r="A1" s="18"/>
      <c r="B1" s="18"/>
      <c r="C1" s="18"/>
    </row>
    <row r="2" spans="1:12" ht="15">
      <c r="A2" s="17" t="s">
        <v>83</v>
      </c>
      <c r="B2" s="17" t="s">
        <v>269</v>
      </c>
      <c r="C2" s="17" t="s">
        <v>69</v>
      </c>
      <c r="D2" s="16" t="s">
        <v>59</v>
      </c>
      <c r="E2" s="16" t="s">
        <v>114</v>
      </c>
      <c r="F2" s="16" t="s">
        <v>72</v>
      </c>
      <c r="G2" s="16" t="s">
        <v>70</v>
      </c>
      <c r="H2" s="16" t="s">
        <v>115</v>
      </c>
      <c r="I2" s="16" t="s">
        <v>241</v>
      </c>
      <c r="J2" s="16" t="s">
        <v>71</v>
      </c>
      <c r="K2" s="16" t="s">
        <v>73</v>
      </c>
      <c r="L2" s="16" t="s">
        <v>116</v>
      </c>
    </row>
    <row r="3" spans="1:12" ht="57.6" customHeight="1">
      <c r="A3" s="7" t="s">
        <v>89</v>
      </c>
      <c r="B3" s="7" t="s">
        <v>270</v>
      </c>
      <c r="C3" s="6" t="s">
        <v>77</v>
      </c>
      <c r="D3" s="12" t="s">
        <v>126</v>
      </c>
      <c r="E3" s="4" t="s">
        <v>75</v>
      </c>
      <c r="F3" s="4" t="s">
        <v>136</v>
      </c>
      <c r="G3" s="4" t="s">
        <v>78</v>
      </c>
      <c r="H3" s="12" t="s">
        <v>125</v>
      </c>
      <c r="I3" s="4" t="s">
        <v>231</v>
      </c>
      <c r="J3" s="4" t="s">
        <v>129</v>
      </c>
      <c r="K3" s="4" t="s">
        <v>133</v>
      </c>
      <c r="L3" s="4" t="s">
        <v>137</v>
      </c>
    </row>
    <row r="4" spans="1:12" ht="60">
      <c r="A4" s="7" t="s">
        <v>84</v>
      </c>
      <c r="B4" s="7" t="s">
        <v>272</v>
      </c>
      <c r="C4" s="6" t="s">
        <v>79</v>
      </c>
      <c r="D4" s="12" t="s">
        <v>126</v>
      </c>
      <c r="E4" s="4" t="s">
        <v>75</v>
      </c>
      <c r="F4" s="4" t="s">
        <v>138</v>
      </c>
      <c r="G4" s="4" t="s">
        <v>80</v>
      </c>
      <c r="H4" s="12" t="s">
        <v>127</v>
      </c>
      <c r="I4" s="5" t="s">
        <v>232</v>
      </c>
      <c r="J4" s="4" t="s">
        <v>88</v>
      </c>
      <c r="K4" s="4" t="s">
        <v>134</v>
      </c>
      <c r="L4" s="4" t="s">
        <v>139</v>
      </c>
    </row>
    <row r="5" spans="1:12" ht="57">
      <c r="A5" s="7" t="s">
        <v>84</v>
      </c>
      <c r="B5" s="4" t="s">
        <v>273</v>
      </c>
      <c r="C5" s="6" t="s">
        <v>81</v>
      </c>
      <c r="D5" s="12" t="s">
        <v>126</v>
      </c>
      <c r="E5" s="4" t="s">
        <v>75</v>
      </c>
      <c r="F5" s="4" t="s">
        <v>140</v>
      </c>
      <c r="G5" s="4" t="s">
        <v>141</v>
      </c>
      <c r="H5" s="12" t="s">
        <v>128</v>
      </c>
      <c r="I5" s="5" t="s">
        <v>233</v>
      </c>
      <c r="J5" s="4" t="s">
        <v>142</v>
      </c>
      <c r="K5" s="4" t="s">
        <v>120</v>
      </c>
      <c r="L5" s="4" t="s">
        <v>143</v>
      </c>
    </row>
    <row r="6" spans="1:12" ht="99.75">
      <c r="A6" s="38" t="s">
        <v>89</v>
      </c>
      <c r="B6" s="38" t="s">
        <v>271</v>
      </c>
      <c r="C6" s="39" t="s">
        <v>74</v>
      </c>
      <c r="D6" s="40" t="s">
        <v>124</v>
      </c>
      <c r="E6" s="41" t="s">
        <v>344</v>
      </c>
      <c r="F6" s="41" t="s">
        <v>341</v>
      </c>
      <c r="G6" s="41" t="s">
        <v>76</v>
      </c>
      <c r="H6" s="42" t="s">
        <v>350</v>
      </c>
      <c r="I6" s="42" t="s">
        <v>349</v>
      </c>
      <c r="J6" s="41" t="s">
        <v>123</v>
      </c>
      <c r="K6" s="41" t="s">
        <v>132</v>
      </c>
      <c r="L6" s="41" t="s">
        <v>144</v>
      </c>
    </row>
    <row r="7" spans="1:12" ht="85.5">
      <c r="A7" s="38" t="s">
        <v>84</v>
      </c>
      <c r="B7" s="41" t="s">
        <v>273</v>
      </c>
      <c r="C7" s="39" t="s">
        <v>118</v>
      </c>
      <c r="D7" s="40" t="s">
        <v>343</v>
      </c>
      <c r="E7" s="41" t="s">
        <v>344</v>
      </c>
      <c r="F7" s="41" t="s">
        <v>352</v>
      </c>
      <c r="G7" s="41" t="s">
        <v>342</v>
      </c>
      <c r="H7" s="42" t="s">
        <v>343</v>
      </c>
      <c r="I7" s="42" t="s">
        <v>351</v>
      </c>
      <c r="J7" s="41" t="s">
        <v>145</v>
      </c>
      <c r="K7" s="41" t="s">
        <v>119</v>
      </c>
      <c r="L7" s="41" t="s">
        <v>146</v>
      </c>
    </row>
    <row r="8" spans="1:12" ht="75">
      <c r="A8" s="7" t="s">
        <v>84</v>
      </c>
      <c r="B8" s="7" t="s">
        <v>275</v>
      </c>
      <c r="C8" s="6" t="s">
        <v>147</v>
      </c>
      <c r="D8" s="12" t="s">
        <v>126</v>
      </c>
      <c r="E8" s="4" t="s">
        <v>75</v>
      </c>
      <c r="F8" s="4" t="s">
        <v>148</v>
      </c>
      <c r="G8" s="4" t="s">
        <v>149</v>
      </c>
      <c r="H8" s="12" t="s">
        <v>130</v>
      </c>
      <c r="I8" s="5" t="s">
        <v>234</v>
      </c>
      <c r="J8" s="14" t="s">
        <v>82</v>
      </c>
      <c r="K8" s="4" t="s">
        <v>150</v>
      </c>
      <c r="L8" s="4" t="s">
        <v>151</v>
      </c>
    </row>
    <row r="9" spans="1:12" ht="45">
      <c r="A9" t="s">
        <v>89</v>
      </c>
      <c r="B9" t="s">
        <v>276</v>
      </c>
      <c r="C9" s="6" t="s">
        <v>121</v>
      </c>
      <c r="D9" s="12" t="s">
        <v>126</v>
      </c>
      <c r="E9" s="4" t="s">
        <v>75</v>
      </c>
      <c r="F9" s="4" t="s">
        <v>135</v>
      </c>
      <c r="G9" s="4" t="s">
        <v>85</v>
      </c>
      <c r="H9" s="4" t="s">
        <v>152</v>
      </c>
      <c r="I9" s="5" t="s">
        <v>235</v>
      </c>
      <c r="J9" s="4" t="s">
        <v>153</v>
      </c>
      <c r="K9" s="4" t="s">
        <v>122</v>
      </c>
      <c r="L9" s="4" t="s">
        <v>154</v>
      </c>
    </row>
    <row r="10" spans="1:12" ht="57">
      <c r="A10" t="s">
        <v>89</v>
      </c>
      <c r="B10" t="s">
        <v>285</v>
      </c>
      <c r="C10" s="6" t="s">
        <v>155</v>
      </c>
      <c r="D10" s="12" t="s">
        <v>126</v>
      </c>
      <c r="E10" s="4" t="s">
        <v>75</v>
      </c>
      <c r="F10" s="4" t="s">
        <v>265</v>
      </c>
      <c r="G10" s="4" t="s">
        <v>156</v>
      </c>
      <c r="H10" s="4" t="s">
        <v>157</v>
      </c>
      <c r="I10" s="4" t="s">
        <v>236</v>
      </c>
      <c r="J10" s="14" t="s">
        <v>266</v>
      </c>
      <c r="K10" s="4" t="s">
        <v>158</v>
      </c>
      <c r="L10" s="4" t="s">
        <v>159</v>
      </c>
    </row>
    <row r="11" spans="1:12" ht="60">
      <c r="A11" t="s">
        <v>89</v>
      </c>
      <c r="B11" t="s">
        <v>278</v>
      </c>
      <c r="C11" s="6" t="s">
        <v>86</v>
      </c>
      <c r="D11" s="12" t="s">
        <v>126</v>
      </c>
      <c r="E11" s="4" t="s">
        <v>75</v>
      </c>
      <c r="F11" s="4" t="s">
        <v>160</v>
      </c>
      <c r="G11" s="4" t="s">
        <v>161</v>
      </c>
      <c r="H11" s="4" t="s">
        <v>162</v>
      </c>
      <c r="I11" s="4" t="s">
        <v>237</v>
      </c>
      <c r="J11" s="4" t="s">
        <v>163</v>
      </c>
      <c r="K11" s="4" t="s">
        <v>164</v>
      </c>
      <c r="L11" s="4" t="s">
        <v>165</v>
      </c>
    </row>
    <row r="12" spans="1:12" ht="44.25">
      <c r="A12" t="s">
        <v>89</v>
      </c>
      <c r="B12" t="s">
        <v>279</v>
      </c>
      <c r="C12" s="6" t="s">
        <v>87</v>
      </c>
      <c r="D12" s="12" t="s">
        <v>126</v>
      </c>
      <c r="E12" s="4" t="s">
        <v>75</v>
      </c>
      <c r="F12" s="4" t="s">
        <v>166</v>
      </c>
      <c r="G12" s="4" t="s">
        <v>167</v>
      </c>
      <c r="H12" s="4" t="s">
        <v>168</v>
      </c>
      <c r="I12" s="6" t="s">
        <v>238</v>
      </c>
      <c r="J12" s="4" t="s">
        <v>88</v>
      </c>
      <c r="K12" s="4" t="s">
        <v>169</v>
      </c>
      <c r="L12" s="4" t="s">
        <v>170</v>
      </c>
    </row>
    <row r="13" spans="1:12" ht="45">
      <c r="A13" t="s">
        <v>89</v>
      </c>
      <c r="B13" t="s">
        <v>281</v>
      </c>
      <c r="C13" s="6" t="s">
        <v>171</v>
      </c>
      <c r="D13" s="12" t="s">
        <v>126</v>
      </c>
      <c r="E13" s="4" t="s">
        <v>75</v>
      </c>
      <c r="F13" s="4" t="s">
        <v>172</v>
      </c>
      <c r="G13" s="4" t="s">
        <v>173</v>
      </c>
      <c r="H13" s="4" t="s">
        <v>174</v>
      </c>
      <c r="I13" s="6" t="s">
        <v>239</v>
      </c>
      <c r="J13" s="4" t="s">
        <v>129</v>
      </c>
      <c r="K13" s="4" t="s">
        <v>175</v>
      </c>
      <c r="L13" s="4" t="s">
        <v>176</v>
      </c>
    </row>
    <row r="14" spans="1:12" ht="30">
      <c r="A14" t="s">
        <v>89</v>
      </c>
      <c r="B14" t="s">
        <v>291</v>
      </c>
      <c r="C14" s="6" t="s">
        <v>90</v>
      </c>
      <c r="D14" s="12" t="s">
        <v>126</v>
      </c>
      <c r="E14" s="4" t="s">
        <v>75</v>
      </c>
      <c r="F14" s="4" t="s">
        <v>177</v>
      </c>
      <c r="G14" s="4" t="s">
        <v>161</v>
      </c>
      <c r="H14" s="4" t="s">
        <v>178</v>
      </c>
      <c r="I14" s="4" t="s">
        <v>240</v>
      </c>
      <c r="J14" s="4" t="s">
        <v>129</v>
      </c>
      <c r="K14" s="4" t="s">
        <v>179</v>
      </c>
      <c r="L14" s="4" t="s">
        <v>180</v>
      </c>
    </row>
    <row r="15" spans="1:12" ht="45">
      <c r="A15" t="s">
        <v>89</v>
      </c>
      <c r="B15" t="s">
        <v>282</v>
      </c>
      <c r="C15" s="6" t="s">
        <v>91</v>
      </c>
      <c r="D15" s="12" t="s">
        <v>126</v>
      </c>
      <c r="E15" s="4" t="s">
        <v>75</v>
      </c>
      <c r="F15" s="4" t="s">
        <v>181</v>
      </c>
      <c r="G15" s="4" t="s">
        <v>182</v>
      </c>
      <c r="H15" s="4" t="s">
        <v>183</v>
      </c>
      <c r="I15" s="4" t="s">
        <v>242</v>
      </c>
      <c r="J15" s="4" t="s">
        <v>88</v>
      </c>
      <c r="K15" s="4" t="s">
        <v>184</v>
      </c>
      <c r="L15" s="4" t="s">
        <v>185</v>
      </c>
    </row>
    <row r="16" spans="1:12" ht="45">
      <c r="A16" t="s">
        <v>89</v>
      </c>
      <c r="B16" t="s">
        <v>283</v>
      </c>
      <c r="C16" s="6" t="s">
        <v>100</v>
      </c>
      <c r="D16" s="12" t="s">
        <v>126</v>
      </c>
      <c r="E16" s="4" t="s">
        <v>75</v>
      </c>
      <c r="F16" s="4" t="s">
        <v>186</v>
      </c>
      <c r="G16" s="4" t="s">
        <v>187</v>
      </c>
      <c r="H16" s="4" t="s">
        <v>188</v>
      </c>
      <c r="I16" s="5" t="s">
        <v>243</v>
      </c>
      <c r="J16" s="4" t="s">
        <v>88</v>
      </c>
      <c r="K16" s="4" t="s">
        <v>189</v>
      </c>
      <c r="L16" s="4" t="s">
        <v>190</v>
      </c>
    </row>
    <row r="17" spans="1:12" ht="57">
      <c r="A17" t="s">
        <v>89</v>
      </c>
      <c r="B17" t="s">
        <v>284</v>
      </c>
      <c r="C17" s="6" t="s">
        <v>378</v>
      </c>
      <c r="D17" s="15" t="s">
        <v>126</v>
      </c>
      <c r="E17" s="4" t="s">
        <v>75</v>
      </c>
      <c r="F17" s="4" t="s">
        <v>264</v>
      </c>
      <c r="G17" s="4" t="s">
        <v>191</v>
      </c>
      <c r="H17" s="4" t="s">
        <v>192</v>
      </c>
      <c r="I17" s="4" t="s">
        <v>244</v>
      </c>
      <c r="J17" s="14" t="s">
        <v>359</v>
      </c>
      <c r="K17" s="4" t="s">
        <v>193</v>
      </c>
      <c r="L17" s="4" t="s">
        <v>194</v>
      </c>
    </row>
    <row r="18" spans="1:12" ht="45">
      <c r="A18" t="s">
        <v>89</v>
      </c>
      <c r="B18" t="s">
        <v>277</v>
      </c>
      <c r="C18" s="6" t="s">
        <v>306</v>
      </c>
      <c r="D18" s="12" t="s">
        <v>126</v>
      </c>
      <c r="E18" s="4" t="s">
        <v>75</v>
      </c>
      <c r="F18" s="4" t="s">
        <v>195</v>
      </c>
      <c r="G18" s="4" t="s">
        <v>196</v>
      </c>
      <c r="H18" s="4" t="s">
        <v>131</v>
      </c>
      <c r="I18" s="4" t="s">
        <v>245</v>
      </c>
      <c r="J18" s="4" t="s">
        <v>197</v>
      </c>
      <c r="K18" s="4" t="s">
        <v>198</v>
      </c>
      <c r="L18" s="4" t="s">
        <v>199</v>
      </c>
    </row>
    <row r="19" spans="1:12" ht="60">
      <c r="A19" t="s">
        <v>89</v>
      </c>
      <c r="B19" t="s">
        <v>287</v>
      </c>
      <c r="C19" s="6" t="s">
        <v>347</v>
      </c>
      <c r="D19" s="12" t="s">
        <v>126</v>
      </c>
      <c r="E19" s="4" t="s">
        <v>75</v>
      </c>
      <c r="F19" s="4" t="s">
        <v>200</v>
      </c>
      <c r="G19" s="4" t="s">
        <v>201</v>
      </c>
      <c r="H19" s="4" t="s">
        <v>202</v>
      </c>
      <c r="I19" s="6" t="s">
        <v>246</v>
      </c>
      <c r="J19" s="14" t="s">
        <v>266</v>
      </c>
      <c r="K19" s="4" t="s">
        <v>203</v>
      </c>
      <c r="L19" s="4" t="s">
        <v>204</v>
      </c>
    </row>
    <row r="20" spans="1:12" ht="71.25">
      <c r="A20" t="s">
        <v>89</v>
      </c>
      <c r="B20" t="s">
        <v>290</v>
      </c>
      <c r="C20" s="6" t="s">
        <v>117</v>
      </c>
      <c r="D20" s="15" t="s">
        <v>126</v>
      </c>
      <c r="E20" s="4" t="s">
        <v>75</v>
      </c>
      <c r="F20" s="4" t="s">
        <v>357</v>
      </c>
      <c r="G20" s="4" t="s">
        <v>355</v>
      </c>
      <c r="H20" s="4" t="s">
        <v>354</v>
      </c>
      <c r="I20" s="4" t="s">
        <v>356</v>
      </c>
      <c r="J20" s="14" t="s">
        <v>205</v>
      </c>
      <c r="K20" s="4" t="s">
        <v>206</v>
      </c>
      <c r="L20" s="4" t="s">
        <v>353</v>
      </c>
    </row>
    <row r="21" spans="1:12" ht="60">
      <c r="A21" t="s">
        <v>89</v>
      </c>
      <c r="B21" t="s">
        <v>280</v>
      </c>
      <c r="C21" s="6" t="s">
        <v>207</v>
      </c>
      <c r="D21" s="12" t="s">
        <v>126</v>
      </c>
      <c r="E21" s="4" t="s">
        <v>75</v>
      </c>
      <c r="F21" s="4" t="s">
        <v>208</v>
      </c>
      <c r="G21" s="4" t="s">
        <v>209</v>
      </c>
      <c r="H21" s="4" t="s">
        <v>210</v>
      </c>
      <c r="I21" s="4" t="s">
        <v>247</v>
      </c>
      <c r="J21" s="4" t="s">
        <v>88</v>
      </c>
      <c r="K21" s="4" t="s">
        <v>211</v>
      </c>
      <c r="L21" s="4" t="s">
        <v>212</v>
      </c>
    </row>
    <row r="22" spans="1:12" ht="45">
      <c r="A22" t="s">
        <v>89</v>
      </c>
      <c r="B22" t="s">
        <v>289</v>
      </c>
      <c r="C22" s="6" t="s">
        <v>305</v>
      </c>
      <c r="D22" s="12" t="s">
        <v>126</v>
      </c>
      <c r="E22" s="4" t="s">
        <v>75</v>
      </c>
      <c r="F22" s="4" t="s">
        <v>213</v>
      </c>
      <c r="G22" s="4" t="s">
        <v>214</v>
      </c>
      <c r="H22" s="4" t="s">
        <v>215</v>
      </c>
      <c r="I22" s="4" t="s">
        <v>248</v>
      </c>
      <c r="J22" s="14" t="s">
        <v>266</v>
      </c>
      <c r="K22" s="4" t="s">
        <v>216</v>
      </c>
      <c r="L22" s="4" t="s">
        <v>217</v>
      </c>
    </row>
    <row r="23" spans="1:12" ht="60">
      <c r="A23" t="s">
        <v>89</v>
      </c>
      <c r="B23" t="s">
        <v>288</v>
      </c>
      <c r="C23" s="6" t="s">
        <v>218</v>
      </c>
      <c r="D23" s="12" t="s">
        <v>126</v>
      </c>
      <c r="E23" s="4" t="s">
        <v>75</v>
      </c>
      <c r="F23" s="4" t="s">
        <v>267</v>
      </c>
      <c r="G23" s="4" t="s">
        <v>161</v>
      </c>
      <c r="H23" s="4" t="s">
        <v>219</v>
      </c>
      <c r="I23" s="4" t="s">
        <v>249</v>
      </c>
      <c r="J23" s="14" t="s">
        <v>266</v>
      </c>
      <c r="K23" s="4" t="s">
        <v>220</v>
      </c>
      <c r="L23" s="4" t="s">
        <v>230</v>
      </c>
    </row>
    <row r="24" spans="1:12" ht="45">
      <c r="A24" t="s">
        <v>89</v>
      </c>
      <c r="B24" t="s">
        <v>286</v>
      </c>
      <c r="C24" s="6" t="s">
        <v>304</v>
      </c>
      <c r="D24" s="12" t="s">
        <v>126</v>
      </c>
      <c r="E24" s="4" t="s">
        <v>75</v>
      </c>
      <c r="F24" s="4" t="s">
        <v>221</v>
      </c>
      <c r="G24" s="4" t="s">
        <v>222</v>
      </c>
      <c r="H24" s="4" t="s">
        <v>223</v>
      </c>
      <c r="I24" s="6" t="s">
        <v>250</v>
      </c>
      <c r="J24" s="14" t="s">
        <v>268</v>
      </c>
      <c r="K24" s="4" t="s">
        <v>224</v>
      </c>
      <c r="L24" s="4" t="s">
        <v>225</v>
      </c>
    </row>
    <row r="25" spans="1:12" ht="60">
      <c r="A25" t="s">
        <v>89</v>
      </c>
      <c r="B25" t="s">
        <v>274</v>
      </c>
      <c r="C25" s="6" t="s">
        <v>303</v>
      </c>
      <c r="D25" s="12" t="s">
        <v>126</v>
      </c>
      <c r="E25" s="4" t="s">
        <v>75</v>
      </c>
      <c r="F25" s="4" t="s">
        <v>226</v>
      </c>
      <c r="G25" s="4" t="s">
        <v>227</v>
      </c>
      <c r="H25" s="12" t="s">
        <v>57</v>
      </c>
      <c r="I25" s="4" t="s">
        <v>251</v>
      </c>
      <c r="J25" s="4" t="s">
        <v>252</v>
      </c>
      <c r="K25" s="4" t="s">
        <v>228</v>
      </c>
      <c r="L25" s="4" t="s">
        <v>229</v>
      </c>
    </row>
    <row r="30" spans="1:12">
      <c r="G30" s="44">
        <f>1/23</f>
        <v>4.3478260869565216E-2</v>
      </c>
    </row>
  </sheetData>
  <autoFilter ref="A2:L25"/>
  <pageMargins left="0.511811024" right="0.511811024" top="0.78740157499999996" bottom="0.78740157499999996" header="0.31496062000000002" footer="0.31496062000000002"/>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2"/>
  <sheetViews>
    <sheetView workbookViewId="0">
      <selection activeCell="B32" sqref="B32"/>
    </sheetView>
  </sheetViews>
  <sheetFormatPr defaultRowHeight="14.25"/>
  <cols>
    <col min="1" max="1" width="119.625" customWidth="1"/>
    <col min="2" max="2" width="20" customWidth="1"/>
    <col min="3" max="3" width="5.375" customWidth="1"/>
  </cols>
  <sheetData>
    <row r="2" spans="1:3">
      <c r="A2" s="10" t="s">
        <v>114</v>
      </c>
      <c r="B2" t="s">
        <v>75</v>
      </c>
    </row>
    <row r="3" spans="1:3" ht="15">
      <c r="A3" s="10" t="s">
        <v>340</v>
      </c>
      <c r="B3" s="53" t="s">
        <v>257</v>
      </c>
    </row>
    <row r="5" spans="1:3">
      <c r="A5" s="10" t="s">
        <v>345</v>
      </c>
    </row>
    <row r="6" spans="1:3">
      <c r="A6" s="10" t="s">
        <v>69</v>
      </c>
      <c r="B6" s="10" t="s">
        <v>339</v>
      </c>
      <c r="C6" t="s">
        <v>361</v>
      </c>
    </row>
    <row r="7" spans="1:3">
      <c r="A7" s="46" t="s">
        <v>306</v>
      </c>
      <c r="B7" t="s">
        <v>6</v>
      </c>
      <c r="C7" s="45">
        <v>1</v>
      </c>
    </row>
    <row r="8" spans="1:3">
      <c r="A8" s="46" t="s">
        <v>207</v>
      </c>
      <c r="B8" t="s">
        <v>6</v>
      </c>
      <c r="C8" s="45">
        <v>1</v>
      </c>
    </row>
    <row r="9" spans="1:3">
      <c r="A9" s="46" t="s">
        <v>307</v>
      </c>
      <c r="B9" t="s">
        <v>6</v>
      </c>
      <c r="C9" s="45">
        <v>1</v>
      </c>
    </row>
    <row r="10" spans="1:3">
      <c r="A10" s="46" t="s">
        <v>87</v>
      </c>
      <c r="B10" t="s">
        <v>6</v>
      </c>
      <c r="C10" s="45">
        <v>1</v>
      </c>
    </row>
    <row r="11" spans="1:3">
      <c r="A11" s="46" t="s">
        <v>81</v>
      </c>
      <c r="B11" t="s">
        <v>6</v>
      </c>
      <c r="C11" s="45">
        <v>1</v>
      </c>
    </row>
    <row r="12" spans="1:3">
      <c r="A12" s="46" t="s">
        <v>77</v>
      </c>
      <c r="B12" t="s">
        <v>6</v>
      </c>
      <c r="C12" s="45">
        <v>1</v>
      </c>
    </row>
    <row r="13" spans="1:3">
      <c r="A13" s="46" t="s">
        <v>304</v>
      </c>
      <c r="B13" t="s">
        <v>6</v>
      </c>
      <c r="C13" s="45">
        <v>1</v>
      </c>
    </row>
    <row r="14" spans="1:3">
      <c r="A14" s="46" t="s">
        <v>147</v>
      </c>
      <c r="B14" t="s">
        <v>6</v>
      </c>
      <c r="C14" s="45">
        <v>1</v>
      </c>
    </row>
    <row r="15" spans="1:3">
      <c r="A15" s="46" t="s">
        <v>91</v>
      </c>
      <c r="B15" t="s">
        <v>6</v>
      </c>
      <c r="C15" s="45">
        <v>1</v>
      </c>
    </row>
    <row r="16" spans="1:3">
      <c r="A16" s="46" t="s">
        <v>100</v>
      </c>
      <c r="B16" t="s">
        <v>6</v>
      </c>
      <c r="C16" s="45">
        <v>1</v>
      </c>
    </row>
    <row r="17" spans="1:3">
      <c r="A17" s="46" t="s">
        <v>117</v>
      </c>
      <c r="B17" t="s">
        <v>9</v>
      </c>
      <c r="C17" s="45">
        <v>1</v>
      </c>
    </row>
    <row r="18" spans="1:3">
      <c r="A18" s="46" t="s">
        <v>218</v>
      </c>
      <c r="B18" t="s">
        <v>6</v>
      </c>
      <c r="C18" s="45">
        <v>1</v>
      </c>
    </row>
    <row r="19" spans="1:3">
      <c r="A19" s="46" t="s">
        <v>90</v>
      </c>
      <c r="B19" t="s">
        <v>6</v>
      </c>
      <c r="C19" s="45">
        <v>1</v>
      </c>
    </row>
    <row r="20" spans="1:3">
      <c r="A20" s="46" t="s">
        <v>155</v>
      </c>
      <c r="B20" t="s">
        <v>6</v>
      </c>
      <c r="C20" s="45">
        <v>1</v>
      </c>
    </row>
    <row r="21" spans="1:3">
      <c r="A21" s="46" t="s">
        <v>303</v>
      </c>
      <c r="B21" t="s">
        <v>6</v>
      </c>
      <c r="C21" s="45">
        <v>1</v>
      </c>
    </row>
    <row r="22" spans="1:3">
      <c r="A22" s="46" t="s">
        <v>86</v>
      </c>
      <c r="B22" t="s">
        <v>6</v>
      </c>
      <c r="C22" s="45">
        <v>1</v>
      </c>
    </row>
    <row r="23" spans="1:3">
      <c r="A23" s="46" t="s">
        <v>79</v>
      </c>
      <c r="B23" t="s">
        <v>6</v>
      </c>
      <c r="C23" s="45">
        <v>1</v>
      </c>
    </row>
    <row r="24" spans="1:3">
      <c r="A24" s="46" t="s">
        <v>305</v>
      </c>
      <c r="B24" t="s">
        <v>6</v>
      </c>
      <c r="C24" s="45">
        <v>1</v>
      </c>
    </row>
    <row r="25" spans="1:3">
      <c r="A25" s="46" t="s">
        <v>121</v>
      </c>
      <c r="B25" t="s">
        <v>6</v>
      </c>
      <c r="C25" s="45">
        <v>1</v>
      </c>
    </row>
    <row r="26" spans="1:3">
      <c r="A26" s="46" t="s">
        <v>171</v>
      </c>
      <c r="B26" t="s">
        <v>6</v>
      </c>
      <c r="C26" s="45">
        <v>1</v>
      </c>
    </row>
    <row r="27" spans="1:3">
      <c r="A27" s="46" t="s">
        <v>348</v>
      </c>
      <c r="B27" t="s">
        <v>6</v>
      </c>
      <c r="C27" s="45">
        <v>1</v>
      </c>
    </row>
    <row r="28" spans="1:3">
      <c r="A28" t="s">
        <v>103</v>
      </c>
      <c r="C28" s="45">
        <v>21</v>
      </c>
    </row>
    <row r="30" spans="1:3" ht="15.75">
      <c r="A30" s="48" t="s">
        <v>367</v>
      </c>
      <c r="B30" s="50" t="s">
        <v>362</v>
      </c>
      <c r="C30" s="50" t="s">
        <v>363</v>
      </c>
    </row>
    <row r="31" spans="1:3">
      <c r="A31" s="49" t="s">
        <v>6</v>
      </c>
      <c r="B31" s="13">
        <f>COUNTIF($B$7:$B$27,A31)</f>
        <v>20</v>
      </c>
      <c r="C31" s="51">
        <f>B31/$C$28</f>
        <v>0.95238095238095233</v>
      </c>
    </row>
    <row r="32" spans="1:3">
      <c r="A32" s="49" t="s">
        <v>9</v>
      </c>
      <c r="B32" s="13">
        <f>COUNTIF($B$7:$B$27,A32)</f>
        <v>1</v>
      </c>
      <c r="C32" s="51">
        <f>B32/$C$28</f>
        <v>4.7619047619047616E-2</v>
      </c>
    </row>
    <row r="33" spans="2:3">
      <c r="B33" s="13"/>
      <c r="C33" s="13"/>
    </row>
    <row r="53" spans="1:2">
      <c r="B53" s="44"/>
    </row>
    <row r="61" spans="1:2">
      <c r="A61" s="11"/>
    </row>
    <row r="62" spans="1:2">
      <c r="B62" s="44"/>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topLeftCell="C54" workbookViewId="0">
      <selection activeCell="E75" sqref="E75"/>
    </sheetView>
  </sheetViews>
  <sheetFormatPr defaultRowHeight="14.25"/>
  <cols>
    <col min="1" max="1" width="119.625" customWidth="1"/>
    <col min="2" max="2" width="16.875" customWidth="1"/>
    <col min="3" max="3" width="5.375" customWidth="1"/>
    <col min="5" max="5" width="109.875" bestFit="1" customWidth="1"/>
    <col min="6" max="6" width="16.875" bestFit="1" customWidth="1"/>
    <col min="7" max="7" width="5.375" customWidth="1"/>
    <col min="8" max="8" width="25.875" bestFit="1" customWidth="1"/>
    <col min="9" max="9" width="16.875" bestFit="1" customWidth="1"/>
  </cols>
  <sheetData>
    <row r="2" spans="1:8">
      <c r="A2" s="10" t="s">
        <v>114</v>
      </c>
      <c r="B2" t="s">
        <v>75</v>
      </c>
      <c r="E2" s="10" t="s">
        <v>114</v>
      </c>
      <c r="F2" t="s">
        <v>75</v>
      </c>
    </row>
    <row r="3" spans="1:8">
      <c r="A3" s="10" t="s">
        <v>340</v>
      </c>
      <c r="B3" s="52" t="s">
        <v>258</v>
      </c>
      <c r="E3" s="10" t="s">
        <v>340</v>
      </c>
      <c r="F3" s="52" t="s">
        <v>258</v>
      </c>
    </row>
    <row r="4" spans="1:8">
      <c r="A4" s="52" t="s">
        <v>364</v>
      </c>
      <c r="E4" s="52" t="s">
        <v>369</v>
      </c>
    </row>
    <row r="5" spans="1:8">
      <c r="A5" s="10" t="s">
        <v>345</v>
      </c>
      <c r="E5" s="10" t="s">
        <v>345</v>
      </c>
    </row>
    <row r="6" spans="1:8">
      <c r="A6" s="10" t="s">
        <v>69</v>
      </c>
      <c r="B6" s="10" t="s">
        <v>339</v>
      </c>
      <c r="C6" t="s">
        <v>361</v>
      </c>
      <c r="E6" s="10" t="s">
        <v>69</v>
      </c>
      <c r="F6" s="10" t="s">
        <v>339</v>
      </c>
      <c r="G6" t="s">
        <v>361</v>
      </c>
    </row>
    <row r="7" spans="1:8">
      <c r="A7" s="46" t="s">
        <v>306</v>
      </c>
      <c r="B7" t="s">
        <v>32</v>
      </c>
      <c r="C7" s="45">
        <v>1</v>
      </c>
      <c r="E7" s="46" t="s">
        <v>307</v>
      </c>
      <c r="F7" t="s">
        <v>33</v>
      </c>
      <c r="G7" s="45">
        <v>1</v>
      </c>
      <c r="H7" t="str">
        <f>IFERROR(VLOOKUP(E7,$A$7:$A$29,1,FALSE),"")</f>
        <v>Dynamic Pricing Approaches to Dynamic Pricing in Multi-Channel Supply Chains</v>
      </c>
    </row>
    <row r="8" spans="1:8">
      <c r="A8" s="46" t="s">
        <v>207</v>
      </c>
      <c r="B8" t="s">
        <v>36</v>
      </c>
      <c r="C8" s="45">
        <v>1</v>
      </c>
      <c r="E8" s="46" t="s">
        <v>304</v>
      </c>
      <c r="F8" t="s">
        <v>33</v>
      </c>
      <c r="G8" s="45">
        <v>1</v>
      </c>
      <c r="H8" t="str">
        <f t="shared" ref="H8:H9" si="0">IFERROR(VLOOKUP(E8,$A$7:$A$29,1,FALSE),"")</f>
        <v>Intelligent Pricing Model for Cross-Border E-Commerce Based on Artificial Intelligence</v>
      </c>
    </row>
    <row r="9" spans="1:8">
      <c r="A9" s="46" t="s">
        <v>307</v>
      </c>
      <c r="B9" t="s">
        <v>32</v>
      </c>
      <c r="C9" s="45">
        <v>1</v>
      </c>
      <c r="E9" s="46" t="s">
        <v>303</v>
      </c>
      <c r="F9" t="s">
        <v>31</v>
      </c>
      <c r="G9" s="45">
        <v>1</v>
      </c>
      <c r="H9" t="str">
        <f t="shared" si="0"/>
        <v/>
      </c>
    </row>
    <row r="10" spans="1:8">
      <c r="A10" s="46" t="s">
        <v>87</v>
      </c>
      <c r="B10" t="s">
        <v>32</v>
      </c>
      <c r="C10" s="45">
        <v>1</v>
      </c>
      <c r="E10" t="s">
        <v>103</v>
      </c>
      <c r="G10" s="45">
        <v>3</v>
      </c>
      <c r="H10">
        <v>2</v>
      </c>
    </row>
    <row r="11" spans="1:8">
      <c r="A11" s="46" t="s">
        <v>81</v>
      </c>
      <c r="B11" t="s">
        <v>32</v>
      </c>
      <c r="C11" s="45">
        <v>1</v>
      </c>
    </row>
    <row r="12" spans="1:8">
      <c r="A12" s="46" t="s">
        <v>77</v>
      </c>
      <c r="B12" t="s">
        <v>36</v>
      </c>
      <c r="C12" s="45">
        <v>1</v>
      </c>
    </row>
    <row r="13" spans="1:8" ht="15.75">
      <c r="A13" s="46"/>
      <c r="B13" t="s">
        <v>32</v>
      </c>
      <c r="C13" s="45">
        <v>1</v>
      </c>
      <c r="E13" s="48" t="s">
        <v>366</v>
      </c>
      <c r="F13" s="50" t="s">
        <v>365</v>
      </c>
    </row>
    <row r="14" spans="1:8">
      <c r="A14" s="46" t="s">
        <v>304</v>
      </c>
      <c r="B14" t="s">
        <v>32</v>
      </c>
      <c r="C14" s="45">
        <v>1</v>
      </c>
      <c r="E14" s="49" t="s">
        <v>369</v>
      </c>
      <c r="F14">
        <f>COUNTA(E7:E9)-H10</f>
        <v>1</v>
      </c>
    </row>
    <row r="15" spans="1:8">
      <c r="A15" s="46" t="s">
        <v>147</v>
      </c>
      <c r="B15" t="s">
        <v>32</v>
      </c>
      <c r="C15" s="45">
        <v>1</v>
      </c>
      <c r="E15" s="49" t="s">
        <v>361</v>
      </c>
      <c r="F15">
        <v>21</v>
      </c>
    </row>
    <row r="16" spans="1:8" ht="15">
      <c r="A16" s="46" t="s">
        <v>91</v>
      </c>
      <c r="B16" t="s">
        <v>32</v>
      </c>
      <c r="C16" s="45">
        <v>1</v>
      </c>
      <c r="E16" s="55" t="s">
        <v>363</v>
      </c>
      <c r="F16" s="56">
        <f>F14/F15</f>
        <v>4.7619047619047616E-2</v>
      </c>
    </row>
    <row r="17" spans="1:3">
      <c r="A17" s="46" t="s">
        <v>100</v>
      </c>
      <c r="B17" t="s">
        <v>36</v>
      </c>
      <c r="C17" s="45">
        <v>1</v>
      </c>
    </row>
    <row r="18" spans="1:3">
      <c r="A18" s="46"/>
      <c r="B18" t="s">
        <v>32</v>
      </c>
      <c r="C18" s="45">
        <v>1</v>
      </c>
    </row>
    <row r="19" spans="1:3">
      <c r="A19" s="46" t="s">
        <v>218</v>
      </c>
      <c r="B19" t="s">
        <v>36</v>
      </c>
      <c r="C19" s="45">
        <v>1</v>
      </c>
    </row>
    <row r="20" spans="1:3">
      <c r="A20" s="46" t="s">
        <v>90</v>
      </c>
      <c r="B20" t="s">
        <v>36</v>
      </c>
      <c r="C20" s="45">
        <v>1</v>
      </c>
    </row>
    <row r="21" spans="1:3">
      <c r="A21" s="46" t="s">
        <v>155</v>
      </c>
      <c r="B21" t="s">
        <v>32</v>
      </c>
      <c r="C21" s="45">
        <v>1</v>
      </c>
    </row>
    <row r="22" spans="1:3">
      <c r="A22" s="46" t="s">
        <v>86</v>
      </c>
      <c r="B22" t="s">
        <v>32</v>
      </c>
      <c r="C22" s="45">
        <v>1</v>
      </c>
    </row>
    <row r="23" spans="1:3">
      <c r="A23" s="46" t="s">
        <v>79</v>
      </c>
      <c r="B23" t="s">
        <v>32</v>
      </c>
      <c r="C23" s="45">
        <v>1</v>
      </c>
    </row>
    <row r="24" spans="1:3">
      <c r="A24" s="46" t="s">
        <v>305</v>
      </c>
      <c r="B24" t="s">
        <v>32</v>
      </c>
      <c r="C24" s="45">
        <v>1</v>
      </c>
    </row>
    <row r="25" spans="1:3">
      <c r="A25" s="46" t="s">
        <v>121</v>
      </c>
      <c r="B25" t="s">
        <v>36</v>
      </c>
      <c r="C25" s="45">
        <v>1</v>
      </c>
    </row>
    <row r="26" spans="1:3">
      <c r="A26" s="46" t="s">
        <v>171</v>
      </c>
      <c r="B26" t="s">
        <v>36</v>
      </c>
      <c r="C26" s="45">
        <v>1</v>
      </c>
    </row>
    <row r="27" spans="1:3">
      <c r="A27" s="46"/>
      <c r="B27" t="s">
        <v>32</v>
      </c>
      <c r="C27" s="45">
        <v>1</v>
      </c>
    </row>
    <row r="28" spans="1:3">
      <c r="A28" s="46" t="s">
        <v>348</v>
      </c>
      <c r="B28" t="s">
        <v>36</v>
      </c>
      <c r="C28" s="45">
        <v>1</v>
      </c>
    </row>
    <row r="29" spans="1:3">
      <c r="A29" s="46"/>
      <c r="B29" t="s">
        <v>32</v>
      </c>
      <c r="C29" s="45">
        <v>1</v>
      </c>
    </row>
    <row r="30" spans="1:3">
      <c r="A30" t="s">
        <v>103</v>
      </c>
      <c r="C30" s="45">
        <v>23</v>
      </c>
    </row>
    <row r="32" spans="1:3" ht="15.75">
      <c r="A32" s="48" t="s">
        <v>366</v>
      </c>
      <c r="B32" s="50" t="s">
        <v>365</v>
      </c>
    </row>
    <row r="33" spans="1:9">
      <c r="A33" s="49" t="s">
        <v>364</v>
      </c>
      <c r="B33">
        <f>COUNTA(A7:A29)</f>
        <v>19</v>
      </c>
    </row>
    <row r="34" spans="1:9">
      <c r="A34" s="49" t="s">
        <v>361</v>
      </c>
      <c r="B34">
        <v>21</v>
      </c>
    </row>
    <row r="35" spans="1:9" ht="15">
      <c r="A35" s="55" t="s">
        <v>363</v>
      </c>
      <c r="B35" s="56">
        <f>B33/B34</f>
        <v>0.90476190476190477</v>
      </c>
    </row>
    <row r="41" spans="1:9">
      <c r="H41" s="10" t="s">
        <v>114</v>
      </c>
      <c r="I41" t="s">
        <v>75</v>
      </c>
    </row>
    <row r="42" spans="1:9">
      <c r="A42" s="10" t="s">
        <v>114</v>
      </c>
      <c r="B42" t="s">
        <v>75</v>
      </c>
      <c r="H42" s="10" t="s">
        <v>69</v>
      </c>
      <c r="I42" s="46" t="s">
        <v>346</v>
      </c>
    </row>
    <row r="43" spans="1:9">
      <c r="A43" s="10" t="s">
        <v>340</v>
      </c>
      <c r="B43" s="52" t="s">
        <v>258</v>
      </c>
      <c r="H43" s="10" t="s">
        <v>340</v>
      </c>
      <c r="I43" s="52" t="s">
        <v>258</v>
      </c>
    </row>
    <row r="44" spans="1:9">
      <c r="A44" s="52" t="s">
        <v>368</v>
      </c>
      <c r="H44" s="52" t="s">
        <v>364</v>
      </c>
    </row>
    <row r="45" spans="1:9">
      <c r="A45" s="10" t="s">
        <v>345</v>
      </c>
      <c r="H45" s="10" t="s">
        <v>345</v>
      </c>
    </row>
    <row r="46" spans="1:9">
      <c r="A46" s="10" t="s">
        <v>69</v>
      </c>
      <c r="B46" s="10" t="s">
        <v>339</v>
      </c>
      <c r="C46" t="s">
        <v>361</v>
      </c>
      <c r="H46" s="10" t="s">
        <v>339</v>
      </c>
      <c r="I46" t="s">
        <v>361</v>
      </c>
    </row>
    <row r="47" spans="1:9">
      <c r="A47" s="46" t="s">
        <v>306</v>
      </c>
      <c r="B47" t="s">
        <v>34</v>
      </c>
      <c r="C47" s="45">
        <v>1</v>
      </c>
      <c r="D47" t="str">
        <f>IFERROR(VLOOKUP(A47,$A$7:$A$29,1,FALSE),"")</f>
        <v>Adaptive Price Optimization Leveraging Google Cloud AI for Real-Time Retail Transformation</v>
      </c>
      <c r="H47" t="s">
        <v>32</v>
      </c>
      <c r="I47" s="45">
        <v>15</v>
      </c>
    </row>
    <row r="48" spans="1:9">
      <c r="A48" s="46" t="s">
        <v>87</v>
      </c>
      <c r="B48" t="s">
        <v>34</v>
      </c>
      <c r="C48" s="45">
        <v>1</v>
      </c>
      <c r="D48" t="str">
        <f t="shared" ref="D48:D50" si="1">IFERROR(VLOOKUP(A48,$A$7:$A$29,1,FALSE),"")</f>
        <v>Dynamic Pricing Method in the E-Commerce Industry Using ML</v>
      </c>
      <c r="H48" t="s">
        <v>36</v>
      </c>
      <c r="I48" s="45">
        <v>8</v>
      </c>
    </row>
    <row r="49" spans="1:9">
      <c r="A49" s="46" t="s">
        <v>117</v>
      </c>
      <c r="B49" t="s">
        <v>34</v>
      </c>
      <c r="C49" s="45">
        <v>1</v>
      </c>
      <c r="D49" t="str">
        <f t="shared" si="1"/>
        <v/>
      </c>
      <c r="H49" t="s">
        <v>34</v>
      </c>
      <c r="I49" s="45">
        <v>4</v>
      </c>
    </row>
    <row r="50" spans="1:9">
      <c r="A50" s="46" t="s">
        <v>79</v>
      </c>
      <c r="B50" t="s">
        <v>34</v>
      </c>
      <c r="C50" s="45">
        <v>1</v>
      </c>
      <c r="D50" t="str">
        <f t="shared" si="1"/>
        <v>Smart Retail: Utilizing ML for Demand Prediction, Price Strategy, and Inventory Management</v>
      </c>
      <c r="H50" t="s">
        <v>33</v>
      </c>
      <c r="I50" s="45">
        <v>2</v>
      </c>
    </row>
    <row r="51" spans="1:9">
      <c r="A51" t="s">
        <v>103</v>
      </c>
      <c r="C51" s="45">
        <v>4</v>
      </c>
      <c r="D51">
        <v>3</v>
      </c>
      <c r="H51" t="s">
        <v>31</v>
      </c>
      <c r="I51" s="45">
        <v>1</v>
      </c>
    </row>
    <row r="52" spans="1:9">
      <c r="H52" t="s">
        <v>35</v>
      </c>
      <c r="I52" s="45">
        <v>1</v>
      </c>
    </row>
    <row r="53" spans="1:9" ht="15.75">
      <c r="A53" s="48" t="s">
        <v>366</v>
      </c>
      <c r="B53" s="50" t="s">
        <v>365</v>
      </c>
      <c r="H53" t="s">
        <v>103</v>
      </c>
      <c r="I53" s="45">
        <v>31</v>
      </c>
    </row>
    <row r="54" spans="1:9">
      <c r="A54" s="49" t="s">
        <v>368</v>
      </c>
      <c r="B54">
        <f>COUNTA(A47:A50)-D51</f>
        <v>1</v>
      </c>
    </row>
    <row r="55" spans="1:9">
      <c r="A55" s="49" t="s">
        <v>361</v>
      </c>
      <c r="B55">
        <v>21</v>
      </c>
    </row>
    <row r="56" spans="1:9" ht="15">
      <c r="A56" s="55" t="s">
        <v>363</v>
      </c>
      <c r="B56" s="56">
        <f>B54/B55</f>
        <v>4.7619047619047616E-2</v>
      </c>
    </row>
    <row r="58" spans="1:9" ht="15">
      <c r="H58" s="47" t="s">
        <v>339</v>
      </c>
      <c r="I58" s="47" t="s">
        <v>375</v>
      </c>
    </row>
    <row r="59" spans="1:9">
      <c r="H59" t="s">
        <v>32</v>
      </c>
      <c r="I59" s="45">
        <v>15</v>
      </c>
    </row>
    <row r="60" spans="1:9">
      <c r="H60" t="s">
        <v>36</v>
      </c>
      <c r="I60" s="45">
        <v>8</v>
      </c>
    </row>
    <row r="61" spans="1:9">
      <c r="H61" t="s">
        <v>34</v>
      </c>
      <c r="I61" s="45">
        <v>4</v>
      </c>
    </row>
    <row r="62" spans="1:9">
      <c r="H62" t="s">
        <v>33</v>
      </c>
      <c r="I62" s="45">
        <v>2</v>
      </c>
    </row>
    <row r="63" spans="1:9">
      <c r="H63" t="s">
        <v>31</v>
      </c>
      <c r="I63" s="45">
        <v>1</v>
      </c>
    </row>
    <row r="64" spans="1:9">
      <c r="H64" t="s">
        <v>35</v>
      </c>
      <c r="I64" s="45">
        <v>1</v>
      </c>
    </row>
  </sheetData>
  <pageMargins left="0.511811024" right="0.511811024" top="0.78740157499999996" bottom="0.78740157499999996" header="0.31496062000000002" footer="0.31496062000000002"/>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0"/>
  <sheetViews>
    <sheetView topLeftCell="B16" workbookViewId="0">
      <selection activeCell="I37" sqref="I37"/>
    </sheetView>
  </sheetViews>
  <sheetFormatPr defaultRowHeight="14.25"/>
  <cols>
    <col min="1" max="1" width="119.625" customWidth="1"/>
    <col min="2" max="2" width="15.25" customWidth="1"/>
    <col min="3" max="4" width="5.375" customWidth="1"/>
    <col min="7" max="7" width="119.625" bestFit="1" customWidth="1"/>
    <col min="8" max="8" width="17.875" bestFit="1" customWidth="1"/>
    <col min="9" max="9" width="5.375" bestFit="1" customWidth="1"/>
  </cols>
  <sheetData>
    <row r="2" spans="1:9">
      <c r="G2" s="10" t="s">
        <v>114</v>
      </c>
      <c r="H2" t="s">
        <v>75</v>
      </c>
    </row>
    <row r="3" spans="1:9">
      <c r="A3" s="10" t="s">
        <v>340</v>
      </c>
      <c r="B3" s="52" t="s">
        <v>259</v>
      </c>
      <c r="G3" s="10" t="s">
        <v>340</v>
      </c>
      <c r="H3" s="52" t="s">
        <v>260</v>
      </c>
    </row>
    <row r="4" spans="1:9">
      <c r="A4" s="52" t="s">
        <v>370</v>
      </c>
      <c r="G4" s="52" t="s">
        <v>374</v>
      </c>
    </row>
    <row r="5" spans="1:9">
      <c r="A5" s="10" t="s">
        <v>345</v>
      </c>
      <c r="G5" s="10" t="s">
        <v>345</v>
      </c>
    </row>
    <row r="6" spans="1:9">
      <c r="A6" s="10" t="s">
        <v>69</v>
      </c>
      <c r="B6" s="10" t="s">
        <v>114</v>
      </c>
      <c r="C6" s="10" t="s">
        <v>339</v>
      </c>
      <c r="D6" t="s">
        <v>361</v>
      </c>
      <c r="G6" s="10" t="s">
        <v>69</v>
      </c>
      <c r="H6" s="10" t="s">
        <v>339</v>
      </c>
      <c r="I6" t="s">
        <v>361</v>
      </c>
    </row>
    <row r="7" spans="1:9">
      <c r="A7" s="46" t="s">
        <v>74</v>
      </c>
      <c r="B7" t="s">
        <v>344</v>
      </c>
      <c r="C7" s="13" t="s">
        <v>255</v>
      </c>
      <c r="D7" s="45">
        <v>1</v>
      </c>
      <c r="G7" s="46" t="s">
        <v>306</v>
      </c>
      <c r="H7" t="s">
        <v>360</v>
      </c>
      <c r="I7" s="45"/>
    </row>
    <row r="8" spans="1:9">
      <c r="A8" s="46" t="s">
        <v>306</v>
      </c>
      <c r="B8" t="s">
        <v>75</v>
      </c>
      <c r="C8" s="13" t="s">
        <v>126</v>
      </c>
      <c r="D8" s="45">
        <v>1</v>
      </c>
      <c r="G8" s="46" t="s">
        <v>207</v>
      </c>
      <c r="H8" t="s">
        <v>58</v>
      </c>
      <c r="I8" s="45">
        <v>1</v>
      </c>
    </row>
    <row r="9" spans="1:9">
      <c r="A9" s="46" t="s">
        <v>207</v>
      </c>
      <c r="B9" t="s">
        <v>75</v>
      </c>
      <c r="C9" s="13" t="s">
        <v>126</v>
      </c>
      <c r="D9" s="45">
        <v>1</v>
      </c>
      <c r="G9" s="46" t="s">
        <v>307</v>
      </c>
      <c r="H9" t="s">
        <v>57</v>
      </c>
      <c r="I9" s="45">
        <v>1</v>
      </c>
    </row>
    <row r="10" spans="1:9">
      <c r="A10" s="46" t="s">
        <v>307</v>
      </c>
      <c r="B10" t="s">
        <v>75</v>
      </c>
      <c r="C10" s="13" t="s">
        <v>126</v>
      </c>
      <c r="D10" s="45">
        <v>1</v>
      </c>
      <c r="G10" s="46" t="s">
        <v>87</v>
      </c>
      <c r="H10" t="s">
        <v>57</v>
      </c>
      <c r="I10" s="45">
        <v>1</v>
      </c>
    </row>
    <row r="11" spans="1:9">
      <c r="A11" s="46" t="s">
        <v>87</v>
      </c>
      <c r="B11" t="s">
        <v>75</v>
      </c>
      <c r="C11" s="13" t="s">
        <v>126</v>
      </c>
      <c r="D11" s="45">
        <v>1</v>
      </c>
      <c r="G11" s="46" t="s">
        <v>81</v>
      </c>
      <c r="H11" t="s">
        <v>58</v>
      </c>
      <c r="I11" s="45">
        <v>1</v>
      </c>
    </row>
    <row r="12" spans="1:9">
      <c r="A12" s="46" t="s">
        <v>81</v>
      </c>
      <c r="B12" t="s">
        <v>75</v>
      </c>
      <c r="C12" s="13" t="s">
        <v>126</v>
      </c>
      <c r="D12" s="45">
        <v>1</v>
      </c>
      <c r="G12" s="46" t="s">
        <v>77</v>
      </c>
      <c r="H12" t="s">
        <v>58</v>
      </c>
      <c r="I12" s="45">
        <v>1</v>
      </c>
    </row>
    <row r="13" spans="1:9">
      <c r="A13" s="46" t="s">
        <v>77</v>
      </c>
      <c r="B13" t="s">
        <v>75</v>
      </c>
      <c r="C13" s="13" t="s">
        <v>126</v>
      </c>
      <c r="D13" s="45">
        <v>1</v>
      </c>
      <c r="G13" s="46" t="s">
        <v>304</v>
      </c>
      <c r="H13" t="s">
        <v>57</v>
      </c>
      <c r="I13" s="45">
        <v>1</v>
      </c>
    </row>
    <row r="14" spans="1:9">
      <c r="A14" s="46" t="s">
        <v>118</v>
      </c>
      <c r="B14" t="s">
        <v>344</v>
      </c>
      <c r="C14" s="59" t="s">
        <v>360</v>
      </c>
      <c r="D14" s="58"/>
      <c r="G14" s="46" t="s">
        <v>147</v>
      </c>
      <c r="H14" t="s">
        <v>57</v>
      </c>
      <c r="I14" s="45">
        <v>1</v>
      </c>
    </row>
    <row r="15" spans="1:9">
      <c r="A15" s="46" t="s">
        <v>304</v>
      </c>
      <c r="B15" t="s">
        <v>75</v>
      </c>
      <c r="C15" s="13" t="s">
        <v>126</v>
      </c>
      <c r="D15" s="45">
        <v>1</v>
      </c>
      <c r="G15" s="46" t="s">
        <v>91</v>
      </c>
      <c r="H15" t="s">
        <v>57</v>
      </c>
      <c r="I15" s="45">
        <v>1</v>
      </c>
    </row>
    <row r="16" spans="1:9">
      <c r="A16" s="46" t="s">
        <v>147</v>
      </c>
      <c r="B16" t="s">
        <v>75</v>
      </c>
      <c r="C16" s="13" t="s">
        <v>126</v>
      </c>
      <c r="D16" s="45">
        <v>1</v>
      </c>
      <c r="G16" s="46"/>
      <c r="H16" t="s">
        <v>58</v>
      </c>
      <c r="I16" s="45">
        <v>1</v>
      </c>
    </row>
    <row r="17" spans="1:9">
      <c r="A17" s="46" t="s">
        <v>91</v>
      </c>
      <c r="B17" t="s">
        <v>75</v>
      </c>
      <c r="C17" s="13" t="s">
        <v>126</v>
      </c>
      <c r="D17" s="45">
        <v>1</v>
      </c>
      <c r="G17" s="46" t="s">
        <v>100</v>
      </c>
      <c r="H17" t="s">
        <v>57</v>
      </c>
      <c r="I17" s="45">
        <v>1</v>
      </c>
    </row>
    <row r="18" spans="1:9">
      <c r="A18" s="46" t="s">
        <v>100</v>
      </c>
      <c r="B18" t="s">
        <v>75</v>
      </c>
      <c r="C18" s="13" t="s">
        <v>126</v>
      </c>
      <c r="D18" s="45">
        <v>1</v>
      </c>
      <c r="G18" s="46" t="s">
        <v>117</v>
      </c>
      <c r="H18" t="s">
        <v>360</v>
      </c>
      <c r="I18" s="45"/>
    </row>
    <row r="19" spans="1:9">
      <c r="A19" s="46" t="s">
        <v>117</v>
      </c>
      <c r="B19" t="s">
        <v>75</v>
      </c>
      <c r="C19" s="13" t="s">
        <v>126</v>
      </c>
      <c r="D19" s="45">
        <v>1</v>
      </c>
      <c r="G19" s="46" t="s">
        <v>218</v>
      </c>
      <c r="H19" t="s">
        <v>57</v>
      </c>
      <c r="I19" s="45">
        <v>1</v>
      </c>
    </row>
    <row r="20" spans="1:9">
      <c r="A20" s="46" t="s">
        <v>218</v>
      </c>
      <c r="B20" t="s">
        <v>75</v>
      </c>
      <c r="C20" s="13" t="s">
        <v>126</v>
      </c>
      <c r="D20" s="45">
        <v>1</v>
      </c>
      <c r="G20" s="46" t="s">
        <v>90</v>
      </c>
      <c r="H20" t="s">
        <v>57</v>
      </c>
      <c r="I20" s="45">
        <v>1</v>
      </c>
    </row>
    <row r="21" spans="1:9">
      <c r="A21" s="46" t="s">
        <v>90</v>
      </c>
      <c r="B21" t="s">
        <v>75</v>
      </c>
      <c r="C21" s="13" t="s">
        <v>126</v>
      </c>
      <c r="D21" s="45">
        <v>1</v>
      </c>
      <c r="G21" s="46" t="s">
        <v>155</v>
      </c>
      <c r="H21" t="s">
        <v>49</v>
      </c>
      <c r="I21" s="45">
        <v>1</v>
      </c>
    </row>
    <row r="22" spans="1:9">
      <c r="A22" s="46" t="s">
        <v>155</v>
      </c>
      <c r="B22" t="s">
        <v>75</v>
      </c>
      <c r="C22" s="13" t="s">
        <v>126</v>
      </c>
      <c r="D22" s="45">
        <v>1</v>
      </c>
      <c r="G22" s="46" t="s">
        <v>303</v>
      </c>
      <c r="H22" t="s">
        <v>57</v>
      </c>
      <c r="I22" s="45">
        <v>1</v>
      </c>
    </row>
    <row r="23" spans="1:9">
      <c r="A23" s="46" t="s">
        <v>303</v>
      </c>
      <c r="B23" t="s">
        <v>75</v>
      </c>
      <c r="C23" s="13" t="s">
        <v>126</v>
      </c>
      <c r="D23" s="45">
        <v>1</v>
      </c>
      <c r="G23" s="46" t="s">
        <v>86</v>
      </c>
      <c r="H23" t="s">
        <v>57</v>
      </c>
      <c r="I23" s="45">
        <v>1</v>
      </c>
    </row>
    <row r="24" spans="1:9">
      <c r="A24" s="46" t="s">
        <v>86</v>
      </c>
      <c r="B24" t="s">
        <v>75</v>
      </c>
      <c r="C24" s="13" t="s">
        <v>126</v>
      </c>
      <c r="D24" s="45">
        <v>1</v>
      </c>
      <c r="G24" s="46" t="s">
        <v>79</v>
      </c>
      <c r="H24" t="s">
        <v>57</v>
      </c>
      <c r="I24" s="45">
        <v>1</v>
      </c>
    </row>
    <row r="25" spans="1:9">
      <c r="A25" s="46" t="s">
        <v>79</v>
      </c>
      <c r="B25" t="s">
        <v>75</v>
      </c>
      <c r="C25" s="13" t="s">
        <v>126</v>
      </c>
      <c r="D25" s="45">
        <v>1</v>
      </c>
      <c r="G25" s="46" t="s">
        <v>305</v>
      </c>
      <c r="H25" t="s">
        <v>57</v>
      </c>
      <c r="I25" s="45">
        <v>1</v>
      </c>
    </row>
    <row r="26" spans="1:9">
      <c r="A26" s="46" t="s">
        <v>305</v>
      </c>
      <c r="B26" t="s">
        <v>75</v>
      </c>
      <c r="C26" s="13" t="s">
        <v>126</v>
      </c>
      <c r="D26" s="45">
        <v>1</v>
      </c>
      <c r="G26" s="46"/>
      <c r="H26" t="s">
        <v>58</v>
      </c>
      <c r="I26" s="45">
        <v>1</v>
      </c>
    </row>
    <row r="27" spans="1:9">
      <c r="A27" s="46" t="s">
        <v>121</v>
      </c>
      <c r="B27" t="s">
        <v>75</v>
      </c>
      <c r="C27" s="13" t="s">
        <v>126</v>
      </c>
      <c r="D27" s="45">
        <v>1</v>
      </c>
      <c r="G27" s="46" t="s">
        <v>121</v>
      </c>
      <c r="H27" t="s">
        <v>57</v>
      </c>
      <c r="I27" s="45">
        <v>1</v>
      </c>
    </row>
    <row r="28" spans="1:9">
      <c r="A28" s="46" t="s">
        <v>171</v>
      </c>
      <c r="B28" t="s">
        <v>75</v>
      </c>
      <c r="C28" s="13" t="s">
        <v>126</v>
      </c>
      <c r="D28" s="45">
        <v>1</v>
      </c>
      <c r="G28" s="46"/>
      <c r="H28" t="s">
        <v>58</v>
      </c>
      <c r="I28" s="45">
        <v>1</v>
      </c>
    </row>
    <row r="29" spans="1:9">
      <c r="A29" s="46" t="s">
        <v>348</v>
      </c>
      <c r="B29" t="s">
        <v>75</v>
      </c>
      <c r="C29" s="13" t="s">
        <v>126</v>
      </c>
      <c r="D29" s="45">
        <v>1</v>
      </c>
      <c r="G29" s="46" t="s">
        <v>171</v>
      </c>
      <c r="H29" t="s">
        <v>57</v>
      </c>
      <c r="I29" s="45">
        <v>1</v>
      </c>
    </row>
    <row r="30" spans="1:9">
      <c r="A30" t="s">
        <v>103</v>
      </c>
      <c r="D30" s="45">
        <v>22</v>
      </c>
      <c r="G30" s="46" t="s">
        <v>348</v>
      </c>
      <c r="H30" t="s">
        <v>58</v>
      </c>
      <c r="I30" s="45">
        <v>1</v>
      </c>
    </row>
    <row r="31" spans="1:9">
      <c r="G31" t="s">
        <v>103</v>
      </c>
      <c r="I31" s="45">
        <v>22</v>
      </c>
    </row>
    <row r="32" spans="1:9" ht="15.75">
      <c r="A32" s="48" t="s">
        <v>373</v>
      </c>
      <c r="B32" s="50" t="s">
        <v>362</v>
      </c>
      <c r="C32" s="50" t="s">
        <v>363</v>
      </c>
    </row>
    <row r="33" spans="1:9">
      <c r="A33" s="49" t="s">
        <v>372</v>
      </c>
      <c r="B33" s="13">
        <f>COUNTIF($C$7:$C$29,"(vazio)")</f>
        <v>1</v>
      </c>
      <c r="C33" s="51">
        <f>B33/$B$36</f>
        <v>4.3478260869565216E-2</v>
      </c>
    </row>
    <row r="34" spans="1:9" ht="15">
      <c r="A34" s="49" t="s">
        <v>126</v>
      </c>
      <c r="B34" s="13">
        <f>COUNTIF($C$7:$C$29,A34)</f>
        <v>21</v>
      </c>
      <c r="C34" s="57">
        <f>B34/$B$36</f>
        <v>0.91304347826086951</v>
      </c>
    </row>
    <row r="35" spans="1:9" ht="15">
      <c r="A35" s="49" t="s">
        <v>255</v>
      </c>
      <c r="B35" s="13">
        <f>COUNTIF($C$7:$C$29,A35)</f>
        <v>1</v>
      </c>
      <c r="C35" s="57">
        <f>B35/$B$36</f>
        <v>4.3478260869565216E-2</v>
      </c>
    </row>
    <row r="36" spans="1:9" ht="15.75">
      <c r="A36" s="55" t="s">
        <v>361</v>
      </c>
      <c r="B36" s="50">
        <f>COUNTA(A7:A29)</f>
        <v>23</v>
      </c>
      <c r="C36" s="13"/>
      <c r="G36" s="48" t="s">
        <v>373</v>
      </c>
      <c r="H36" s="50" t="s">
        <v>362</v>
      </c>
      <c r="I36" s="55" t="s">
        <v>363</v>
      </c>
    </row>
    <row r="37" spans="1:9" ht="15">
      <c r="B37" s="13"/>
      <c r="C37" s="13"/>
      <c r="G37" s="49" t="s">
        <v>374</v>
      </c>
      <c r="H37">
        <f>(COUNTIF($H$7:$H$30,"DL"))+(COUNTIF($H$7:$H$30,"RNP"))</f>
        <v>8</v>
      </c>
      <c r="I37" s="56">
        <f>H37/$B$80</f>
        <v>0.38095238095238093</v>
      </c>
    </row>
    <row r="38" spans="1:9" ht="15">
      <c r="G38" s="55" t="s">
        <v>361</v>
      </c>
      <c r="H38" s="54">
        <f>COUNTA(G7:G30)</f>
        <v>21</v>
      </c>
      <c r="I38" s="56"/>
    </row>
    <row r="39" spans="1:9" ht="15.75">
      <c r="A39" s="48"/>
      <c r="B39" s="50"/>
      <c r="I39" s="56"/>
    </row>
    <row r="40" spans="1:9">
      <c r="A40" s="49"/>
    </row>
    <row r="41" spans="1:9">
      <c r="A41" s="49"/>
    </row>
    <row r="42" spans="1:9">
      <c r="A42" s="10" t="s">
        <v>114</v>
      </c>
      <c r="B42" t="s">
        <v>75</v>
      </c>
    </row>
    <row r="43" spans="1:9">
      <c r="A43" s="10" t="s">
        <v>340</v>
      </c>
      <c r="B43" s="52" t="s">
        <v>261</v>
      </c>
    </row>
    <row r="44" spans="1:9">
      <c r="A44" s="52" t="s">
        <v>54</v>
      </c>
    </row>
    <row r="45" spans="1:9">
      <c r="A45" s="10" t="s">
        <v>345</v>
      </c>
    </row>
    <row r="46" spans="1:9">
      <c r="A46" s="10" t="s">
        <v>69</v>
      </c>
      <c r="B46" s="10" t="s">
        <v>339</v>
      </c>
      <c r="C46" t="s">
        <v>361</v>
      </c>
    </row>
    <row r="47" spans="1:9">
      <c r="A47" s="46" t="s">
        <v>306</v>
      </c>
      <c r="B47" t="s">
        <v>54</v>
      </c>
      <c r="C47" s="45">
        <v>1</v>
      </c>
    </row>
    <row r="48" spans="1:9">
      <c r="A48" s="46" t="s">
        <v>207</v>
      </c>
      <c r="B48" t="s">
        <v>49</v>
      </c>
      <c r="C48" s="45">
        <v>1</v>
      </c>
    </row>
    <row r="49" spans="1:3">
      <c r="A49" s="46" t="s">
        <v>307</v>
      </c>
      <c r="B49" t="s">
        <v>54</v>
      </c>
      <c r="C49" s="45">
        <v>1</v>
      </c>
    </row>
    <row r="50" spans="1:3">
      <c r="A50" s="46"/>
      <c r="B50" t="s">
        <v>53</v>
      </c>
      <c r="C50" s="45">
        <v>1</v>
      </c>
    </row>
    <row r="51" spans="1:3">
      <c r="A51" s="46" t="s">
        <v>87</v>
      </c>
      <c r="B51" t="s">
        <v>54</v>
      </c>
      <c r="C51" s="45">
        <v>1</v>
      </c>
    </row>
    <row r="52" spans="1:3">
      <c r="A52" s="46"/>
      <c r="B52" t="s">
        <v>52</v>
      </c>
      <c r="C52" s="45">
        <v>1</v>
      </c>
    </row>
    <row r="53" spans="1:3">
      <c r="A53" s="46" t="s">
        <v>81</v>
      </c>
      <c r="B53" t="s">
        <v>52</v>
      </c>
      <c r="C53" s="45">
        <v>1</v>
      </c>
    </row>
    <row r="54" spans="1:3">
      <c r="A54" s="46" t="s">
        <v>77</v>
      </c>
      <c r="B54" t="s">
        <v>54</v>
      </c>
      <c r="C54" s="45">
        <v>1</v>
      </c>
    </row>
    <row r="55" spans="1:3">
      <c r="A55" s="46" t="s">
        <v>304</v>
      </c>
      <c r="B55" t="s">
        <v>54</v>
      </c>
      <c r="C55" s="45">
        <v>1</v>
      </c>
    </row>
    <row r="56" spans="1:3">
      <c r="A56" s="46" t="s">
        <v>147</v>
      </c>
      <c r="B56" t="s">
        <v>54</v>
      </c>
      <c r="C56" s="45">
        <v>1</v>
      </c>
    </row>
    <row r="57" spans="1:3">
      <c r="A57" s="46" t="s">
        <v>91</v>
      </c>
      <c r="B57" t="s">
        <v>54</v>
      </c>
      <c r="C57" s="45">
        <v>1</v>
      </c>
    </row>
    <row r="58" spans="1:3">
      <c r="A58" s="46"/>
      <c r="B58" t="s">
        <v>52</v>
      </c>
      <c r="C58" s="45">
        <v>1</v>
      </c>
    </row>
    <row r="59" spans="1:3">
      <c r="A59" s="46" t="s">
        <v>100</v>
      </c>
      <c r="B59" t="s">
        <v>54</v>
      </c>
      <c r="C59" s="45">
        <v>1</v>
      </c>
    </row>
    <row r="60" spans="1:3">
      <c r="A60" s="46" t="s">
        <v>117</v>
      </c>
      <c r="B60" t="s">
        <v>360</v>
      </c>
      <c r="C60" s="45"/>
    </row>
    <row r="61" spans="1:3">
      <c r="A61" s="46" t="s">
        <v>218</v>
      </c>
      <c r="B61" t="s">
        <v>54</v>
      </c>
      <c r="C61" s="45">
        <v>1</v>
      </c>
    </row>
    <row r="62" spans="1:3">
      <c r="A62" s="46" t="s">
        <v>90</v>
      </c>
      <c r="B62" t="s">
        <v>54</v>
      </c>
      <c r="C62" s="45">
        <v>1</v>
      </c>
    </row>
    <row r="63" spans="1:3">
      <c r="A63" s="46" t="s">
        <v>155</v>
      </c>
      <c r="B63" t="s">
        <v>49</v>
      </c>
      <c r="C63" s="45">
        <v>1</v>
      </c>
    </row>
    <row r="64" spans="1:3">
      <c r="A64" s="46" t="s">
        <v>303</v>
      </c>
      <c r="B64" t="s">
        <v>54</v>
      </c>
      <c r="C64" s="45">
        <v>1</v>
      </c>
    </row>
    <row r="65" spans="1:3">
      <c r="A65" s="46" t="s">
        <v>86</v>
      </c>
      <c r="B65" t="s">
        <v>54</v>
      </c>
      <c r="C65" s="45">
        <v>1</v>
      </c>
    </row>
    <row r="66" spans="1:3">
      <c r="A66" s="46" t="s">
        <v>79</v>
      </c>
      <c r="B66" t="s">
        <v>54</v>
      </c>
      <c r="C66" s="45">
        <v>1</v>
      </c>
    </row>
    <row r="67" spans="1:3">
      <c r="A67" s="46" t="s">
        <v>305</v>
      </c>
      <c r="B67" t="s">
        <v>54</v>
      </c>
      <c r="C67" s="45">
        <v>1</v>
      </c>
    </row>
    <row r="68" spans="1:3">
      <c r="A68" s="46" t="s">
        <v>121</v>
      </c>
      <c r="B68" t="s">
        <v>54</v>
      </c>
      <c r="C68" s="45">
        <v>1</v>
      </c>
    </row>
    <row r="69" spans="1:3">
      <c r="A69" s="46"/>
      <c r="B69" t="s">
        <v>55</v>
      </c>
      <c r="C69" s="45">
        <v>1</v>
      </c>
    </row>
    <row r="70" spans="1:3">
      <c r="A70" s="46" t="s">
        <v>171</v>
      </c>
      <c r="B70" t="s">
        <v>54</v>
      </c>
      <c r="C70" s="45">
        <v>1</v>
      </c>
    </row>
    <row r="71" spans="1:3">
      <c r="A71" s="46"/>
      <c r="B71" t="s">
        <v>52</v>
      </c>
      <c r="C71" s="45">
        <v>1</v>
      </c>
    </row>
    <row r="72" spans="1:3">
      <c r="A72" s="46" t="s">
        <v>348</v>
      </c>
      <c r="B72" t="s">
        <v>52</v>
      </c>
      <c r="C72" s="45">
        <v>1</v>
      </c>
    </row>
    <row r="73" spans="1:3">
      <c r="A73" t="s">
        <v>103</v>
      </c>
      <c r="C73" s="45">
        <v>25</v>
      </c>
    </row>
    <row r="76" spans="1:3" ht="15.75">
      <c r="A76" s="48" t="s">
        <v>373</v>
      </c>
      <c r="B76" s="50" t="s">
        <v>362</v>
      </c>
      <c r="C76" s="55" t="s">
        <v>363</v>
      </c>
    </row>
    <row r="77" spans="1:3" ht="15">
      <c r="A77" s="49" t="s">
        <v>54</v>
      </c>
      <c r="B77">
        <f>COUNTIF($B$47:$B$74,A77)</f>
        <v>16</v>
      </c>
      <c r="C77" s="56">
        <f>B77/$B$80</f>
        <v>0.76190476190476186</v>
      </c>
    </row>
    <row r="78" spans="1:3" ht="15">
      <c r="A78" s="49" t="s">
        <v>52</v>
      </c>
      <c r="B78">
        <f>COUNTIF($B$47:$B$74,A78)</f>
        <v>5</v>
      </c>
      <c r="C78" s="56">
        <f>B78/$B$80</f>
        <v>0.23809523809523808</v>
      </c>
    </row>
    <row r="79" spans="1:3" ht="15">
      <c r="A79" s="49" t="s">
        <v>55</v>
      </c>
      <c r="B79">
        <f>COUNTIF($B$47:$B$72,A79)</f>
        <v>1</v>
      </c>
      <c r="C79" s="56">
        <f>B79/$B$80</f>
        <v>4.7619047619047616E-2</v>
      </c>
    </row>
    <row r="80" spans="1:3">
      <c r="A80" s="49" t="s">
        <v>361</v>
      </c>
      <c r="B80">
        <f>COUNTA(A47:A72)</f>
        <v>21</v>
      </c>
    </row>
  </sheetData>
  <pageMargins left="0.511811024" right="0.511811024" top="0.78740157499999996" bottom="0.78740157499999996" header="0.31496062000000002" footer="0.31496062000000002"/>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7" workbookViewId="0">
      <selection activeCell="A41" sqref="A41:B86"/>
    </sheetView>
  </sheetViews>
  <sheetFormatPr defaultRowHeight="14.25"/>
  <cols>
    <col min="1" max="1" width="119.625" customWidth="1"/>
    <col min="2" max="2" width="15.25" customWidth="1"/>
    <col min="3" max="4" width="5.375" customWidth="1"/>
  </cols>
  <sheetData>
    <row r="3" spans="1:4">
      <c r="A3" t="s">
        <v>340</v>
      </c>
      <c r="B3" s="52" t="s">
        <v>259</v>
      </c>
    </row>
    <row r="4" spans="1:4">
      <c r="A4" s="52" t="s">
        <v>370</v>
      </c>
    </row>
    <row r="5" spans="1:4">
      <c r="A5" t="s">
        <v>345</v>
      </c>
    </row>
    <row r="6" spans="1:4">
      <c r="A6" t="s">
        <v>69</v>
      </c>
      <c r="B6" t="s">
        <v>114</v>
      </c>
      <c r="C6" t="s">
        <v>339</v>
      </c>
      <c r="D6" t="s">
        <v>361</v>
      </c>
    </row>
    <row r="7" spans="1:4">
      <c r="A7" s="46" t="s">
        <v>74</v>
      </c>
      <c r="B7" t="s">
        <v>344</v>
      </c>
      <c r="C7" s="13" t="s">
        <v>255</v>
      </c>
      <c r="D7" s="45">
        <v>1</v>
      </c>
    </row>
    <row r="8" spans="1:4">
      <c r="A8" s="46" t="s">
        <v>306</v>
      </c>
      <c r="B8" t="s">
        <v>75</v>
      </c>
      <c r="C8" s="13" t="s">
        <v>126</v>
      </c>
      <c r="D8" s="45">
        <v>1</v>
      </c>
    </row>
    <row r="9" spans="1:4">
      <c r="A9" s="46" t="s">
        <v>207</v>
      </c>
      <c r="B9" t="s">
        <v>75</v>
      </c>
      <c r="C9" s="13" t="s">
        <v>126</v>
      </c>
      <c r="D9" s="45">
        <v>1</v>
      </c>
    </row>
    <row r="10" spans="1:4">
      <c r="A10" s="46" t="s">
        <v>307</v>
      </c>
      <c r="B10" t="s">
        <v>75</v>
      </c>
      <c r="C10" s="13" t="s">
        <v>126</v>
      </c>
      <c r="D10" s="45">
        <v>1</v>
      </c>
    </row>
    <row r="11" spans="1:4">
      <c r="A11" s="46" t="s">
        <v>87</v>
      </c>
      <c r="B11" t="s">
        <v>75</v>
      </c>
      <c r="C11" s="13" t="s">
        <v>126</v>
      </c>
      <c r="D11" s="45">
        <v>1</v>
      </c>
    </row>
    <row r="12" spans="1:4">
      <c r="A12" s="46" t="s">
        <v>81</v>
      </c>
      <c r="B12" t="s">
        <v>75</v>
      </c>
      <c r="C12" s="13" t="s">
        <v>126</v>
      </c>
      <c r="D12" s="45">
        <v>1</v>
      </c>
    </row>
    <row r="13" spans="1:4">
      <c r="A13" s="46" t="s">
        <v>77</v>
      </c>
      <c r="B13" t="s">
        <v>75</v>
      </c>
      <c r="C13" s="13" t="s">
        <v>126</v>
      </c>
      <c r="D13" s="45">
        <v>1</v>
      </c>
    </row>
    <row r="14" spans="1:4">
      <c r="A14" s="46" t="s">
        <v>118</v>
      </c>
      <c r="B14" t="s">
        <v>344</v>
      </c>
      <c r="C14" s="59" t="s">
        <v>360</v>
      </c>
      <c r="D14" s="58"/>
    </row>
    <row r="15" spans="1:4">
      <c r="A15" s="46" t="s">
        <v>304</v>
      </c>
      <c r="B15" t="s">
        <v>75</v>
      </c>
      <c r="C15" s="13" t="s">
        <v>126</v>
      </c>
      <c r="D15" s="45">
        <v>1</v>
      </c>
    </row>
    <row r="16" spans="1:4">
      <c r="A16" s="46" t="s">
        <v>147</v>
      </c>
      <c r="B16" t="s">
        <v>75</v>
      </c>
      <c r="C16" s="13" t="s">
        <v>126</v>
      </c>
      <c r="D16" s="45">
        <v>1</v>
      </c>
    </row>
    <row r="17" spans="1:4">
      <c r="A17" s="46" t="s">
        <v>91</v>
      </c>
      <c r="B17" t="s">
        <v>75</v>
      </c>
      <c r="C17" s="13" t="s">
        <v>126</v>
      </c>
      <c r="D17" s="45">
        <v>1</v>
      </c>
    </row>
    <row r="18" spans="1:4">
      <c r="A18" s="46" t="s">
        <v>100</v>
      </c>
      <c r="B18" t="s">
        <v>75</v>
      </c>
      <c r="C18" s="13" t="s">
        <v>126</v>
      </c>
      <c r="D18" s="45">
        <v>1</v>
      </c>
    </row>
    <row r="19" spans="1:4">
      <c r="A19" s="46" t="s">
        <v>117</v>
      </c>
      <c r="B19" t="s">
        <v>75</v>
      </c>
      <c r="C19" s="13" t="s">
        <v>126</v>
      </c>
      <c r="D19" s="45">
        <v>1</v>
      </c>
    </row>
    <row r="20" spans="1:4">
      <c r="A20" s="46" t="s">
        <v>218</v>
      </c>
      <c r="B20" t="s">
        <v>75</v>
      </c>
      <c r="C20" s="13" t="s">
        <v>126</v>
      </c>
      <c r="D20" s="45">
        <v>1</v>
      </c>
    </row>
    <row r="21" spans="1:4">
      <c r="A21" s="46" t="s">
        <v>90</v>
      </c>
      <c r="B21" t="s">
        <v>75</v>
      </c>
      <c r="C21" s="13" t="s">
        <v>126</v>
      </c>
      <c r="D21" s="45">
        <v>1</v>
      </c>
    </row>
    <row r="22" spans="1:4">
      <c r="A22" s="46" t="s">
        <v>155</v>
      </c>
      <c r="B22" t="s">
        <v>75</v>
      </c>
      <c r="C22" s="13" t="s">
        <v>126</v>
      </c>
      <c r="D22" s="45">
        <v>1</v>
      </c>
    </row>
    <row r="23" spans="1:4">
      <c r="A23" s="46" t="s">
        <v>303</v>
      </c>
      <c r="B23" t="s">
        <v>75</v>
      </c>
      <c r="C23" s="13" t="s">
        <v>126</v>
      </c>
      <c r="D23" s="45">
        <v>1</v>
      </c>
    </row>
    <row r="24" spans="1:4">
      <c r="A24" s="46" t="s">
        <v>86</v>
      </c>
      <c r="B24" t="s">
        <v>75</v>
      </c>
      <c r="C24" s="13" t="s">
        <v>126</v>
      </c>
      <c r="D24" s="45">
        <v>1</v>
      </c>
    </row>
    <row r="25" spans="1:4">
      <c r="A25" s="46" t="s">
        <v>79</v>
      </c>
      <c r="B25" t="s">
        <v>75</v>
      </c>
      <c r="C25" s="13" t="s">
        <v>126</v>
      </c>
      <c r="D25" s="45">
        <v>1</v>
      </c>
    </row>
    <row r="26" spans="1:4">
      <c r="A26" s="46" t="s">
        <v>305</v>
      </c>
      <c r="B26" t="s">
        <v>75</v>
      </c>
      <c r="C26" s="13" t="s">
        <v>126</v>
      </c>
      <c r="D26" s="45">
        <v>1</v>
      </c>
    </row>
    <row r="27" spans="1:4">
      <c r="A27" s="46" t="s">
        <v>121</v>
      </c>
      <c r="B27" t="s">
        <v>75</v>
      </c>
      <c r="C27" s="13" t="s">
        <v>126</v>
      </c>
      <c r="D27" s="45">
        <v>1</v>
      </c>
    </row>
    <row r="28" spans="1:4">
      <c r="A28" s="46" t="s">
        <v>171</v>
      </c>
      <c r="B28" t="s">
        <v>75</v>
      </c>
      <c r="C28" s="13" t="s">
        <v>126</v>
      </c>
      <c r="D28" s="45">
        <v>1</v>
      </c>
    </row>
    <row r="29" spans="1:4">
      <c r="A29" s="46" t="s">
        <v>348</v>
      </c>
      <c r="B29" t="s">
        <v>75</v>
      </c>
      <c r="C29" s="13" t="s">
        <v>126</v>
      </c>
      <c r="D29" s="45">
        <v>1</v>
      </c>
    </row>
    <row r="30" spans="1:4">
      <c r="A30" t="s">
        <v>103</v>
      </c>
      <c r="D30" s="45">
        <v>22</v>
      </c>
    </row>
    <row r="32" spans="1:4" ht="15.75">
      <c r="A32" s="48" t="s">
        <v>373</v>
      </c>
      <c r="B32" s="50" t="s">
        <v>362</v>
      </c>
      <c r="C32" s="50" t="s">
        <v>363</v>
      </c>
    </row>
    <row r="33" spans="1:3">
      <c r="A33" s="49" t="s">
        <v>372</v>
      </c>
      <c r="B33" s="13">
        <f>COUNTIF($C$7:$C$29,"(vazio)")</f>
        <v>1</v>
      </c>
      <c r="C33" s="51">
        <f>B33/$B$36</f>
        <v>4.3478260869565216E-2</v>
      </c>
    </row>
    <row r="34" spans="1:3" ht="15">
      <c r="A34" s="49" t="s">
        <v>126</v>
      </c>
      <c r="B34" s="13">
        <f>COUNTIF($C$7:$C$29,A34)</f>
        <v>21</v>
      </c>
      <c r="C34" s="57">
        <f>B34/$B$36</f>
        <v>0.91304347826086951</v>
      </c>
    </row>
    <row r="35" spans="1:3" ht="15">
      <c r="A35" s="49" t="s">
        <v>255</v>
      </c>
      <c r="B35" s="13">
        <f>COUNTIF($C$7:$C$29,A35)</f>
        <v>1</v>
      </c>
      <c r="C35" s="57">
        <f>B35/$B$36</f>
        <v>4.3478260869565216E-2</v>
      </c>
    </row>
    <row r="36" spans="1:3" ht="15">
      <c r="A36" s="55" t="s">
        <v>361</v>
      </c>
      <c r="B36" s="50">
        <f>COUNTA(A7:A29)</f>
        <v>23</v>
      </c>
      <c r="C36" s="13"/>
    </row>
    <row r="37" spans="1:3">
      <c r="B37" s="13"/>
      <c r="C37" s="13"/>
    </row>
    <row r="39" spans="1:3" ht="15.75">
      <c r="A39" s="48"/>
      <c r="B39" s="50"/>
    </row>
    <row r="40" spans="1:3">
      <c r="A40" s="49"/>
    </row>
  </sheetData>
  <pageMargins left="0.511811024" right="0.511811024" top="0.78740157499999996" bottom="0.78740157499999996" header="0.31496062000000002" footer="0.31496062000000002"/>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workbookViewId="0">
      <selection activeCell="A19" sqref="A19"/>
    </sheetView>
  </sheetViews>
  <sheetFormatPr defaultRowHeight="14.25"/>
  <cols>
    <col min="1" max="1" width="119.625" customWidth="1"/>
    <col min="2" max="2" width="15.25" customWidth="1"/>
    <col min="3" max="4" width="5.375" customWidth="1"/>
  </cols>
  <sheetData>
    <row r="2" spans="1:3">
      <c r="A2" s="10" t="s">
        <v>69</v>
      </c>
      <c r="B2" s="46" t="s">
        <v>346</v>
      </c>
    </row>
    <row r="3" spans="1:3">
      <c r="A3" s="10" t="s">
        <v>114</v>
      </c>
      <c r="B3" t="s">
        <v>75</v>
      </c>
    </row>
    <row r="4" spans="1:3">
      <c r="A4" s="52" t="s">
        <v>57</v>
      </c>
    </row>
    <row r="5" spans="1:3">
      <c r="A5" s="10" t="s">
        <v>345</v>
      </c>
    </row>
    <row r="6" spans="1:3">
      <c r="A6" s="10" t="s">
        <v>340</v>
      </c>
      <c r="B6" s="10" t="s">
        <v>339</v>
      </c>
      <c r="C6" t="s">
        <v>361</v>
      </c>
    </row>
    <row r="7" spans="1:3">
      <c r="A7" t="s">
        <v>260</v>
      </c>
      <c r="B7" s="52" t="s">
        <v>57</v>
      </c>
      <c r="C7" s="45">
        <v>14</v>
      </c>
    </row>
    <row r="8" spans="1:3">
      <c r="A8" t="s">
        <v>103</v>
      </c>
      <c r="C8" s="45">
        <v>14</v>
      </c>
    </row>
    <row r="10" spans="1:3" ht="15.75">
      <c r="A10" s="48" t="s">
        <v>376</v>
      </c>
      <c r="B10" s="50" t="s">
        <v>362</v>
      </c>
      <c r="C10" s="50" t="s">
        <v>363</v>
      </c>
    </row>
    <row r="11" spans="1:3">
      <c r="A11" s="49" t="s">
        <v>57</v>
      </c>
      <c r="B11" s="13"/>
      <c r="C11" s="51">
        <f>C7/B12</f>
        <v>0.66666666666666663</v>
      </c>
    </row>
    <row r="12" spans="1:3" ht="15">
      <c r="A12" s="49" t="s">
        <v>361</v>
      </c>
      <c r="B12" s="90">
        <v>21</v>
      </c>
    </row>
    <row r="13" spans="1:3" ht="15">
      <c r="A13" s="49"/>
      <c r="B13" s="13"/>
      <c r="C13" s="57"/>
    </row>
    <row r="14" spans="1:3" ht="15">
      <c r="A14" s="55"/>
      <c r="B14" s="50"/>
      <c r="C14" s="13"/>
    </row>
    <row r="37" spans="1:3">
      <c r="B37" s="13"/>
      <c r="C37" s="13"/>
    </row>
    <row r="39" spans="1:3" ht="15.75">
      <c r="A39" s="48"/>
      <c r="B39" s="50"/>
    </row>
    <row r="40" spans="1:3">
      <c r="A40" s="49"/>
    </row>
  </sheetData>
  <pageMargins left="0.511811024" right="0.511811024" top="0.78740157499999996" bottom="0.78740157499999996" header="0.31496062000000002" footer="0.31496062000000002"/>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3"/>
  <sheetViews>
    <sheetView topLeftCell="A13" workbookViewId="0">
      <selection activeCell="A46" sqref="A46"/>
    </sheetView>
  </sheetViews>
  <sheetFormatPr defaultRowHeight="14.25"/>
  <cols>
    <col min="1" max="1" width="119.625" bestFit="1" customWidth="1"/>
    <col min="2" max="2" width="15.25" customWidth="1"/>
    <col min="3" max="3" width="5.375" customWidth="1"/>
    <col min="4" max="4" width="117.875" customWidth="1"/>
    <col min="5" max="43" width="117.875" bestFit="1" customWidth="1"/>
    <col min="44" max="44" width="23.75" bestFit="1" customWidth="1"/>
    <col min="45" max="45" width="31" bestFit="1" customWidth="1"/>
  </cols>
  <sheetData>
    <row r="3" spans="1:3">
      <c r="A3" s="10" t="s">
        <v>114</v>
      </c>
      <c r="B3" t="s">
        <v>75</v>
      </c>
    </row>
    <row r="4" spans="1:3">
      <c r="A4" s="10" t="s">
        <v>340</v>
      </c>
      <c r="B4" t="s">
        <v>346</v>
      </c>
    </row>
    <row r="6" spans="1:3">
      <c r="A6" s="10" t="s">
        <v>371</v>
      </c>
    </row>
    <row r="7" spans="1:3">
      <c r="A7" s="10" t="s">
        <v>69</v>
      </c>
      <c r="B7" s="10" t="s">
        <v>339</v>
      </c>
      <c r="C7" t="s">
        <v>361</v>
      </c>
    </row>
    <row r="8" spans="1:3">
      <c r="A8" s="46" t="s">
        <v>306</v>
      </c>
      <c r="B8" t="s">
        <v>6</v>
      </c>
      <c r="C8" s="45">
        <v>1</v>
      </c>
    </row>
    <row r="9" spans="1:3">
      <c r="A9" s="46" t="s">
        <v>207</v>
      </c>
      <c r="B9" t="s">
        <v>6</v>
      </c>
      <c r="C9" s="45">
        <v>1</v>
      </c>
    </row>
    <row r="10" spans="1:3">
      <c r="A10" s="46" t="s">
        <v>307</v>
      </c>
      <c r="B10" t="s">
        <v>6</v>
      </c>
      <c r="C10" s="45">
        <v>1</v>
      </c>
    </row>
    <row r="11" spans="1:3">
      <c r="A11" s="46" t="s">
        <v>87</v>
      </c>
      <c r="B11" t="s">
        <v>6</v>
      </c>
      <c r="C11" s="45">
        <v>1</v>
      </c>
    </row>
    <row r="12" spans="1:3">
      <c r="A12" s="46" t="s">
        <v>81</v>
      </c>
      <c r="B12" t="s">
        <v>6</v>
      </c>
      <c r="C12" s="45">
        <v>1</v>
      </c>
    </row>
    <row r="13" spans="1:3">
      <c r="A13" s="46" t="s">
        <v>77</v>
      </c>
      <c r="B13" t="s">
        <v>6</v>
      </c>
      <c r="C13" s="45">
        <v>1</v>
      </c>
    </row>
    <row r="14" spans="1:3">
      <c r="A14" s="46" t="s">
        <v>304</v>
      </c>
      <c r="B14" t="s">
        <v>6</v>
      </c>
      <c r="C14" s="45">
        <v>1</v>
      </c>
    </row>
    <row r="15" spans="1:3">
      <c r="A15" s="46" t="s">
        <v>147</v>
      </c>
      <c r="B15" t="s">
        <v>6</v>
      </c>
      <c r="C15" s="45">
        <v>1</v>
      </c>
    </row>
    <row r="16" spans="1:3">
      <c r="A16" s="46" t="s">
        <v>91</v>
      </c>
      <c r="B16" t="s">
        <v>6</v>
      </c>
      <c r="C16" s="45">
        <v>1</v>
      </c>
    </row>
    <row r="17" spans="1:3">
      <c r="A17" s="46" t="s">
        <v>100</v>
      </c>
      <c r="B17" t="s">
        <v>6</v>
      </c>
      <c r="C17" s="45">
        <v>1</v>
      </c>
    </row>
    <row r="18" spans="1:3">
      <c r="A18" s="46" t="s">
        <v>117</v>
      </c>
      <c r="B18" t="s">
        <v>9</v>
      </c>
      <c r="C18" s="45">
        <v>1</v>
      </c>
    </row>
    <row r="19" spans="1:3">
      <c r="A19" s="46" t="s">
        <v>218</v>
      </c>
      <c r="B19" t="s">
        <v>6</v>
      </c>
      <c r="C19" s="45">
        <v>1</v>
      </c>
    </row>
    <row r="20" spans="1:3">
      <c r="A20" s="46" t="s">
        <v>90</v>
      </c>
      <c r="B20" t="s">
        <v>6</v>
      </c>
      <c r="C20" s="45">
        <v>1</v>
      </c>
    </row>
    <row r="21" spans="1:3">
      <c r="A21" s="46" t="s">
        <v>155</v>
      </c>
      <c r="B21" t="s">
        <v>6</v>
      </c>
      <c r="C21" s="45">
        <v>1</v>
      </c>
    </row>
    <row r="22" spans="1:3">
      <c r="A22" s="46" t="s">
        <v>303</v>
      </c>
      <c r="B22" t="s">
        <v>6</v>
      </c>
      <c r="C22" s="45">
        <v>1</v>
      </c>
    </row>
    <row r="23" spans="1:3">
      <c r="A23" s="46" t="s">
        <v>86</v>
      </c>
      <c r="B23" t="s">
        <v>6</v>
      </c>
      <c r="C23" s="45">
        <v>1</v>
      </c>
    </row>
    <row r="24" spans="1:3">
      <c r="A24" s="46" t="s">
        <v>79</v>
      </c>
      <c r="B24" t="s">
        <v>6</v>
      </c>
      <c r="C24" s="45">
        <v>1</v>
      </c>
    </row>
    <row r="25" spans="1:3">
      <c r="A25" s="46" t="s">
        <v>305</v>
      </c>
      <c r="B25" t="s">
        <v>6</v>
      </c>
      <c r="C25" s="45">
        <v>1</v>
      </c>
    </row>
    <row r="26" spans="1:3">
      <c r="A26" s="46" t="s">
        <v>121</v>
      </c>
      <c r="B26" t="s">
        <v>6</v>
      </c>
      <c r="C26" s="45">
        <v>1</v>
      </c>
    </row>
    <row r="27" spans="1:3">
      <c r="A27" t="s">
        <v>171</v>
      </c>
      <c r="B27" t="s">
        <v>6</v>
      </c>
      <c r="C27" s="45">
        <v>1</v>
      </c>
    </row>
    <row r="28" spans="1:3">
      <c r="A28" t="s">
        <v>348</v>
      </c>
      <c r="B28" t="s">
        <v>6</v>
      </c>
      <c r="C28" s="45">
        <v>1</v>
      </c>
    </row>
    <row r="29" spans="1:3">
      <c r="A29" t="s">
        <v>103</v>
      </c>
      <c r="C29" s="45">
        <v>21</v>
      </c>
    </row>
    <row r="33" spans="2:2">
      <c r="B33" s="4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tabela de categorias</vt:lpstr>
      <vt:lpstr>categorização</vt:lpstr>
      <vt:lpstr>escolha real</vt:lpstr>
      <vt:lpstr>T1-T3</vt:lpstr>
      <vt:lpstr>T4</vt:lpstr>
      <vt:lpstr>T5-T7</vt:lpstr>
      <vt:lpstr>T9</vt:lpstr>
      <vt:lpstr>ML</vt:lpstr>
      <vt:lpstr>TD - uso livre</vt:lpstr>
      <vt:lpstr>dados</vt:lpstr>
      <vt:lpstr>dicionário</vt:lpstr>
      <vt:lpstr>Plan5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Rossi</dc:creator>
  <cp:lastModifiedBy>Natasha Cardoso Mota</cp:lastModifiedBy>
  <dcterms:created xsi:type="dcterms:W3CDTF">2025-09-03T21:56:13Z</dcterms:created>
  <dcterms:modified xsi:type="dcterms:W3CDTF">2025-10-15T18:57:39Z</dcterms:modified>
</cp:coreProperties>
</file>