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smeprefeituraspgov-my.sharepoint.com/personal/milka_felisberto_sme_prefeitura_sp_gov_br/Documents/Desktop/"/>
    </mc:Choice>
  </mc:AlternateContent>
  <xr:revisionPtr revIDLastSave="0" documentId="8_{7D9DD88E-0CC1-41C0-9708-0F14CBAF4225}" xr6:coauthVersionLast="47" xr6:coauthVersionMax="47" xr10:uidLastSave="{00000000-0000-0000-0000-000000000000}"/>
  <bookViews>
    <workbookView xWindow="-108" yWindow="-108" windowWidth="23256" windowHeight="12456" xr2:uid="{00000000-000D-0000-FFFF-FFFF00000000}"/>
  </bookViews>
  <sheets>
    <sheet name="tabela de categorias" sheetId="1" r:id="rId1"/>
    <sheet name="categorização" sheetId="12" r:id="rId2"/>
    <sheet name="escolha real" sheetId="11" r:id="rId3"/>
    <sheet name="TD" sheetId="13" r:id="rId4"/>
    <sheet name="TD 2" sheetId="14" r:id="rId5"/>
    <sheet name="dados" sheetId="7" r:id="rId6"/>
    <sheet name="dicionário" sheetId="10" r:id="rId7"/>
  </sheets>
  <definedNames>
    <definedName name="_xlnm._FilterDatabase" localSheetId="1" hidden="1">categorização!$A$1:$K$25</definedName>
    <definedName name="_xlnm._FilterDatabase" localSheetId="5" hidden="1">dados!$A$1:$D$229</definedName>
    <definedName name="_xlnm._FilterDatabase" localSheetId="2" hidden="1">'escolha real'!$A$2:$L$25</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 i="14" l="1"/>
  <c r="Q34" i="12"/>
  <c r="G30" i="11"/>
  <c r="P15" i="14"/>
  <c r="O30" i="14"/>
  <c r="I26" i="14"/>
  <c r="B34" i="14"/>
  <c r="B33" i="14"/>
  <c r="B53" i="13"/>
  <c r="B45" i="13"/>
  <c r="B47" i="13" s="1"/>
  <c r="B28" i="13"/>
  <c r="B30" i="13" s="1"/>
  <c r="B60" i="13"/>
  <c r="B62" i="13" s="1"/>
  <c r="D42" i="12"/>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tc={0AD7D20F-46A8-4AF3-B56A-5F60525DA610}</author>
  </authors>
  <commentList>
    <comment ref="J3" authorId="0" shapeId="0" xr:uid="{00000000-0006-0000-0000-000001000000}">
      <text>
        <t>[Comentário encadeado]
Sua versão do Excel permite que você leia este comentário encadeado, no entanto, as edições serão removidas se o arquivo for aberto em uma versão mais recente do Excel. Saiba mais: https://go.microsoft.com/fwlink/?linkid=870924
Comentário:
    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
      </text>
    </comment>
  </commentList>
</comments>
</file>

<file path=xl/sharedStrings.xml><?xml version="1.0" encoding="utf-8"?>
<sst xmlns="http://schemas.openxmlformats.org/spreadsheetml/2006/main" count="1515" uniqueCount="371">
  <si>
    <t>T1</t>
  </si>
  <si>
    <t>Web</t>
  </si>
  <si>
    <t>Mobile</t>
  </si>
  <si>
    <t>T2</t>
  </si>
  <si>
    <t>Transação</t>
  </si>
  <si>
    <t xml:space="preserve">Business-to-Consumer </t>
  </si>
  <si>
    <t>B2C</t>
  </si>
  <si>
    <t>Business-to-Business</t>
  </si>
  <si>
    <t xml:space="preserve">Consumer -to-Consumer </t>
  </si>
  <si>
    <t>B2B</t>
  </si>
  <si>
    <t>C2C</t>
  </si>
  <si>
    <t>WEB</t>
  </si>
  <si>
    <t>MOB</t>
  </si>
  <si>
    <t>T3</t>
  </si>
  <si>
    <t>Modelo Plataforma</t>
  </si>
  <si>
    <t>Loja Virtual</t>
  </si>
  <si>
    <t>Marketplace</t>
  </si>
  <si>
    <t>LV</t>
  </si>
  <si>
    <t>MK</t>
  </si>
  <si>
    <t>Modelos</t>
  </si>
  <si>
    <t>T4</t>
  </si>
  <si>
    <t xml:space="preserve">Cost-plus </t>
  </si>
  <si>
    <t xml:space="preserve"> Precificação</t>
  </si>
  <si>
    <t>Modelo</t>
  </si>
  <si>
    <t>CP</t>
  </si>
  <si>
    <t>Value-based</t>
  </si>
  <si>
    <t>Fixed</t>
  </si>
  <si>
    <t>Hourly</t>
  </si>
  <si>
    <t>Equity</t>
  </si>
  <si>
    <t>Performance-based</t>
  </si>
  <si>
    <t>Retainer</t>
  </si>
  <si>
    <t>RET</t>
  </si>
  <si>
    <t>PER</t>
  </si>
  <si>
    <t>EQT</t>
  </si>
  <si>
    <t>FIX</t>
  </si>
  <si>
    <t>HRL</t>
  </si>
  <si>
    <t>VLB</t>
  </si>
  <si>
    <t>Inteligencia Artificial</t>
  </si>
  <si>
    <t>T5</t>
  </si>
  <si>
    <t>Machine Learning</t>
  </si>
  <si>
    <t>Deep Learning</t>
  </si>
  <si>
    <t>Redes Neurais</t>
  </si>
  <si>
    <t>Aprendizado supervisionado</t>
  </si>
  <si>
    <t>aprendizado não supervisionado</t>
  </si>
  <si>
    <t>aprendizado semi-supervisionado</t>
  </si>
  <si>
    <t>aprendizado por reforço</t>
  </si>
  <si>
    <t>Redes neurais profundas</t>
  </si>
  <si>
    <t>Modelos generativos</t>
  </si>
  <si>
    <t>Modelos de linguagem</t>
  </si>
  <si>
    <t>RNP</t>
  </si>
  <si>
    <t>MGEN</t>
  </si>
  <si>
    <t>MLIN</t>
  </si>
  <si>
    <t>APR</t>
  </si>
  <si>
    <t>ASS</t>
  </si>
  <si>
    <t>ASU</t>
  </si>
  <si>
    <t>ANS</t>
  </si>
  <si>
    <t>T6</t>
  </si>
  <si>
    <t>ML</t>
  </si>
  <si>
    <t>DL</t>
  </si>
  <si>
    <t>Categoria</t>
  </si>
  <si>
    <t>Tecnologias</t>
  </si>
  <si>
    <t>T7</t>
  </si>
  <si>
    <t>Cloud</t>
  </si>
  <si>
    <t>Ferramentas</t>
  </si>
  <si>
    <t>Tipo de Varejo Online</t>
  </si>
  <si>
    <t>AWS</t>
  </si>
  <si>
    <t>GoogleCloud</t>
  </si>
  <si>
    <t>T8</t>
  </si>
  <si>
    <t>GCD</t>
  </si>
  <si>
    <t>Artigo</t>
  </si>
  <si>
    <t>Técnica/Abordagem</t>
  </si>
  <si>
    <t>Cenário/Domínio</t>
  </si>
  <si>
    <t>Justificativa</t>
  </si>
  <si>
    <t>Métricas/Resultados</t>
  </si>
  <si>
    <t>A High-Dimensional Choice Model for Online Retailing</t>
  </si>
  <si>
    <t>Incluir</t>
  </si>
  <si>
    <t>Probit multinomial + Graphical Lasso</t>
  </si>
  <si>
    <t>Dynamic Pricing Models in E-Commerce: Exploring ML Techniques to Balance Profitability and Customer Satisfaction</t>
  </si>
  <si>
    <t>LSTM, RNN, SGD</t>
  </si>
  <si>
    <t>Smart Retail: Utilizing ML for Demand Prediction, Price Strategy, and Inventory Management</t>
  </si>
  <si>
    <t>Random Forest Regressor</t>
  </si>
  <si>
    <t>Dynamic Pricing Model of E-Commerce Platforms Based on Deep Reinforcement Learning</t>
  </si>
  <si>
    <t>Loja de departamentos europeia (EDLP)</t>
  </si>
  <si>
    <t>Fonte</t>
  </si>
  <si>
    <t>WOS</t>
  </si>
  <si>
    <t>NLP + ARIMA + LSTM</t>
  </si>
  <si>
    <t>Quick Commerce: Product Price Classification Using ML Algorithms</t>
  </si>
  <si>
    <t>Dynamic Pricing Method in the E-Commerce Industry Using ML</t>
  </si>
  <si>
    <t>Varejo digital</t>
  </si>
  <si>
    <t>Scopus</t>
  </si>
  <si>
    <t>Price Recommendation for E-Commerce Using ML Techniques</t>
  </si>
  <si>
    <t>Machine Learning-Based Price Optimization for Dynamic Pricing on Online Retail</t>
  </si>
  <si>
    <t>WEB, MOB</t>
  </si>
  <si>
    <t>ML, DL</t>
  </si>
  <si>
    <t>ASU, ANS</t>
  </si>
  <si>
    <t>FIX, PER</t>
  </si>
  <si>
    <t>ASU, APR</t>
  </si>
  <si>
    <t>VLB, PER</t>
  </si>
  <si>
    <t>HRL, PER</t>
  </si>
  <si>
    <t>APR, ASU</t>
  </si>
  <si>
    <t>Machine Learning-Enabled Business Intelligence for Dynamic Pricing Strategies</t>
  </si>
  <si>
    <t>EQT, PER</t>
  </si>
  <si>
    <t>ASU, ASS</t>
  </si>
  <si>
    <t>Rótulos de Linha</t>
  </si>
  <si>
    <t>Total Geral</t>
  </si>
  <si>
    <r>
      <t>ML</t>
    </r>
    <r>
      <rPr>
        <sz val="11"/>
        <color theme="1"/>
        <rFont val="Aptos Narrow"/>
        <family val="2"/>
        <scheme val="minor"/>
      </rPr>
      <t xml:space="preserve"> = </t>
    </r>
    <r>
      <rPr>
        <i/>
        <sz val="11"/>
        <color theme="1"/>
        <rFont val="Aptos Narrow"/>
        <family val="2"/>
        <scheme val="minor"/>
      </rPr>
      <t>Machine Learning</t>
    </r>
    <r>
      <rPr>
        <sz val="11"/>
        <color theme="1"/>
        <rFont val="Aptos Narrow"/>
        <family val="2"/>
        <scheme val="minor"/>
      </rPr>
      <t xml:space="preserve"> (Aprendizado de Máquina)</t>
    </r>
  </si>
  <si>
    <r>
      <t>RF</t>
    </r>
    <r>
      <rPr>
        <sz val="11"/>
        <color theme="1"/>
        <rFont val="Aptos Narrow"/>
        <family val="2"/>
        <scheme val="minor"/>
      </rPr>
      <t xml:space="preserve"> = </t>
    </r>
    <r>
      <rPr>
        <i/>
        <sz val="11"/>
        <color theme="1"/>
        <rFont val="Aptos Narrow"/>
        <family val="2"/>
        <scheme val="minor"/>
      </rPr>
      <t>Random Forest</t>
    </r>
    <r>
      <rPr>
        <sz val="11"/>
        <color theme="1"/>
        <rFont val="Aptos Narrow"/>
        <family val="2"/>
        <scheme val="minor"/>
      </rPr>
      <t xml:space="preserve"> (Floresta Aleatória – algoritmo de classificação/regressão baseado em árvores)</t>
    </r>
  </si>
  <si>
    <r>
      <t>SVM</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(Máquina de Vetores de Suporte – algoritmo de classificação e regressão)</t>
    </r>
  </si>
  <si>
    <r>
      <t>NLP</t>
    </r>
    <r>
      <rPr>
        <sz val="11"/>
        <color theme="1"/>
        <rFont val="Aptos Narrow"/>
        <family val="2"/>
        <scheme val="minor"/>
      </rPr>
      <t xml:space="preserve"> = </t>
    </r>
    <r>
      <rPr>
        <i/>
        <sz val="11"/>
        <color theme="1"/>
        <rFont val="Aptos Narrow"/>
        <family val="2"/>
        <scheme val="minor"/>
      </rPr>
      <t>Natural Language Processing</t>
    </r>
    <r>
      <rPr>
        <sz val="11"/>
        <color theme="1"/>
        <rFont val="Aptos Narrow"/>
        <family val="2"/>
        <scheme val="minor"/>
      </rPr>
      <t xml:space="preserve"> (Processamento de Linguagem Natural)</t>
    </r>
  </si>
  <si>
    <r>
      <t>LightGBM</t>
    </r>
    <r>
      <rPr>
        <sz val="11"/>
        <color theme="1"/>
        <rFont val="Aptos Narrow"/>
        <family val="2"/>
        <scheme val="minor"/>
      </rPr>
      <t xml:space="preserve"> = </t>
    </r>
    <r>
      <rPr>
        <i/>
        <sz val="11"/>
        <color theme="1"/>
        <rFont val="Aptos Narrow"/>
        <family val="2"/>
        <scheme val="minor"/>
      </rPr>
      <t>Light Gradient Boosting Machine</t>
    </r>
    <r>
      <rPr>
        <sz val="11"/>
        <color theme="1"/>
        <rFont val="Aptos Narrow"/>
        <family val="2"/>
        <scheme val="minor"/>
      </rPr>
      <t xml:space="preserve"> (algoritmo eficiente de boosting para classificação/regressão)</t>
    </r>
  </si>
  <si>
    <r>
      <t>LSTM</t>
    </r>
    <r>
      <rPr>
        <sz val="11"/>
        <color theme="1"/>
        <rFont val="Aptos Narrow"/>
        <family val="2"/>
        <scheme val="minor"/>
      </rPr>
      <t xml:space="preserve"> = </t>
    </r>
    <r>
      <rPr>
        <i/>
        <sz val="11"/>
        <color theme="1"/>
        <rFont val="Aptos Narrow"/>
        <family val="2"/>
        <scheme val="minor"/>
      </rPr>
      <t>Long Short-Term Memory</t>
    </r>
    <r>
      <rPr>
        <sz val="11"/>
        <color theme="1"/>
        <rFont val="Aptos Narrow"/>
        <family val="2"/>
        <scheme val="minor"/>
      </rPr>
      <t xml:space="preserve"> (tipo de rede neural recorrente para sequências temporais)</t>
    </r>
  </si>
  <si>
    <r>
      <t>Q-learning</t>
    </r>
    <r>
      <rPr>
        <sz val="11"/>
        <color theme="1"/>
        <rFont val="Aptos Narrow"/>
        <family val="2"/>
        <scheme val="minor"/>
      </rPr>
      <t xml:space="preserve"> = Algoritmo de </t>
    </r>
    <r>
      <rPr>
        <i/>
        <sz val="11"/>
        <color theme="1"/>
        <rFont val="Aptos Narrow"/>
        <family val="2"/>
        <scheme val="minor"/>
      </rPr>
      <t>Reinforcement Learning</t>
    </r>
    <r>
      <rPr>
        <sz val="11"/>
        <color theme="1"/>
        <rFont val="Aptos Narrow"/>
        <family val="2"/>
        <scheme val="minor"/>
      </rPr>
      <t xml:space="preserve"> (aprendizado por reforço) para encontrar políticas ótimas</t>
    </r>
  </si>
  <si>
    <r>
      <t>ARIMA</t>
    </r>
    <r>
      <rPr>
        <sz val="11"/>
        <color theme="1"/>
        <rFont val="Aptos Narrow"/>
        <family val="2"/>
        <scheme val="minor"/>
      </rPr>
      <t xml:space="preserve"> = </t>
    </r>
    <r>
      <rPr>
        <i/>
        <sz val="11"/>
        <color theme="1"/>
        <rFont val="Aptos Narrow"/>
        <family val="2"/>
        <scheme val="minor"/>
      </rPr>
      <t>AutoRegressive Integrated Moving Average</t>
    </r>
    <r>
      <rPr>
        <sz val="11"/>
        <color theme="1"/>
        <rFont val="Aptos Narrow"/>
        <family val="2"/>
        <scheme val="minor"/>
      </rPr>
      <t xml:space="preserve"> (modelo estatístico de séries temporais)</t>
    </r>
  </si>
  <si>
    <r>
      <t>SVM-BI</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 </t>
    </r>
    <r>
      <rPr>
        <i/>
        <sz val="11"/>
        <color theme="1"/>
        <rFont val="Aptos Narrow"/>
        <family val="2"/>
        <scheme val="minor"/>
      </rPr>
      <t>Business Intelligence</t>
    </r>
    <r>
      <rPr>
        <sz val="11"/>
        <color theme="1"/>
        <rFont val="Aptos Narrow"/>
        <family val="2"/>
        <scheme val="minor"/>
      </rPr>
      <t xml:space="preserve"> (integração de SVM em sistemas de BI)</t>
    </r>
  </si>
  <si>
    <r>
      <t>ASOS</t>
    </r>
    <r>
      <rPr>
        <sz val="11"/>
        <color theme="1"/>
        <rFont val="Aptos Narrow"/>
        <family val="2"/>
        <scheme val="minor"/>
      </rPr>
      <t xml:space="preserve"> = Nome da empresa britânica de e-commerce de moda (</t>
    </r>
    <r>
      <rPr>
        <i/>
        <sz val="11"/>
        <color theme="1"/>
        <rFont val="Aptos Narrow"/>
        <family val="2"/>
        <scheme val="minor"/>
      </rPr>
      <t>As Seen On Screen</t>
    </r>
    <r>
      <rPr>
        <sz val="11"/>
        <color theme="1"/>
        <rFont val="Aptos Narrow"/>
        <family val="2"/>
        <scheme val="minor"/>
      </rPr>
      <t>)</t>
    </r>
  </si>
  <si>
    <t>Incluir/Excluir</t>
  </si>
  <si>
    <t>Algoritmos IA</t>
  </si>
  <si>
    <t>Abstract – resumido</t>
  </si>
  <si>
    <t>Optimal Pricing Strategies and Decision-Making Systems in E-Commerce Using Integrated Fuzzy Multi-Criteria Method</t>
  </si>
  <si>
    <t>Dynamic Pricing: Definition, Implications for Managers, and Future Research Directions</t>
  </si>
  <si>
    <t>Agenda de pesquisa</t>
  </si>
  <si>
    <t>Estratégias ótimas em diferentes cenários</t>
  </si>
  <si>
    <t>Unified E-Commerce Platform Aggregator Using NLP and ML Techniques</t>
  </si>
  <si>
    <t>Melhor acurácia em previsão de vendas/recomendações</t>
  </si>
  <si>
    <t>E-commerce (clickstream)</t>
  </si>
  <si>
    <t>Analytics</t>
  </si>
  <si>
    <t>LSTM, RNN</t>
  </si>
  <si>
    <t>IA</t>
  </si>
  <si>
    <t>RF</t>
  </si>
  <si>
    <t>DRL</t>
  </si>
  <si>
    <t>E-commerce</t>
  </si>
  <si>
    <t>GBM</t>
  </si>
  <si>
    <t>RF, XGBoost, LSTM, ARIMA</t>
  </si>
  <si>
    <t>Redução de erro preditivo 10–30%</t>
  </si>
  <si>
    <t>LSTM supera regressão/árvores em acurácia</t>
  </si>
  <si>
    <t>MSE 8,15% (demanda), 1,11% (preço)</t>
  </si>
  <si>
    <t>Integra previsão, recomendação e precificação em múltiplas plataformas</t>
  </si>
  <si>
    <t>Relevante para equilíbrio entre lucro e satisfação</t>
  </si>
  <si>
    <t>Utiliza redes neurais recorrentes para precificação dinâmica em tempo real, demonstrando superioridade frente a métodos tradicionais e conciliando rentabilidade com satisfação do cliente.</t>
  </si>
  <si>
    <t>Aplicável no varejo digital, integra demanda, preço e estoque</t>
  </si>
  <si>
    <t>Implementa Random Forest para prever demanda e preços, permitindo decisões rápidas de precificação e ajuste de estoque, reduzindo custos e melhorando competitividade.</t>
  </si>
  <si>
    <t>Avança metodologia com Aprendizado por Reforço</t>
  </si>
  <si>
    <t>DRL + Teoria dos Jogos</t>
  </si>
  <si>
    <t>E-commerce (simulações)</t>
  </si>
  <si>
    <t>Propõe modelo de precificação dinâmica baseado em Deep Reinforcement Learning, simulando mercados maduros e emergentes e encontrando equilíbrios ótimos de preço.</t>
  </si>
  <si>
    <t>Apresenta modelo de escolha em alta dimensão usando dados de navegação para prever substituição entre produtos, melhorando elasticidades e previsão de demanda.</t>
  </si>
  <si>
    <t>Varejo em geral</t>
  </si>
  <si>
    <t>Define precificação dinâmica por meio dos 4Ps, discute implicações éticas e regulatórias e propõe agenda de pesquisa futura.</t>
  </si>
  <si>
    <t>Machine Learning and Operation Research Based Method for Promotion Optimization of Products with No Price Elasticity History</t>
  </si>
  <si>
    <t>Solução prática para ausência de histórico de elasticidade</t>
  </si>
  <si>
    <t>GBM + log-log OR (PEIL)</t>
  </si>
  <si>
    <t>Melhora previsão de elasticidade e receita</t>
  </si>
  <si>
    <t>Apresenta framework híbrido (PEIL) que combina pesquisa operacional e ML para otimizar promoções quando não há histórico de elasticidade de preço.</t>
  </si>
  <si>
    <t>NLP, LSTM</t>
  </si>
  <si>
    <t>E-commerce (Amazon, Flipkart)</t>
  </si>
  <si>
    <t>Plataforma unificada que aplica NLP e séries temporais para integrar precificação dinâmica e recomendação personalizada em marketplaces.</t>
  </si>
  <si>
    <t>Projection Neural Networks for Sample-Regular Product Optimization Model</t>
  </si>
  <si>
    <t>Redes Neurais de Projeção</t>
  </si>
  <si>
    <t>RNN</t>
  </si>
  <si>
    <t>Simulações de robustez e estabilidade</t>
  </si>
  <si>
    <t>Modelo neural para otimização de promoções com cupons e amostras, aplicável como suporte à precificação.</t>
  </si>
  <si>
    <t>Relevante para classificação de preços em Q-Commerce</t>
  </si>
  <si>
    <t>ML supervisionado</t>
  </si>
  <si>
    <t>KNN, RF, NB, SVM, DT</t>
  </si>
  <si>
    <t>Quick-commerce (entregas rápidas)</t>
  </si>
  <si>
    <t>RF obteve melhor desempenho</t>
  </si>
  <si>
    <t>Classificação de preços em Q-Commerce usando múltiplos algoritmos, com destaque para Random Forest.</t>
  </si>
  <si>
    <t>Proposta direta de precificação dinâmica em e-commerce</t>
  </si>
  <si>
    <t>ML + estatística</t>
  </si>
  <si>
    <t>LR, RF, SVM</t>
  </si>
  <si>
    <t>Comparação de algoritmos</t>
  </si>
  <si>
    <t>Método que combina técnicas estatísticas e ML para otimizar preços em tempo real no e-commerce.</t>
  </si>
  <si>
    <t>Using Machine Learning and Improved Algorithms to Optimize E-Commerce Pricing Models</t>
  </si>
  <si>
    <t>Explora otimização de modelos de precificação</t>
  </si>
  <si>
    <t>ML híbrido</t>
  </si>
  <si>
    <t>XGBoost, NN</t>
  </si>
  <si>
    <t>Ganhos de acurácia em previsão</t>
  </si>
  <si>
    <t>Modelos híbridos com ML avançado (XGBoost e NN) para otimizar precificação em varejo digital.</t>
  </si>
  <si>
    <t>Relevante para recomendação automatizada de preços</t>
  </si>
  <si>
    <t>RF, SVM, XGBoost</t>
  </si>
  <si>
    <t>Testes em datasets reais</t>
  </si>
  <si>
    <t>Sistema de recomendação de preços baseado em ML, voltado para maximizar receita e aceitação pelo cliente.</t>
  </si>
  <si>
    <t>Aplica ML em precificação dinâmica com foco em ética e lucratividade</t>
  </si>
  <si>
    <t>ML supervisionado + RL</t>
  </si>
  <si>
    <t>Q-learning, ARIMA, LSTM, LR, GBM</t>
  </si>
  <si>
    <t>Simulações de lucro e retenção</t>
  </si>
  <si>
    <t>Framework para precificação dinâmica com ML, abordando ética, retenção de clientes e customização futura.</t>
  </si>
  <si>
    <t>Integra BI + ML em precificação dinâmica</t>
  </si>
  <si>
    <t>BI + ML</t>
  </si>
  <si>
    <t>SVM</t>
  </si>
  <si>
    <t>Melhor acurácia em decisões de preço</t>
  </si>
  <si>
    <t>Framework que une BI e SVM para decisões de precificação em tempo real, melhorando competitividade.</t>
  </si>
  <si>
    <t>ML + otimização</t>
  </si>
  <si>
    <t>Regressão, previsão demanda</t>
  </si>
  <si>
    <t>Sensibilidade e robustez</t>
  </si>
  <si>
    <t>Aplicação em transporte multi-modal, mas traz insights para precificação dinâmica multi-canal.</t>
  </si>
  <si>
    <t>Integra serviços de cloud + IA em precificação</t>
  </si>
  <si>
    <t>Ensemble + Time Series</t>
  </si>
  <si>
    <t>Varejo digital em cloud</t>
  </si>
  <si>
    <t>RF com acurácia 98,2%</t>
  </si>
  <si>
    <t>Framework em Google Cloud (Vertex AI, BigQuery) para precificação dinâmica em tempo real.</t>
  </si>
  <si>
    <t>Propõe modelo híbrido FAN + RL</t>
  </si>
  <si>
    <t>FAN + RL + Hyperband</t>
  </si>
  <si>
    <t>Fourier Analysis Nets, RL</t>
  </si>
  <si>
    <t>Acurácia previsão demanda: 95,65%</t>
  </si>
  <si>
    <t>Sistema híbrido que combina previsão de demanda (FANs) com RL para ajustar preços em tempo real.</t>
  </si>
  <si>
    <t>B2B e-commerce (Hong Kong)</t>
  </si>
  <si>
    <t>Estudo de caso em B2B</t>
  </si>
  <si>
    <t>Deep Learning-Driven Intelligent Pricing Model in Retail</t>
  </si>
  <si>
    <t>Propõe modelos DL avançados para precificação</t>
  </si>
  <si>
    <t>DL avançado</t>
  </si>
  <si>
    <t>TFT, ES-RNN, GRU, Transformer</t>
  </si>
  <si>
    <t>Resultados superiores em 4 datasets</t>
  </si>
  <si>
    <t>Framework com DL (TFT, RNNs, atenção dinâmica) para previsão de vendas e precificação adaptativa.</t>
  </si>
  <si>
    <t>Enfoque geral em sistemas de decisão e recomendação</t>
  </si>
  <si>
    <t>ML + DL</t>
  </si>
  <si>
    <t>NB, KNN, XGBoost, NN</t>
  </si>
  <si>
    <t>Benefícios amplos (vendas, estoque, fraude)</t>
  </si>
  <si>
    <t>Uso de IA para decisão em e-commerce (recomendações, suporte, inventário e preços).</t>
  </si>
  <si>
    <t>Personalized E-Commerce: Enhancing Customer Experience through ML-driven Personalization</t>
  </si>
  <si>
    <t>Recomendação (content-based, CF)</t>
  </si>
  <si>
    <t>Estudos de caso e revisão</t>
  </si>
  <si>
    <t>Aborda precificação em mercados internacionais</t>
  </si>
  <si>
    <t>ML + teoria econômica</t>
  </si>
  <si>
    <t>OLS, regressão</t>
  </si>
  <si>
    <t>Estimativas de preços + sustentabilidade</t>
  </si>
  <si>
    <t>Modelo inteligente para precificação internacional, integrando fatores de mercado, custos e comportamento do usuário.</t>
  </si>
  <si>
    <t>Relevante em moda, markdown e elasticidade</t>
  </si>
  <si>
    <t>ML end-to-end</t>
  </si>
  <si>
    <t>+86% em lucro vs métodos manuais</t>
  </si>
  <si>
    <t>Framework real aplicado na ASOS para markdown, com ganhos significativos em lucratividade.</t>
  </si>
  <si>
    <r>
      <t xml:space="preserve">Explora personalização com ML para recomendações e preços personalizados; </t>
    </r>
    <r>
      <rPr>
        <sz val="11"/>
        <color rgb="FFFF0000"/>
        <rFont val="Aptos Narrow"/>
        <family val="2"/>
        <scheme val="minor"/>
      </rPr>
      <t>foco mais em experiência do cliente.</t>
    </r>
  </si>
  <si>
    <t>Redes neurais recorrentes; capturam dependências temporais em séries de dados sequenciais, usadas em previsão de demanda e preços.</t>
  </si>
  <si>
    <r>
      <t>Random Forest</t>
    </r>
    <r>
      <rPr>
        <sz val="11"/>
        <color theme="1"/>
        <rFont val="Aptos Narrow"/>
        <family val="2"/>
        <scheme val="minor"/>
      </rPr>
      <t>; conjunto de árvores de decisão que melhora precisão e reduz overfitting; aplicado em classificação e regressão de preços.</t>
    </r>
  </si>
  <si>
    <r>
      <t>Deep Reinforcement Learning</t>
    </r>
    <r>
      <rPr>
        <sz val="11"/>
        <color theme="1"/>
        <rFont val="Aptos Narrow"/>
        <family val="2"/>
        <scheme val="minor"/>
      </rPr>
      <t>; combina redes neurais profundas com aprendizado por reforço para decisões dinâmicas e adaptativas de precificação.</t>
    </r>
  </si>
  <si>
    <r>
      <t>Gradient Boosting Machine</t>
    </r>
    <r>
      <rPr>
        <sz val="11"/>
        <color theme="1"/>
        <rFont val="Aptos Narrow"/>
        <family val="2"/>
        <scheme val="minor"/>
      </rPr>
      <t>; técnica de boosting que combina modelos fracos (árvores) em um modelo forte; ótimo para previsão de demanda e elasticidade.</t>
    </r>
  </si>
  <si>
    <r>
      <t>Natural Language Processing</t>
    </r>
    <r>
      <rPr>
        <sz val="11"/>
        <color theme="1"/>
        <rFont val="Aptos Narrow"/>
        <family val="2"/>
        <scheme val="minor"/>
      </rPr>
      <t xml:space="preserve"> para análise de texto (reviews, feedbacks) e </t>
    </r>
    <r>
      <rPr>
        <i/>
        <sz val="11"/>
        <color theme="1"/>
        <rFont val="Aptos Narrow"/>
        <family val="2"/>
        <scheme val="minor"/>
      </rPr>
      <t>LSTM</t>
    </r>
    <r>
      <rPr>
        <sz val="11"/>
        <color theme="1"/>
        <rFont val="Aptos Narrow"/>
        <family val="2"/>
        <scheme val="minor"/>
      </rPr>
      <t xml:space="preserve"> para previsão temporal; aplicados juntos em precificação/recomendação.</t>
    </r>
  </si>
  <si>
    <t>Rede neural recorrente; modela dependência sequencial em séries de tempo, útil em previsão de preços/demanda.</t>
  </si>
  <si>
    <r>
      <t xml:space="preserve">Conjunto de algoritmos clássicos: </t>
    </r>
    <r>
      <rPr>
        <b/>
        <sz val="11"/>
        <color theme="1"/>
        <rFont val="Aptos Narrow"/>
        <family val="2"/>
        <scheme val="minor"/>
      </rPr>
      <t>KNN</t>
    </r>
    <r>
      <rPr>
        <sz val="11"/>
        <color theme="1"/>
        <rFont val="Aptos Narrow"/>
        <family val="2"/>
        <scheme val="minor"/>
      </rPr>
      <t xml:space="preserve"> (classificação por vizinhança), </t>
    </r>
    <r>
      <rPr>
        <b/>
        <sz val="11"/>
        <color theme="1"/>
        <rFont val="Aptos Narrow"/>
        <family val="2"/>
        <scheme val="minor"/>
      </rPr>
      <t>Naïve Bayes</t>
    </r>
    <r>
      <rPr>
        <sz val="11"/>
        <color theme="1"/>
        <rFont val="Aptos Narrow"/>
        <family val="2"/>
        <scheme val="minor"/>
      </rPr>
      <t xml:space="preserve"> (probabilístico), </t>
    </r>
    <r>
      <rPr>
        <b/>
        <sz val="11"/>
        <color theme="1"/>
        <rFont val="Aptos Narrow"/>
        <family val="2"/>
        <scheme val="minor"/>
      </rPr>
      <t>SVM</t>
    </r>
    <r>
      <rPr>
        <sz val="11"/>
        <color theme="1"/>
        <rFont val="Aptos Narrow"/>
        <family val="2"/>
        <scheme val="minor"/>
      </rPr>
      <t xml:space="preserve"> (classificação/margens), </t>
    </r>
    <r>
      <rPr>
        <b/>
        <sz val="11"/>
        <color theme="1"/>
        <rFont val="Aptos Narrow"/>
        <family val="2"/>
        <scheme val="minor"/>
      </rPr>
      <t>Decision Tree</t>
    </r>
    <r>
      <rPr>
        <sz val="11"/>
        <color theme="1"/>
        <rFont val="Aptos Narrow"/>
        <family val="2"/>
        <scheme val="minor"/>
      </rPr>
      <t xml:space="preserve"> (regras hierárquicas), </t>
    </r>
    <r>
      <rPr>
        <b/>
        <sz val="11"/>
        <color theme="1"/>
        <rFont val="Aptos Narrow"/>
        <family val="2"/>
        <scheme val="minor"/>
      </rPr>
      <t>RF</t>
    </r>
    <r>
      <rPr>
        <sz val="11"/>
        <color theme="1"/>
        <rFont val="Aptos Narrow"/>
        <family val="2"/>
        <scheme val="minor"/>
      </rPr>
      <t xml:space="preserve"> (ensemble de árvores).</t>
    </r>
  </si>
  <si>
    <r>
      <t>Regressão Linear</t>
    </r>
    <r>
      <rPr>
        <sz val="11"/>
        <color theme="1"/>
        <rFont val="Aptos Narrow"/>
        <family val="2"/>
        <scheme val="minor"/>
      </rPr>
      <t xml:space="preserve"> (modelos lineares), </t>
    </r>
    <r>
      <rPr>
        <b/>
        <sz val="11"/>
        <color theme="1"/>
        <rFont val="Aptos Narrow"/>
        <family val="2"/>
        <scheme val="minor"/>
      </rPr>
      <t>Random Forest</t>
    </r>
    <r>
      <rPr>
        <sz val="11"/>
        <color theme="1"/>
        <rFont val="Aptos Narrow"/>
        <family val="2"/>
        <scheme val="minor"/>
      </rPr>
      <t xml:space="preserve"> e </t>
    </r>
    <r>
      <rPr>
        <b/>
        <sz val="11"/>
        <color theme="1"/>
        <rFont val="Aptos Narrow"/>
        <family val="2"/>
        <scheme val="minor"/>
      </rPr>
      <t>Support Vector Machine</t>
    </r>
    <r>
      <rPr>
        <sz val="11"/>
        <color theme="1"/>
        <rFont val="Aptos Narrow"/>
        <family val="2"/>
        <scheme val="minor"/>
      </rPr>
      <t>; usados para prever preços/demanda e classificar estratégias.</t>
    </r>
  </si>
  <si>
    <r>
      <t>XGBoost</t>
    </r>
    <r>
      <rPr>
        <sz val="11"/>
        <color theme="1"/>
        <rFont val="Aptos Narrow"/>
        <family val="2"/>
        <scheme val="minor"/>
      </rPr>
      <t xml:space="preserve"> (versão otimizada de boosting) e </t>
    </r>
    <r>
      <rPr>
        <b/>
        <sz val="11"/>
        <color theme="1"/>
        <rFont val="Aptos Narrow"/>
        <family val="2"/>
        <scheme val="minor"/>
      </rPr>
      <t>Redes Neurais</t>
    </r>
    <r>
      <rPr>
        <sz val="11"/>
        <color theme="1"/>
        <rFont val="Aptos Narrow"/>
        <family val="2"/>
        <scheme val="minor"/>
      </rPr>
      <t>; aplicados juntos para melhorar precisão de previsão de preços.</t>
    </r>
  </si>
  <si>
    <t>Conjunto de classificadores de ML usados para prever preços ou categorias de produto.</t>
  </si>
  <si>
    <t>função do algoritmo</t>
  </si>
  <si>
    <r>
      <t xml:space="preserve">Mistura de estatística e ML: </t>
    </r>
    <r>
      <rPr>
        <b/>
        <sz val="11"/>
        <color theme="1"/>
        <rFont val="Aptos Narrow"/>
        <family val="2"/>
        <scheme val="minor"/>
      </rPr>
      <t>Q-learning</t>
    </r>
    <r>
      <rPr>
        <sz val="11"/>
        <color theme="1"/>
        <rFont val="Aptos Narrow"/>
        <family val="2"/>
        <scheme val="minor"/>
      </rPr>
      <t xml:space="preserve"> (RL), </t>
    </r>
    <r>
      <rPr>
        <b/>
        <sz val="11"/>
        <color theme="1"/>
        <rFont val="Aptos Narrow"/>
        <family val="2"/>
        <scheme val="minor"/>
      </rPr>
      <t>ARIMA</t>
    </r>
    <r>
      <rPr>
        <sz val="11"/>
        <color theme="1"/>
        <rFont val="Aptos Narrow"/>
        <family val="2"/>
        <scheme val="minor"/>
      </rPr>
      <t xml:space="preserve"> (séries temporais), </t>
    </r>
    <r>
      <rPr>
        <b/>
        <sz val="11"/>
        <color theme="1"/>
        <rFont val="Aptos Narrow"/>
        <family val="2"/>
        <scheme val="minor"/>
      </rPr>
      <t>LSTM</t>
    </r>
    <r>
      <rPr>
        <sz val="11"/>
        <color theme="1"/>
        <rFont val="Aptos Narrow"/>
        <family val="2"/>
        <scheme val="minor"/>
      </rPr>
      <t xml:space="preserve"> (neural temporal), </t>
    </r>
    <r>
      <rPr>
        <b/>
        <sz val="11"/>
        <color theme="1"/>
        <rFont val="Aptos Narrow"/>
        <family val="2"/>
        <scheme val="minor"/>
      </rPr>
      <t>LR</t>
    </r>
    <r>
      <rPr>
        <sz val="11"/>
        <color theme="1"/>
        <rFont val="Aptos Narrow"/>
        <family val="2"/>
        <scheme val="minor"/>
      </rPr>
      <t xml:space="preserve"> (linear) e </t>
    </r>
    <r>
      <rPr>
        <b/>
        <sz val="11"/>
        <color theme="1"/>
        <rFont val="Aptos Narrow"/>
        <family val="2"/>
        <scheme val="minor"/>
      </rPr>
      <t>GBM</t>
    </r>
    <r>
      <rPr>
        <sz val="11"/>
        <color theme="1"/>
        <rFont val="Aptos Narrow"/>
        <family val="2"/>
        <scheme val="minor"/>
      </rPr>
      <t xml:space="preserve"> (boosting).</t>
    </r>
  </si>
  <si>
    <r>
      <t>Support Vector Machine</t>
    </r>
    <r>
      <rPr>
        <sz val="11"/>
        <color theme="1"/>
        <rFont val="Aptos Narrow"/>
        <family val="2"/>
        <scheme val="minor"/>
      </rPr>
      <t>; encontra hiperplanos de separação para classificação/regressão; aplicado a categorização de preços.</t>
    </r>
  </si>
  <si>
    <t>Modelos estatísticos de regressão para prever vendas, demanda e ajustar preços.</t>
  </si>
  <si>
    <t>Conjunto de algoritmos híbridos: árvores (RF, XGBoost), séries temporais (ARIMA) e redes neurais (LSTM).</t>
  </si>
  <si>
    <r>
      <t>FAN</t>
    </r>
    <r>
      <rPr>
        <sz val="11"/>
        <color theme="1"/>
        <rFont val="Aptos Narrow"/>
        <family val="2"/>
        <scheme val="minor"/>
      </rPr>
      <t xml:space="preserve"> decompõe séries temporais em frequências; combinado com RL para previsão de demanda e precificação.</t>
    </r>
  </si>
  <si>
    <r>
      <t xml:space="preserve">Modelos DL avançados para séries temporais: </t>
    </r>
    <r>
      <rPr>
        <b/>
        <sz val="11"/>
        <color theme="1"/>
        <rFont val="Aptos Narrow"/>
        <family val="2"/>
        <scheme val="minor"/>
      </rPr>
      <t>TFT</t>
    </r>
    <r>
      <rPr>
        <sz val="11"/>
        <color theme="1"/>
        <rFont val="Aptos Narrow"/>
        <family val="2"/>
        <scheme val="minor"/>
      </rPr>
      <t xml:space="preserve"> (Temporal Fusion Transformer), </t>
    </r>
    <r>
      <rPr>
        <b/>
        <sz val="11"/>
        <color theme="1"/>
        <rFont val="Aptos Narrow"/>
        <family val="2"/>
        <scheme val="minor"/>
      </rPr>
      <t>ES-RNN</t>
    </r>
    <r>
      <rPr>
        <sz val="11"/>
        <color theme="1"/>
        <rFont val="Aptos Narrow"/>
        <family val="2"/>
        <scheme val="minor"/>
      </rPr>
      <t xml:space="preserve"> (RNN com suavização exponencial), </t>
    </r>
    <r>
      <rPr>
        <b/>
        <sz val="11"/>
        <color theme="1"/>
        <rFont val="Aptos Narrow"/>
        <family val="2"/>
        <scheme val="minor"/>
      </rPr>
      <t>GRU</t>
    </r>
    <r>
      <rPr>
        <sz val="11"/>
        <color theme="1"/>
        <rFont val="Aptos Narrow"/>
        <family val="2"/>
        <scheme val="minor"/>
      </rPr>
      <t xml:space="preserve"> (variação de RNN), </t>
    </r>
    <r>
      <rPr>
        <b/>
        <sz val="11"/>
        <color theme="1"/>
        <rFont val="Aptos Narrow"/>
        <family val="2"/>
        <scheme val="minor"/>
      </rPr>
      <t>Transformer</t>
    </r>
    <r>
      <rPr>
        <sz val="11"/>
        <color theme="1"/>
        <rFont val="Aptos Narrow"/>
        <family val="2"/>
        <scheme val="minor"/>
      </rPr>
      <t xml:space="preserve"> (atenção).</t>
    </r>
  </si>
  <si>
    <t>Conjunto de algoritmos mistos: probabilístico (NB), vizinhança (KNN), boosting (XGBoost) e redes neurais (NN).</t>
  </si>
  <si>
    <r>
      <t xml:space="preserve">Sistemas de recomendação: </t>
    </r>
    <r>
      <rPr>
        <b/>
        <sz val="11"/>
        <color theme="1"/>
        <rFont val="Aptos Narrow"/>
        <family val="2"/>
        <scheme val="minor"/>
      </rPr>
      <t>content-based</t>
    </r>
    <r>
      <rPr>
        <sz val="11"/>
        <color theme="1"/>
        <rFont val="Aptos Narrow"/>
        <family val="2"/>
        <scheme val="minor"/>
      </rPr>
      <t xml:space="preserve"> (baseado em atributos do item) e </t>
    </r>
    <r>
      <rPr>
        <b/>
        <sz val="11"/>
        <color theme="1"/>
        <rFont val="Aptos Narrow"/>
        <family val="2"/>
        <scheme val="minor"/>
      </rPr>
      <t>collaborative filtering (CF)</t>
    </r>
    <r>
      <rPr>
        <sz val="11"/>
        <color theme="1"/>
        <rFont val="Aptos Narrow"/>
        <family val="2"/>
        <scheme val="minor"/>
      </rPr>
      <t xml:space="preserve"> (baseado em usuários similares).</t>
    </r>
  </si>
  <si>
    <r>
      <t>Ordinary Least Squares</t>
    </r>
    <r>
      <rPr>
        <sz val="11"/>
        <color theme="1"/>
        <rFont val="Aptos Narrow"/>
        <family val="2"/>
        <scheme val="minor"/>
      </rPr>
      <t xml:space="preserve"> (regressão linear por mínimos quadrados), usada em análise de preços e elasticidade.</t>
    </r>
  </si>
  <si>
    <t>Modelos econômicos de elasticidade de preço, combinados a técnicas de otimização matemática para ajustar valores ótimos.</t>
  </si>
  <si>
    <t>Moda e-commerce (Empresa ASOS)</t>
  </si>
  <si>
    <t>T9</t>
  </si>
  <si>
    <t>SubCategoria</t>
  </si>
  <si>
    <t>ANA</t>
  </si>
  <si>
    <t>Utilização</t>
  </si>
  <si>
    <t>T2 - Transação</t>
  </si>
  <si>
    <t>T4 - Precificação</t>
  </si>
  <si>
    <t>T5 - Categoria</t>
  </si>
  <si>
    <t>T6 - SubCategoria</t>
  </si>
  <si>
    <t>T7 - Modelos</t>
  </si>
  <si>
    <t>T9 - Ferramentas</t>
  </si>
  <si>
    <t>T8 - Cloud</t>
  </si>
  <si>
    <t>Precificação dinâmica em ambientes multi-channel (lojas físicas + e-commerce), que são a realidade do varejo moderno</t>
  </si>
  <si>
    <t>O objetivo central do modelo é maximizar o lucro de varejistas, ajustando dinamicamente preços de produtos e promoçõe</t>
  </si>
  <si>
    <t>E-commerce no varejo</t>
  </si>
  <si>
    <t>Ênfase em personalização</t>
  </si>
  <si>
    <t>Cross-border e-commerce (varejo internacional)</t>
  </si>
  <si>
    <t>DOI</t>
  </si>
  <si>
    <t>10.1109/ACCESS.2025.3563371</t>
  </si>
  <si>
    <t>10.1287/mnsc.2020.02715</t>
  </si>
  <si>
    <t>10.1109/CICN63059.2024.10847534</t>
  </si>
  <si>
    <t>10.1016/j.jretai.2023.11.003</t>
  </si>
  <si>
    <t>10.1145/3534678.3539148</t>
  </si>
  <si>
    <t>10.1016/j.elerap.2019.100914</t>
  </si>
  <si>
    <t>10.1109/ICAISS61471.2025.11042138</t>
  </si>
  <si>
    <t>10.1109/ICICV64824.2025.11086002</t>
  </si>
  <si>
    <t>10.1109/ICCRTEE64519.2025.11053083</t>
  </si>
  <si>
    <t>10.3390/app142411668</t>
  </si>
  <si>
    <t>10.1007/s00500-024-09937-z</t>
  </si>
  <si>
    <t>10.1109/CIPAE64326.2024.00009</t>
  </si>
  <si>
    <t>10.1109/ICONSTEM60960.2024.10568763</t>
  </si>
  <si>
    <t>10.1109/ICDT61202.2024.10489724</t>
  </si>
  <si>
    <t>10.1016/j.sca.2025.100151</t>
  </si>
  <si>
    <t>10.1007/s13042-025-02661-6</t>
  </si>
  <si>
    <t>10.1109/ECEI60433.2024.10510821</t>
  </si>
  <si>
    <t>10.1109/ICSSES64899.2025.11009613</t>
  </si>
  <si>
    <t>10.1109/ICITEICS61368.2024.10624901</t>
  </si>
  <si>
    <t>10.1109/ICIETDW61607.2024.10941592</t>
  </si>
  <si>
    <t>10.1111/exsy.13468</t>
  </si>
  <si>
    <t>10.1109/ISML60050.2024.11007352</t>
  </si>
  <si>
    <t>ASO</t>
  </si>
  <si>
    <t>ASOS</t>
  </si>
  <si>
    <t>Proprietário</t>
  </si>
  <si>
    <t>BigQuery</t>
  </si>
  <si>
    <t>Promotheus Framework</t>
  </si>
  <si>
    <t>Google coud services</t>
  </si>
  <si>
    <t>GCS</t>
  </si>
  <si>
    <t>Vertex AI</t>
  </si>
  <si>
    <t>VAI</t>
  </si>
  <si>
    <t>BQY</t>
  </si>
  <si>
    <t>PFK</t>
  </si>
  <si>
    <t>Promotheus: An End-to-End ML Framework for Optimizing Markdown in Online Fashion E-Commerce</t>
  </si>
  <si>
    <t>Intelligent Pricing Model for Cross-Border E-Commerce Based on Artificial Intelligence</t>
  </si>
  <si>
    <t>The Influence of Artificial Intelligence Using Decision Making System in E-Commerce</t>
  </si>
  <si>
    <t>Adaptive Price Optimization Leveraging Google Cloud AI for Real-Time Retail Transformation</t>
  </si>
  <si>
    <t>Dynamic Pricing Approaches to Dynamic Pricing in Multi-Channel Supply Chains</t>
  </si>
  <si>
    <t>MEP</t>
  </si>
  <si>
    <t>Modelo estatístico pobrabilistico</t>
  </si>
  <si>
    <t>Modelos de Decisão Multicritério</t>
  </si>
  <si>
    <t>MDM</t>
  </si>
  <si>
    <t>Resumo</t>
  </si>
  <si>
    <t>T1 - Utilização</t>
  </si>
  <si>
    <t>T3 -
 Modelo Plataforma</t>
  </si>
  <si>
    <t>Utiliza redes neurais recorrentes para precificação dinâmica em tempo real.</t>
  </si>
  <si>
    <t>Implementa Random Forest para prever demanda e preços, melhorando estratégias de preço e estoque.</t>
  </si>
  <si>
    <t>Modelo de precificação dinâmica baseado em Deep Reinforcement Learning para otimização de preços.</t>
  </si>
  <si>
    <t>Modelo de escolha probabilístico com Graphical Lasso aplicado a clickstream.</t>
  </si>
  <si>
    <t>Integra fuzzy logic e TOPSIS para decisões de preço.</t>
  </si>
  <si>
    <t>Discussão de modelos e algoritmos de precificação dinâmica e futuro da área.</t>
  </si>
  <si>
    <t>Framework híbrido combinando pesquisa operacional e ML para otimizar promoções.</t>
  </si>
  <si>
    <t>Plataforma unificada com NLP e ML para precificação e recomendação personalizada.</t>
  </si>
  <si>
    <t>Uso de RNN para otimização de preços com cupons e amostras.</t>
  </si>
  <si>
    <t>Classificação de preços no Q-Commerce usando ML.</t>
  </si>
  <si>
    <t>Método comparando estatísticas clássicas e ML para otimizar preços.</t>
  </si>
  <si>
    <t>Modelo híbrido com XGBoost e NN para previsão de preços.</t>
  </si>
  <si>
    <t>Recomendações de preços baseadas em ML para aumentar aceitação do cliente.</t>
  </si>
  <si>
    <t>Framework para precificação dinâmica usando ML.</t>
  </si>
  <si>
    <t>Framework de precificação multi-canal.</t>
  </si>
  <si>
    <t>Aplicação prática no Google Cloud (Vertex AI, BigQuery).</t>
  </si>
  <si>
    <t>VAI, BQY</t>
  </si>
  <si>
    <t>Discussão de estratégias inteligentes de precificação.</t>
  </si>
  <si>
    <t>Modelo de precificação com deep learning aplicado a varejo digital.</t>
  </si>
  <si>
    <t>Uso de IA em recomendações, estoque e prevenção de fraudes.</t>
  </si>
  <si>
    <t>Explora personalização com ML para recomendações e preços dinâmicos.</t>
  </si>
  <si>
    <t>Modelo inteligente para precificação em e-commerce internacional.</t>
  </si>
  <si>
    <t>Framework aplicado à ASOS para markdown em moda fashion.</t>
  </si>
  <si>
    <t>Integra Machine Learning (SVM) com Business Intelligence para apoiar decisões de precificação dinâmica em e-commerce, aumentando precisão e adaptação ao mercado.</t>
  </si>
  <si>
    <t>Nomenclatura</t>
  </si>
  <si>
    <t>TIPO</t>
  </si>
  <si>
    <t>Uso de modelos estatísticos/econométricos para prever escolha do consumidor.</t>
  </si>
  <si>
    <t>Revisão conceitual, análise de literatura e agenda de pesquisa</t>
  </si>
  <si>
    <t>Não aplicável</t>
  </si>
  <si>
    <t>Excluir</t>
  </si>
  <si>
    <t>Contagem de Nomenclatura</t>
  </si>
  <si>
    <t>(Tudo)</t>
  </si>
  <si>
    <t>Artificial Intelligence and Dynamic Pricing Strategies: Enhancing Competitiveness in Ecommerce</t>
  </si>
  <si>
    <t>Artificial Intelligence and Dynamic Pricing Strategies: Enhancing Competitiveness in ECommerce</t>
  </si>
  <si>
    <r>
      <t xml:space="preserve">O </t>
    </r>
    <r>
      <rPr>
        <i/>
        <sz val="11"/>
        <color theme="1"/>
        <rFont val="Aptos Narrow"/>
        <family val="2"/>
        <scheme val="minor"/>
      </rPr>
      <t>Graphical Lasso (ML não supervisinado)</t>
    </r>
    <r>
      <rPr>
        <sz val="11"/>
        <color theme="1"/>
        <rFont val="Aptos Narrow"/>
        <family val="2"/>
        <scheme val="minor"/>
      </rPr>
      <t xml:space="preserve"> é usado para identificar padrões de substituição entre produtos a partir de dados de clickstream, estimando a matriz de elasticidade cruzada.
O </t>
    </r>
    <r>
      <rPr>
        <i/>
        <sz val="11"/>
        <color theme="1"/>
        <rFont val="Aptos Narrow"/>
        <family val="2"/>
        <scheme val="minor"/>
      </rPr>
      <t>Multinomial Probit (modelo econometrico)</t>
    </r>
    <r>
      <rPr>
        <sz val="11"/>
        <color theme="1"/>
        <rFont val="Aptos Narrow"/>
        <family val="2"/>
        <scheme val="minor"/>
      </rPr>
      <t xml:space="preserve"> incorpora essas relações para prever a demanda e apoiar decisões de precificação, inventário e sortimento.</t>
    </r>
  </si>
  <si>
    <t>GLASSO, MNP (Modelo econometrico/ Algorítmos estatísticos)</t>
  </si>
  <si>
    <t>Cita alguns algotítmos, mas, é um artigo conceitual
ML: prevê demanda e ajusta preços em tempo real.
DRL: aprende estratégias ótimas de precificação em ambientes dinâmicos.
MAB: testa preços equilibrando exploração e exploração para maximizar lucro.</t>
  </si>
  <si>
    <t>Revisão conceitual sobre precificação dinâmica e impactos dessa pática na gestão  - Cita IA como possiblidade futura</t>
  </si>
  <si>
    <t>Desafio da definição de preços no comercio eletrônico B2B (máquinas de café em capsula) com fuzzy logic e TOPSIS, aplicável a precificação estratégica.</t>
  </si>
  <si>
    <t>FARM, Fuzzy TOPSIS, NLP</t>
  </si>
  <si>
    <t>Fuzzy TOPSIS + FARM + NLP</t>
  </si>
  <si>
    <r>
      <t xml:space="preserve">Técnicas de lógica fuzzy: </t>
    </r>
    <r>
      <rPr>
        <b/>
        <sz val="11"/>
        <color theme="1"/>
        <rFont val="Aptos Narrow"/>
        <family val="2"/>
        <scheme val="minor"/>
      </rPr>
      <t>FARM</t>
    </r>
    <r>
      <rPr>
        <sz val="11"/>
        <color theme="1"/>
        <rFont val="Aptos Narrow"/>
        <family val="2"/>
        <scheme val="minor"/>
      </rPr>
      <t xml:space="preserve"> (descobre regras associativas), </t>
    </r>
    <r>
      <rPr>
        <b/>
        <sz val="11"/>
        <color theme="1"/>
        <rFont val="Aptos Narrow"/>
        <family val="2"/>
        <scheme val="minor"/>
      </rPr>
      <t>TOPSIS</t>
    </r>
    <r>
      <rPr>
        <sz val="11"/>
        <color theme="1"/>
        <rFont val="Aptos Narrow"/>
        <family val="2"/>
        <scheme val="minor"/>
      </rPr>
      <t xml:space="preserve"> (suporte multicritério); usados em decisão de preços e NLP (utiliza técnicas para extrair atributos relevantes de avaliações de consumidores)</t>
    </r>
  </si>
  <si>
    <t>Integra lógica fuzzy e métodos de decisão multicritério para estratégias de precificação, UTILIZA  NLP PARA MINERAÇÃO DE TEXTO</t>
  </si>
  <si>
    <t>Excluído</t>
  </si>
  <si>
    <t>Transporte (multi-channel-contempla varejo digital)</t>
  </si>
  <si>
    <t>(vazio)</t>
  </si>
  <si>
    <t>(Vários itens)</t>
  </si>
  <si>
    <t>TOTAL</t>
  </si>
  <si>
    <t>T4 (VLN+PER)</t>
  </si>
  <si>
    <t>Total</t>
  </si>
  <si>
    <t>T2 + T3</t>
  </si>
  <si>
    <t>IA Total</t>
  </si>
  <si>
    <t>ANA Total</t>
  </si>
  <si>
    <t>(vazio) Total</t>
  </si>
  <si>
    <t>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</si>
</sst>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0"/>
      <color theme="1"/>
      <name val="Arial"/>
      <family val="2"/>
    </font>
    <font>
      <b/>
      <sz val="10"/>
      <color theme="1"/>
      <name val="Arial"/>
      <family val="2"/>
    </font>
    <font>
      <sz val="10"/>
      <color rgb="FF001D35"/>
      <name val="Arial"/>
      <family val="2"/>
    </font>
    <font>
      <sz val="10"/>
      <color rgb="FF111827"/>
      <name val="Arial"/>
      <family val="2"/>
    </font>
    <font>
      <b/>
      <sz val="11"/>
      <color theme="1"/>
      <name val="Aptos Narrow"/>
      <family val="2"/>
      <scheme val="minor"/>
    </font>
    <font>
      <i/>
      <sz val="11"/>
      <color theme="1"/>
      <name val="Aptos Narrow"/>
      <family val="2"/>
      <scheme val="minor"/>
    </font>
    <font>
      <sz val="11"/>
      <color rgb="FFFF0000"/>
      <name val="Aptos Narrow"/>
      <family val="2"/>
      <scheme val="minor"/>
    </font>
    <font>
      <b/>
      <sz val="11"/>
      <color rgb="FFFF0000"/>
      <name val="Aptos Narrow"/>
      <family val="2"/>
      <scheme val="minor"/>
    </font>
    <font>
      <sz val="11"/>
      <color theme="1"/>
      <name val="Aptos Narrow"/>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s>
  <cellStyleXfs count="2">
    <xf numFmtId="0" fontId="0" fillId="0" borderId="0"/>
    <xf numFmtId="9" fontId="9" fillId="0" borderId="0" applyFon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7" fillId="0" borderId="0" xfId="0" applyFont="1" applyAlignment="1">
      <alignment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0" fontId="0" fillId="2" borderId="0" xfId="0" applyFill="1"/>
    <xf numFmtId="0" fontId="7" fillId="0" borderId="0" xfId="0" applyFont="1"/>
    <xf numFmtId="0" fontId="2" fillId="0" borderId="0" xfId="0" applyFont="1" applyAlignment="1">
      <alignment horizontal="center"/>
    </xf>
    <xf numFmtId="0" fontId="1" fillId="0" borderId="5" xfId="0" applyFont="1" applyBorder="1"/>
    <xf numFmtId="0" fontId="1" fillId="0" borderId="6" xfId="0" applyFont="1" applyBorder="1"/>
    <xf numFmtId="0" fontId="3" fillId="0" borderId="6" xfId="0" applyFont="1" applyBorder="1"/>
    <xf numFmtId="0" fontId="1" fillId="0" borderId="7" xfId="0" applyFont="1" applyBorder="1"/>
    <xf numFmtId="0" fontId="1" fillId="0" borderId="8" xfId="0" applyFont="1" applyBorder="1"/>
    <xf numFmtId="0" fontId="4" fillId="0" borderId="6" xfId="0" applyFont="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4" fillId="0" borderId="0" xfId="0" applyFont="1"/>
    <xf numFmtId="0" fontId="2" fillId="0" borderId="5" xfId="0" applyFont="1" applyBorder="1"/>
    <xf numFmtId="0" fontId="2" fillId="0" borderId="6" xfId="0" applyFont="1" applyBorder="1"/>
    <xf numFmtId="0" fontId="1" fillId="0" borderId="0" xfId="0" applyFont="1" applyAlignment="1">
      <alignment horizontal="left"/>
    </xf>
    <xf numFmtId="0" fontId="5" fillId="0" borderId="7" xfId="0" applyFont="1" applyBorder="1" applyAlignment="1">
      <alignment wrapText="1"/>
    </xf>
    <xf numFmtId="0" fontId="5" fillId="0" borderId="5" xfId="0" applyFont="1" applyBorder="1" applyAlignment="1">
      <alignment wrapText="1"/>
    </xf>
    <xf numFmtId="0" fontId="5" fillId="0" borderId="0" xfId="0" applyFont="1"/>
    <xf numFmtId="0" fontId="2" fillId="3" borderId="9" xfId="0" applyFont="1" applyFill="1" applyBorder="1"/>
    <xf numFmtId="0" fontId="2" fillId="3" borderId="10" xfId="0" applyFont="1" applyFill="1" applyBorder="1"/>
    <xf numFmtId="0" fontId="5" fillId="5" borderId="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0" borderId="3" xfId="0" applyFont="1" applyBorder="1" applyAlignment="1">
      <alignment wrapText="1"/>
    </xf>
    <xf numFmtId="0" fontId="0" fillId="0" borderId="12" xfId="0" applyBorder="1" applyAlignment="1">
      <alignment wrapText="1"/>
    </xf>
    <xf numFmtId="0" fontId="0" fillId="0" borderId="12" xfId="0" applyBorder="1" applyAlignment="1">
      <alignment horizontal="center" wrapText="1"/>
    </xf>
    <xf numFmtId="0" fontId="0" fillId="0" borderId="4" xfId="0" applyBorder="1" applyAlignment="1">
      <alignment horizontal="center" wrapText="1"/>
    </xf>
    <xf numFmtId="0" fontId="0" fillId="0" borderId="0" xfId="0" applyAlignment="1">
      <alignment wrapText="1"/>
    </xf>
    <xf numFmtId="0" fontId="0" fillId="0" borderId="13" xfId="0" applyBorder="1" applyAlignment="1">
      <alignment wrapText="1"/>
    </xf>
    <xf numFmtId="0" fontId="0" fillId="0" borderId="13" xfId="0" applyBorder="1" applyAlignment="1">
      <alignment horizontal="center" wrapText="1"/>
    </xf>
    <xf numFmtId="0" fontId="0" fillId="0" borderId="6" xfId="0" applyBorder="1" applyAlignment="1">
      <alignment horizontal="center" wrapText="1"/>
    </xf>
    <xf numFmtId="0" fontId="0" fillId="0" borderId="14" xfId="0" applyBorder="1" applyAlignment="1">
      <alignment wrapText="1"/>
    </xf>
    <xf numFmtId="0" fontId="0" fillId="0" borderId="14" xfId="0" applyBorder="1" applyAlignment="1">
      <alignment horizontal="center" wrapText="1"/>
    </xf>
    <xf numFmtId="0" fontId="0" fillId="0" borderId="8" xfId="0" applyBorder="1" applyAlignment="1">
      <alignment horizontal="center" wrapText="1"/>
    </xf>
    <xf numFmtId="0" fontId="0" fillId="6" borderId="0" xfId="0" applyFill="1" applyAlignment="1">
      <alignment vertical="center"/>
    </xf>
    <xf numFmtId="0" fontId="5" fillId="6" borderId="0" xfId="0" applyFont="1" applyFill="1" applyAlignment="1">
      <alignment vertical="center" wrapText="1"/>
    </xf>
    <xf numFmtId="0" fontId="7" fillId="6" borderId="0" xfId="0" applyFont="1" applyFill="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8" fillId="0" borderId="5" xfId="0" applyFont="1" applyBorder="1" applyAlignment="1">
      <alignment wrapText="1"/>
    </xf>
    <xf numFmtId="0" fontId="7" fillId="0" borderId="13" xfId="0" applyFont="1" applyBorder="1" applyAlignment="1">
      <alignment wrapText="1"/>
    </xf>
    <xf numFmtId="0" fontId="7" fillId="0" borderId="13" xfId="0" applyFont="1" applyBorder="1" applyAlignment="1">
      <alignment horizontal="center" wrapText="1"/>
    </xf>
    <xf numFmtId="0" fontId="7" fillId="0" borderId="6" xfId="0" applyFont="1" applyBorder="1" applyAlignment="1">
      <alignment horizontal="center" wrapText="1"/>
    </xf>
    <xf numFmtId="10" fontId="0" fillId="0" borderId="0" xfId="1" applyNumberFormat="1" applyFont="1" applyAlignment="1">
      <alignment wrapText="1"/>
    </xf>
    <xf numFmtId="9" fontId="0" fillId="0" borderId="0" xfId="1" applyFont="1"/>
    <xf numFmtId="0" fontId="0" fillId="7" borderId="0" xfId="0" applyFill="1" applyAlignment="1">
      <alignment horizontal="left"/>
    </xf>
    <xf numFmtId="9" fontId="0" fillId="0" borderId="0" xfId="0" applyNumberFormat="1"/>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0" borderId="0" xfId="0" applyFont="1" applyAlignment="1">
      <alignment horizontal="center"/>
    </xf>
  </cellXfs>
  <cellStyles count="2">
    <cellStyle name="Normal" xfId="0" builtinId="0"/>
    <cellStyle name="Porcentagem" xfId="1" builtinId="5"/>
  </cellStyles>
  <dxfs count="29">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a Rossi" id="{C02732CC-444A-4763-8772-859919B64345}" userId="S::ana.rossi@netbr.com.br::6f37623a-1eab-413b-8d5b-e73ef3b2941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sha Cardoso Mota" refreshedDate="45930.633078125" createdVersion="8" refreshedVersion="4" minRefreshableVersion="3" recordCount="228" xr:uid="{00000000-000A-0000-FFFF-FFFF06000000}">
  <cacheSource type="worksheet">
    <worksheetSource ref="A1:D229" sheet="dados"/>
  </cacheSource>
  <cacheFields count="4">
    <cacheField name="Artigo" numFmtId="0">
      <sharedItems count="24">
        <s v="Dynamic Pricing Models in E-Commerce: Exploring ML Techniques to Balance Profitability and Customer Satisfaction"/>
        <s v="Smart Retail: Utilizing ML for Demand Prediction, Price Strategy, and Inventory Management"/>
        <s v="Dynamic Pricing Model of E-Commerce Platforms Based on Deep Reinforcement Learning"/>
        <s v="A High-Dimensional Choice Model for Online Retailing"/>
        <s v="Optimal Pricing Strategies and Decision-Making Systems in E-Commerce Using Integrated Fuzzy Multi-Criteria Method"/>
        <s v="Dynamic Pricing: Definition, Implications for Managers, and Future Research Directions"/>
        <s v="Machine Learning and Operation Research Based Method for Promotion Optimization of Products with No Price Elasticity History"/>
        <s v="Unified E-Commerce Platform Aggregator Using NLP and ML Techniques"/>
        <s v="Projection Neural Networks for Sample-Regular Product Optimization Model"/>
        <s v="Quick Commerce: Product Price Classification Using ML Algorithms"/>
        <s v="Dynamic Pricing Method in the E-Commerce Industry Using ML"/>
        <s v="Using Machine Learning and Improved Algorithms to Optimize E-Commerce Pricing Models"/>
        <s v="Price Recommendation for E-Commerce Using ML Techniques"/>
        <s v="Machine Learning-Based Price Optimization for Dynamic Pricing on Online Retail"/>
        <s v="Dynamic Pricing Approaches to Dynamic Pricing in Multi-Channel Supply Chains"/>
        <s v="Adaptive Price Optimization Leveraging Google Cloud AI for Real-Time Retail Transformation"/>
        <s v="Artificial Intelligence and Dynamic Pricing Strategies: Enhancing Competitiveness in ECommerce"/>
        <s v="Deep Learning-Driven Intelligent Pricing Model in Retail"/>
        <s v="The Influence of Artificial Intelligence Using Decision Making System in E-Commerce"/>
        <s v="Personalized E-Commerce: Enhancing Customer Experience through ML-driven Personalization"/>
        <s v="Intelligent Pricing Model for Cross-Border E-Commerce Based on Artificial Intelligence"/>
        <s v="Promotheus: An End-to-End ML Framework for Optimizing Markdown in Online Fashion E-Commerce"/>
        <s v="Machine Learning-Enabled Business Intelligence for Dynamic Pricing Strategies"/>
        <s v="Artificial Intelligence and Dynamic Pricing Strategies in E-Commerce" u="1"/>
      </sharedItems>
    </cacheField>
    <cacheField name="Incluir/Excluir" numFmtId="0">
      <sharedItems count="2">
        <s v="Incluir"/>
        <s v="Excluir"/>
      </sharedItems>
    </cacheField>
    <cacheField name="Nomenclatura" numFmtId="0">
      <sharedItems containsBlank="1" count="28">
        <s v="WEB"/>
        <s v="MOB"/>
        <s v="B2C"/>
        <s v="B2B"/>
        <s v="LV"/>
        <s v="MK"/>
        <s v="VLB"/>
        <s v="PER"/>
        <s v="FIX"/>
        <s v="EQT"/>
        <s v="HRL"/>
        <s v="RET"/>
        <s v="IA"/>
        <s v="ANA"/>
        <m/>
        <s v="DL"/>
        <s v="ML"/>
        <s v="RNP"/>
        <s v="ASU"/>
        <s v="APR"/>
        <s v="ANS"/>
        <s v="ASS"/>
        <s v="GCD"/>
        <s v="ASO"/>
        <s v="GCS"/>
        <s v="VAI"/>
        <s v="BQY"/>
        <s v="PFK"/>
      </sharedItems>
    </cacheField>
    <cacheField name="TIPO" numFmtId="0">
      <sharedItems count="9">
        <s v="T1 - Utilização"/>
        <s v="T2 - Transação"/>
        <s v="T3 -_x000a_ Modelo Plataforma"/>
        <s v="T4 - Precificação"/>
        <s v="T5 - Categoria"/>
        <s v="T6 - SubCategoria"/>
        <s v="T7 - Modelos"/>
        <s v="T8 - Cloud"/>
        <s v="T9 - Ferramenta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r>
  <r>
    <x v="1"/>
    <x v="0"/>
    <x v="0"/>
    <x v="0"/>
  </r>
  <r>
    <x v="2"/>
    <x v="0"/>
    <x v="0"/>
    <x v="0"/>
  </r>
  <r>
    <x v="3"/>
    <x v="1"/>
    <x v="0"/>
    <x v="0"/>
  </r>
  <r>
    <x v="4"/>
    <x v="0"/>
    <x v="0"/>
    <x v="0"/>
  </r>
  <r>
    <x v="5"/>
    <x v="1"/>
    <x v="0"/>
    <x v="0"/>
  </r>
  <r>
    <x v="6"/>
    <x v="0"/>
    <x v="0"/>
    <x v="0"/>
  </r>
  <r>
    <x v="7"/>
    <x v="0"/>
    <x v="0"/>
    <x v="0"/>
  </r>
  <r>
    <x v="7"/>
    <x v="0"/>
    <x v="1"/>
    <x v="0"/>
  </r>
  <r>
    <x v="8"/>
    <x v="0"/>
    <x v="0"/>
    <x v="0"/>
  </r>
  <r>
    <x v="9"/>
    <x v="0"/>
    <x v="0"/>
    <x v="0"/>
  </r>
  <r>
    <x v="10"/>
    <x v="0"/>
    <x v="0"/>
    <x v="0"/>
  </r>
  <r>
    <x v="11"/>
    <x v="0"/>
    <x v="0"/>
    <x v="0"/>
  </r>
  <r>
    <x v="12"/>
    <x v="0"/>
    <x v="0"/>
    <x v="0"/>
  </r>
  <r>
    <x v="12"/>
    <x v="0"/>
    <x v="1"/>
    <x v="0"/>
  </r>
  <r>
    <x v="13"/>
    <x v="0"/>
    <x v="0"/>
    <x v="0"/>
  </r>
  <r>
    <x v="14"/>
    <x v="0"/>
    <x v="0"/>
    <x v="0"/>
  </r>
  <r>
    <x v="15"/>
    <x v="0"/>
    <x v="0"/>
    <x v="0"/>
  </r>
  <r>
    <x v="16"/>
    <x v="0"/>
    <x v="0"/>
    <x v="0"/>
  </r>
  <r>
    <x v="17"/>
    <x v="0"/>
    <x v="0"/>
    <x v="0"/>
  </r>
  <r>
    <x v="18"/>
    <x v="0"/>
    <x v="0"/>
    <x v="0"/>
  </r>
  <r>
    <x v="19"/>
    <x v="0"/>
    <x v="0"/>
    <x v="0"/>
  </r>
  <r>
    <x v="20"/>
    <x v="0"/>
    <x v="0"/>
    <x v="0"/>
  </r>
  <r>
    <x v="21"/>
    <x v="0"/>
    <x v="0"/>
    <x v="0"/>
  </r>
  <r>
    <x v="0"/>
    <x v="0"/>
    <x v="2"/>
    <x v="1"/>
  </r>
  <r>
    <x v="1"/>
    <x v="0"/>
    <x v="2"/>
    <x v="1"/>
  </r>
  <r>
    <x v="2"/>
    <x v="0"/>
    <x v="2"/>
    <x v="1"/>
  </r>
  <r>
    <x v="3"/>
    <x v="1"/>
    <x v="2"/>
    <x v="1"/>
  </r>
  <r>
    <x v="4"/>
    <x v="0"/>
    <x v="3"/>
    <x v="1"/>
  </r>
  <r>
    <x v="5"/>
    <x v="1"/>
    <x v="2"/>
    <x v="1"/>
  </r>
  <r>
    <x v="6"/>
    <x v="0"/>
    <x v="2"/>
    <x v="1"/>
  </r>
  <r>
    <x v="7"/>
    <x v="0"/>
    <x v="2"/>
    <x v="1"/>
  </r>
  <r>
    <x v="8"/>
    <x v="0"/>
    <x v="2"/>
    <x v="1"/>
  </r>
  <r>
    <x v="9"/>
    <x v="0"/>
    <x v="2"/>
    <x v="1"/>
  </r>
  <r>
    <x v="10"/>
    <x v="0"/>
    <x v="2"/>
    <x v="1"/>
  </r>
  <r>
    <x v="11"/>
    <x v="0"/>
    <x v="2"/>
    <x v="1"/>
  </r>
  <r>
    <x v="12"/>
    <x v="0"/>
    <x v="2"/>
    <x v="1"/>
  </r>
  <r>
    <x v="13"/>
    <x v="0"/>
    <x v="2"/>
    <x v="1"/>
  </r>
  <r>
    <x v="14"/>
    <x v="0"/>
    <x v="2"/>
    <x v="1"/>
  </r>
  <r>
    <x v="15"/>
    <x v="0"/>
    <x v="2"/>
    <x v="1"/>
  </r>
  <r>
    <x v="16"/>
    <x v="0"/>
    <x v="2"/>
    <x v="1"/>
  </r>
  <r>
    <x v="17"/>
    <x v="0"/>
    <x v="2"/>
    <x v="1"/>
  </r>
  <r>
    <x v="18"/>
    <x v="0"/>
    <x v="2"/>
    <x v="1"/>
  </r>
  <r>
    <x v="19"/>
    <x v="0"/>
    <x v="2"/>
    <x v="1"/>
  </r>
  <r>
    <x v="20"/>
    <x v="0"/>
    <x v="2"/>
    <x v="1"/>
  </r>
  <r>
    <x v="21"/>
    <x v="0"/>
    <x v="2"/>
    <x v="1"/>
  </r>
  <r>
    <x v="0"/>
    <x v="0"/>
    <x v="4"/>
    <x v="2"/>
  </r>
  <r>
    <x v="1"/>
    <x v="0"/>
    <x v="4"/>
    <x v="2"/>
  </r>
  <r>
    <x v="2"/>
    <x v="0"/>
    <x v="5"/>
    <x v="2"/>
  </r>
  <r>
    <x v="3"/>
    <x v="1"/>
    <x v="4"/>
    <x v="2"/>
  </r>
  <r>
    <x v="4"/>
    <x v="0"/>
    <x v="4"/>
    <x v="2"/>
  </r>
  <r>
    <x v="5"/>
    <x v="1"/>
    <x v="4"/>
    <x v="2"/>
  </r>
  <r>
    <x v="6"/>
    <x v="0"/>
    <x v="4"/>
    <x v="2"/>
  </r>
  <r>
    <x v="7"/>
    <x v="0"/>
    <x v="5"/>
    <x v="2"/>
  </r>
  <r>
    <x v="8"/>
    <x v="0"/>
    <x v="4"/>
    <x v="2"/>
  </r>
  <r>
    <x v="9"/>
    <x v="0"/>
    <x v="5"/>
    <x v="2"/>
  </r>
  <r>
    <x v="10"/>
    <x v="0"/>
    <x v="4"/>
    <x v="2"/>
  </r>
  <r>
    <x v="11"/>
    <x v="0"/>
    <x v="4"/>
    <x v="2"/>
  </r>
  <r>
    <x v="12"/>
    <x v="0"/>
    <x v="4"/>
    <x v="2"/>
  </r>
  <r>
    <x v="13"/>
    <x v="0"/>
    <x v="4"/>
    <x v="2"/>
  </r>
  <r>
    <x v="14"/>
    <x v="0"/>
    <x v="5"/>
    <x v="2"/>
  </r>
  <r>
    <x v="15"/>
    <x v="0"/>
    <x v="4"/>
    <x v="2"/>
  </r>
  <r>
    <x v="16"/>
    <x v="0"/>
    <x v="4"/>
    <x v="2"/>
  </r>
  <r>
    <x v="17"/>
    <x v="0"/>
    <x v="4"/>
    <x v="2"/>
  </r>
  <r>
    <x v="18"/>
    <x v="0"/>
    <x v="5"/>
    <x v="2"/>
  </r>
  <r>
    <x v="19"/>
    <x v="0"/>
    <x v="5"/>
    <x v="2"/>
  </r>
  <r>
    <x v="20"/>
    <x v="0"/>
    <x v="5"/>
    <x v="2"/>
  </r>
  <r>
    <x v="21"/>
    <x v="0"/>
    <x v="5"/>
    <x v="2"/>
  </r>
  <r>
    <x v="0"/>
    <x v="0"/>
    <x v="6"/>
    <x v="3"/>
  </r>
  <r>
    <x v="0"/>
    <x v="0"/>
    <x v="7"/>
    <x v="3"/>
  </r>
  <r>
    <x v="1"/>
    <x v="0"/>
    <x v="8"/>
    <x v="3"/>
  </r>
  <r>
    <x v="1"/>
    <x v="0"/>
    <x v="7"/>
    <x v="3"/>
  </r>
  <r>
    <x v="2"/>
    <x v="0"/>
    <x v="7"/>
    <x v="3"/>
  </r>
  <r>
    <x v="3"/>
    <x v="1"/>
    <x v="9"/>
    <x v="3"/>
  </r>
  <r>
    <x v="4"/>
    <x v="0"/>
    <x v="8"/>
    <x v="3"/>
  </r>
  <r>
    <x v="5"/>
    <x v="1"/>
    <x v="6"/>
    <x v="3"/>
  </r>
  <r>
    <x v="6"/>
    <x v="0"/>
    <x v="7"/>
    <x v="3"/>
  </r>
  <r>
    <x v="7"/>
    <x v="0"/>
    <x v="6"/>
    <x v="3"/>
  </r>
  <r>
    <x v="8"/>
    <x v="0"/>
    <x v="7"/>
    <x v="3"/>
  </r>
  <r>
    <x v="9"/>
    <x v="0"/>
    <x v="7"/>
    <x v="3"/>
  </r>
  <r>
    <x v="10"/>
    <x v="0"/>
    <x v="8"/>
    <x v="3"/>
  </r>
  <r>
    <x v="10"/>
    <x v="0"/>
    <x v="7"/>
    <x v="3"/>
  </r>
  <r>
    <x v="11"/>
    <x v="0"/>
    <x v="6"/>
    <x v="3"/>
  </r>
  <r>
    <x v="11"/>
    <x v="0"/>
    <x v="7"/>
    <x v="3"/>
  </r>
  <r>
    <x v="12"/>
    <x v="0"/>
    <x v="6"/>
    <x v="3"/>
  </r>
  <r>
    <x v="13"/>
    <x v="0"/>
    <x v="10"/>
    <x v="3"/>
  </r>
  <r>
    <x v="13"/>
    <x v="0"/>
    <x v="7"/>
    <x v="3"/>
  </r>
  <r>
    <x v="14"/>
    <x v="0"/>
    <x v="9"/>
    <x v="3"/>
  </r>
  <r>
    <x v="14"/>
    <x v="0"/>
    <x v="7"/>
    <x v="3"/>
  </r>
  <r>
    <x v="15"/>
    <x v="0"/>
    <x v="8"/>
    <x v="3"/>
  </r>
  <r>
    <x v="15"/>
    <x v="0"/>
    <x v="7"/>
    <x v="3"/>
  </r>
  <r>
    <x v="16"/>
    <x v="0"/>
    <x v="6"/>
    <x v="3"/>
  </r>
  <r>
    <x v="16"/>
    <x v="0"/>
    <x v="7"/>
    <x v="3"/>
  </r>
  <r>
    <x v="17"/>
    <x v="0"/>
    <x v="6"/>
    <x v="3"/>
  </r>
  <r>
    <x v="18"/>
    <x v="0"/>
    <x v="7"/>
    <x v="3"/>
  </r>
  <r>
    <x v="19"/>
    <x v="0"/>
    <x v="6"/>
    <x v="3"/>
  </r>
  <r>
    <x v="20"/>
    <x v="0"/>
    <x v="9"/>
    <x v="3"/>
  </r>
  <r>
    <x v="20"/>
    <x v="0"/>
    <x v="7"/>
    <x v="3"/>
  </r>
  <r>
    <x v="21"/>
    <x v="0"/>
    <x v="11"/>
    <x v="3"/>
  </r>
  <r>
    <x v="0"/>
    <x v="0"/>
    <x v="12"/>
    <x v="4"/>
  </r>
  <r>
    <x v="1"/>
    <x v="0"/>
    <x v="12"/>
    <x v="4"/>
  </r>
  <r>
    <x v="2"/>
    <x v="0"/>
    <x v="12"/>
    <x v="4"/>
  </r>
  <r>
    <x v="3"/>
    <x v="1"/>
    <x v="13"/>
    <x v="4"/>
  </r>
  <r>
    <x v="4"/>
    <x v="0"/>
    <x v="12"/>
    <x v="4"/>
  </r>
  <r>
    <x v="5"/>
    <x v="1"/>
    <x v="14"/>
    <x v="4"/>
  </r>
  <r>
    <x v="6"/>
    <x v="0"/>
    <x v="12"/>
    <x v="4"/>
  </r>
  <r>
    <x v="7"/>
    <x v="0"/>
    <x v="12"/>
    <x v="4"/>
  </r>
  <r>
    <x v="8"/>
    <x v="0"/>
    <x v="12"/>
    <x v="4"/>
  </r>
  <r>
    <x v="9"/>
    <x v="0"/>
    <x v="12"/>
    <x v="4"/>
  </r>
  <r>
    <x v="10"/>
    <x v="0"/>
    <x v="12"/>
    <x v="4"/>
  </r>
  <r>
    <x v="11"/>
    <x v="0"/>
    <x v="12"/>
    <x v="4"/>
  </r>
  <r>
    <x v="12"/>
    <x v="0"/>
    <x v="12"/>
    <x v="4"/>
  </r>
  <r>
    <x v="13"/>
    <x v="0"/>
    <x v="12"/>
    <x v="4"/>
  </r>
  <r>
    <x v="14"/>
    <x v="0"/>
    <x v="12"/>
    <x v="4"/>
  </r>
  <r>
    <x v="15"/>
    <x v="0"/>
    <x v="12"/>
    <x v="4"/>
  </r>
  <r>
    <x v="16"/>
    <x v="0"/>
    <x v="12"/>
    <x v="4"/>
  </r>
  <r>
    <x v="17"/>
    <x v="0"/>
    <x v="12"/>
    <x v="4"/>
  </r>
  <r>
    <x v="18"/>
    <x v="0"/>
    <x v="12"/>
    <x v="4"/>
  </r>
  <r>
    <x v="19"/>
    <x v="0"/>
    <x v="12"/>
    <x v="4"/>
  </r>
  <r>
    <x v="20"/>
    <x v="0"/>
    <x v="12"/>
    <x v="4"/>
  </r>
  <r>
    <x v="21"/>
    <x v="0"/>
    <x v="12"/>
    <x v="4"/>
  </r>
  <r>
    <x v="0"/>
    <x v="0"/>
    <x v="15"/>
    <x v="5"/>
  </r>
  <r>
    <x v="1"/>
    <x v="0"/>
    <x v="16"/>
    <x v="5"/>
  </r>
  <r>
    <x v="2"/>
    <x v="0"/>
    <x v="15"/>
    <x v="5"/>
  </r>
  <r>
    <x v="3"/>
    <x v="1"/>
    <x v="14"/>
    <x v="5"/>
  </r>
  <r>
    <x v="4"/>
    <x v="0"/>
    <x v="14"/>
    <x v="5"/>
  </r>
  <r>
    <x v="5"/>
    <x v="1"/>
    <x v="14"/>
    <x v="5"/>
  </r>
  <r>
    <x v="6"/>
    <x v="0"/>
    <x v="16"/>
    <x v="5"/>
  </r>
  <r>
    <x v="7"/>
    <x v="0"/>
    <x v="16"/>
    <x v="5"/>
  </r>
  <r>
    <x v="7"/>
    <x v="0"/>
    <x v="15"/>
    <x v="5"/>
  </r>
  <r>
    <x v="8"/>
    <x v="0"/>
    <x v="17"/>
    <x v="5"/>
  </r>
  <r>
    <x v="9"/>
    <x v="0"/>
    <x v="16"/>
    <x v="5"/>
  </r>
  <r>
    <x v="10"/>
    <x v="0"/>
    <x v="16"/>
    <x v="5"/>
  </r>
  <r>
    <x v="11"/>
    <x v="0"/>
    <x v="16"/>
    <x v="5"/>
  </r>
  <r>
    <x v="12"/>
    <x v="0"/>
    <x v="16"/>
    <x v="5"/>
  </r>
  <r>
    <x v="13"/>
    <x v="0"/>
    <x v="16"/>
    <x v="5"/>
  </r>
  <r>
    <x v="13"/>
    <x v="0"/>
    <x v="15"/>
    <x v="5"/>
  </r>
  <r>
    <x v="14"/>
    <x v="0"/>
    <x v="16"/>
    <x v="5"/>
  </r>
  <r>
    <x v="15"/>
    <x v="0"/>
    <x v="14"/>
    <x v="5"/>
  </r>
  <r>
    <x v="16"/>
    <x v="0"/>
    <x v="15"/>
    <x v="5"/>
  </r>
  <r>
    <x v="17"/>
    <x v="0"/>
    <x v="15"/>
    <x v="5"/>
  </r>
  <r>
    <x v="18"/>
    <x v="0"/>
    <x v="16"/>
    <x v="5"/>
  </r>
  <r>
    <x v="18"/>
    <x v="0"/>
    <x v="15"/>
    <x v="5"/>
  </r>
  <r>
    <x v="19"/>
    <x v="0"/>
    <x v="16"/>
    <x v="5"/>
  </r>
  <r>
    <x v="20"/>
    <x v="0"/>
    <x v="16"/>
    <x v="5"/>
  </r>
  <r>
    <x v="21"/>
    <x v="0"/>
    <x v="16"/>
    <x v="5"/>
  </r>
  <r>
    <x v="0"/>
    <x v="0"/>
    <x v="18"/>
    <x v="6"/>
  </r>
  <r>
    <x v="1"/>
    <x v="0"/>
    <x v="18"/>
    <x v="6"/>
  </r>
  <r>
    <x v="2"/>
    <x v="0"/>
    <x v="19"/>
    <x v="6"/>
  </r>
  <r>
    <x v="3"/>
    <x v="1"/>
    <x v="14"/>
    <x v="6"/>
  </r>
  <r>
    <x v="4"/>
    <x v="0"/>
    <x v="14"/>
    <x v="6"/>
  </r>
  <r>
    <x v="5"/>
    <x v="1"/>
    <x v="14"/>
    <x v="6"/>
  </r>
  <r>
    <x v="6"/>
    <x v="0"/>
    <x v="18"/>
    <x v="6"/>
  </r>
  <r>
    <x v="7"/>
    <x v="0"/>
    <x v="18"/>
    <x v="6"/>
  </r>
  <r>
    <x v="7"/>
    <x v="0"/>
    <x v="20"/>
    <x v="6"/>
  </r>
  <r>
    <x v="8"/>
    <x v="0"/>
    <x v="17"/>
    <x v="6"/>
  </r>
  <r>
    <x v="9"/>
    <x v="0"/>
    <x v="18"/>
    <x v="6"/>
  </r>
  <r>
    <x v="10"/>
    <x v="0"/>
    <x v="18"/>
    <x v="6"/>
  </r>
  <r>
    <x v="10"/>
    <x v="0"/>
    <x v="19"/>
    <x v="6"/>
  </r>
  <r>
    <x v="11"/>
    <x v="0"/>
    <x v="18"/>
    <x v="6"/>
  </r>
  <r>
    <x v="11"/>
    <x v="0"/>
    <x v="19"/>
    <x v="6"/>
  </r>
  <r>
    <x v="12"/>
    <x v="0"/>
    <x v="18"/>
    <x v="6"/>
  </r>
  <r>
    <x v="13"/>
    <x v="0"/>
    <x v="19"/>
    <x v="6"/>
  </r>
  <r>
    <x v="13"/>
    <x v="0"/>
    <x v="18"/>
    <x v="6"/>
  </r>
  <r>
    <x v="14"/>
    <x v="0"/>
    <x v="18"/>
    <x v="6"/>
  </r>
  <r>
    <x v="14"/>
    <x v="0"/>
    <x v="21"/>
    <x v="6"/>
  </r>
  <r>
    <x v="15"/>
    <x v="0"/>
    <x v="18"/>
    <x v="6"/>
  </r>
  <r>
    <x v="16"/>
    <x v="0"/>
    <x v="19"/>
    <x v="6"/>
  </r>
  <r>
    <x v="17"/>
    <x v="0"/>
    <x v="17"/>
    <x v="6"/>
  </r>
  <r>
    <x v="18"/>
    <x v="0"/>
    <x v="18"/>
    <x v="6"/>
  </r>
  <r>
    <x v="19"/>
    <x v="0"/>
    <x v="18"/>
    <x v="6"/>
  </r>
  <r>
    <x v="20"/>
    <x v="0"/>
    <x v="18"/>
    <x v="6"/>
  </r>
  <r>
    <x v="21"/>
    <x v="0"/>
    <x v="18"/>
    <x v="6"/>
  </r>
  <r>
    <x v="0"/>
    <x v="0"/>
    <x v="14"/>
    <x v="7"/>
  </r>
  <r>
    <x v="1"/>
    <x v="0"/>
    <x v="14"/>
    <x v="7"/>
  </r>
  <r>
    <x v="2"/>
    <x v="0"/>
    <x v="14"/>
    <x v="7"/>
  </r>
  <r>
    <x v="3"/>
    <x v="1"/>
    <x v="14"/>
    <x v="7"/>
  </r>
  <r>
    <x v="4"/>
    <x v="0"/>
    <x v="14"/>
    <x v="7"/>
  </r>
  <r>
    <x v="5"/>
    <x v="1"/>
    <x v="14"/>
    <x v="7"/>
  </r>
  <r>
    <x v="6"/>
    <x v="0"/>
    <x v="14"/>
    <x v="7"/>
  </r>
  <r>
    <x v="7"/>
    <x v="0"/>
    <x v="22"/>
    <x v="7"/>
  </r>
  <r>
    <x v="8"/>
    <x v="0"/>
    <x v="14"/>
    <x v="7"/>
  </r>
  <r>
    <x v="9"/>
    <x v="0"/>
    <x v="14"/>
    <x v="7"/>
  </r>
  <r>
    <x v="10"/>
    <x v="0"/>
    <x v="14"/>
    <x v="7"/>
  </r>
  <r>
    <x v="11"/>
    <x v="0"/>
    <x v="14"/>
    <x v="7"/>
  </r>
  <r>
    <x v="12"/>
    <x v="0"/>
    <x v="14"/>
    <x v="7"/>
  </r>
  <r>
    <x v="13"/>
    <x v="0"/>
    <x v="14"/>
    <x v="7"/>
  </r>
  <r>
    <x v="14"/>
    <x v="0"/>
    <x v="14"/>
    <x v="7"/>
  </r>
  <r>
    <x v="15"/>
    <x v="0"/>
    <x v="22"/>
    <x v="7"/>
  </r>
  <r>
    <x v="16"/>
    <x v="0"/>
    <x v="14"/>
    <x v="7"/>
  </r>
  <r>
    <x v="17"/>
    <x v="0"/>
    <x v="14"/>
    <x v="7"/>
  </r>
  <r>
    <x v="18"/>
    <x v="0"/>
    <x v="14"/>
    <x v="7"/>
  </r>
  <r>
    <x v="19"/>
    <x v="0"/>
    <x v="14"/>
    <x v="7"/>
  </r>
  <r>
    <x v="20"/>
    <x v="0"/>
    <x v="14"/>
    <x v="7"/>
  </r>
  <r>
    <x v="21"/>
    <x v="0"/>
    <x v="23"/>
    <x v="7"/>
  </r>
  <r>
    <x v="0"/>
    <x v="0"/>
    <x v="14"/>
    <x v="8"/>
  </r>
  <r>
    <x v="1"/>
    <x v="0"/>
    <x v="14"/>
    <x v="8"/>
  </r>
  <r>
    <x v="2"/>
    <x v="0"/>
    <x v="14"/>
    <x v="8"/>
  </r>
  <r>
    <x v="3"/>
    <x v="1"/>
    <x v="14"/>
    <x v="8"/>
  </r>
  <r>
    <x v="4"/>
    <x v="0"/>
    <x v="14"/>
    <x v="8"/>
  </r>
  <r>
    <x v="5"/>
    <x v="1"/>
    <x v="14"/>
    <x v="8"/>
  </r>
  <r>
    <x v="6"/>
    <x v="0"/>
    <x v="14"/>
    <x v="8"/>
  </r>
  <r>
    <x v="7"/>
    <x v="0"/>
    <x v="24"/>
    <x v="8"/>
  </r>
  <r>
    <x v="8"/>
    <x v="0"/>
    <x v="14"/>
    <x v="8"/>
  </r>
  <r>
    <x v="9"/>
    <x v="0"/>
    <x v="14"/>
    <x v="8"/>
  </r>
  <r>
    <x v="10"/>
    <x v="0"/>
    <x v="14"/>
    <x v="8"/>
  </r>
  <r>
    <x v="11"/>
    <x v="0"/>
    <x v="14"/>
    <x v="8"/>
  </r>
  <r>
    <x v="12"/>
    <x v="0"/>
    <x v="14"/>
    <x v="8"/>
  </r>
  <r>
    <x v="13"/>
    <x v="0"/>
    <x v="14"/>
    <x v="8"/>
  </r>
  <r>
    <x v="14"/>
    <x v="0"/>
    <x v="14"/>
    <x v="8"/>
  </r>
  <r>
    <x v="15"/>
    <x v="0"/>
    <x v="25"/>
    <x v="8"/>
  </r>
  <r>
    <x v="15"/>
    <x v="0"/>
    <x v="26"/>
    <x v="8"/>
  </r>
  <r>
    <x v="16"/>
    <x v="0"/>
    <x v="14"/>
    <x v="8"/>
  </r>
  <r>
    <x v="17"/>
    <x v="0"/>
    <x v="14"/>
    <x v="8"/>
  </r>
  <r>
    <x v="18"/>
    <x v="0"/>
    <x v="14"/>
    <x v="8"/>
  </r>
  <r>
    <x v="19"/>
    <x v="0"/>
    <x v="14"/>
    <x v="8"/>
  </r>
  <r>
    <x v="20"/>
    <x v="0"/>
    <x v="14"/>
    <x v="8"/>
  </r>
  <r>
    <x v="21"/>
    <x v="0"/>
    <x v="27"/>
    <x v="8"/>
  </r>
  <r>
    <x v="22"/>
    <x v="0"/>
    <x v="0"/>
    <x v="0"/>
  </r>
  <r>
    <x v="22"/>
    <x v="0"/>
    <x v="2"/>
    <x v="1"/>
  </r>
  <r>
    <x v="22"/>
    <x v="0"/>
    <x v="4"/>
    <x v="2"/>
  </r>
  <r>
    <x v="22"/>
    <x v="0"/>
    <x v="6"/>
    <x v="3"/>
  </r>
  <r>
    <x v="22"/>
    <x v="0"/>
    <x v="7"/>
    <x v="3"/>
  </r>
  <r>
    <x v="22"/>
    <x v="0"/>
    <x v="12"/>
    <x v="4"/>
  </r>
  <r>
    <x v="22"/>
    <x v="0"/>
    <x v="16"/>
    <x v="5"/>
  </r>
  <r>
    <x v="22"/>
    <x v="0"/>
    <x v="18"/>
    <x v="6"/>
  </r>
  <r>
    <x v="22"/>
    <x v="0"/>
    <x v="14"/>
    <x v="7"/>
  </r>
  <r>
    <x v="22"/>
    <x v="0"/>
    <x v="1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abela dinâmica5" cacheId="0" applyNumberFormats="0" applyBorderFormats="0" applyFontFormats="0" applyPatternFormats="0" applyAlignmentFormats="0" applyWidthHeightFormats="1" dataCaption="Valores" updatedVersion="4" minRefreshableVersion="3" useAutoFormatting="1" itemPrintTitles="1" createdVersion="8" indent="0" outline="1" outlineData="1" multipleFieldFilters="0">
  <location ref="A5:B25" firstHeaderRow="1" firstDataRow="1" firstDataCol="1" rowPageCount="2" colPageCount="1"/>
  <pivotFields count="4">
    <pivotField axis="axisRow" showAll="0">
      <items count="25">
        <item x="3"/>
        <item x="15"/>
        <item m="1" x="23"/>
        <item x="17"/>
        <item x="14"/>
        <item x="10"/>
        <item x="2"/>
        <item x="0"/>
        <item x="5"/>
        <item x="20"/>
        <item x="6"/>
        <item x="13"/>
        <item x="22"/>
        <item x="4"/>
        <item x="19"/>
        <item x="12"/>
        <item x="8"/>
        <item x="21"/>
        <item x="9"/>
        <item x="1"/>
        <item x="18"/>
        <item x="7"/>
        <item x="11"/>
        <item x="16"/>
        <item t="default"/>
      </items>
    </pivotField>
    <pivotField axis="axisPage" showAll="0" defaultSubtotal="0">
      <items count="2">
        <item x="1"/>
        <item x="0"/>
      </items>
    </pivotField>
    <pivotField axis="axisPage" dataField="1" multipleItemSelectionAllowed="1" showAll="0" sortType="descending">
      <items count="29">
        <item h="1" x="13"/>
        <item h="1" x="20"/>
        <item h="1" x="19"/>
        <item h="1" x="23"/>
        <item h="1" x="21"/>
        <item h="1" x="18"/>
        <item h="1" x="3"/>
        <item h="1" x="2"/>
        <item h="1" x="26"/>
        <item h="1" x="15"/>
        <item h="1" x="9"/>
        <item h="1" x="8"/>
        <item h="1" x="22"/>
        <item h="1" x="24"/>
        <item h="1" x="10"/>
        <item h="1" x="12"/>
        <item h="1" x="4"/>
        <item h="1" x="5"/>
        <item h="1" x="16"/>
        <item h="1" x="1"/>
        <item x="7"/>
        <item h="1" x="27"/>
        <item h="1" x="11"/>
        <item h="1" x="17"/>
        <item h="1" x="25"/>
        <item x="6"/>
        <item h="1" x="0"/>
        <item h="1" x="14"/>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20">
    <i>
      <x v="1"/>
    </i>
    <i>
      <x v="3"/>
    </i>
    <i>
      <x v="4"/>
    </i>
    <i>
      <x v="5"/>
    </i>
    <i>
      <x v="6"/>
    </i>
    <i>
      <x v="7"/>
    </i>
    <i>
      <x v="9"/>
    </i>
    <i>
      <x v="10"/>
    </i>
    <i>
      <x v="11"/>
    </i>
    <i>
      <x v="12"/>
    </i>
    <i>
      <x v="14"/>
    </i>
    <i>
      <x v="15"/>
    </i>
    <i>
      <x v="16"/>
    </i>
    <i>
      <x v="18"/>
    </i>
    <i>
      <x v="19"/>
    </i>
    <i>
      <x v="20"/>
    </i>
    <i>
      <x v="21"/>
    </i>
    <i>
      <x v="22"/>
    </i>
    <i>
      <x v="23"/>
    </i>
    <i t="grand">
      <x/>
    </i>
  </rowItems>
  <colItems count="1">
    <i/>
  </colItems>
  <pageFields count="2">
    <pageField fld="1" item="1" hier="-1"/>
    <pageField fld="2" hier="-1"/>
  </pageFields>
  <dataFields count="1">
    <dataField name="Contagem de Nomenclatura" fld="2" subtotal="count" baseField="0" baseItem="0"/>
  </dataFields>
  <formats count="3">
    <format dxfId="22">
      <pivotArea dataOnly="0" labelOnly="1" fieldPosition="0">
        <references count="1">
          <reference field="0" count="1">
            <x v="1"/>
          </reference>
        </references>
      </pivotArea>
    </format>
    <format dxfId="21">
      <pivotArea dataOnly="0" labelOnly="1" fieldPosition="0">
        <references count="1">
          <reference field="0" count="1">
            <x v="5"/>
          </reference>
        </references>
      </pivotArea>
    </format>
    <format dxfId="20">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ela dinâmica2"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D5:F12" firstHeaderRow="2" firstDataRow="2" firstDataCol="2" rowPageCount="2" colPageCount="1"/>
  <pivotFields count="4">
    <pivotField axis="axisRow" compact="0" outline="0" showAll="0" defaultSubtotal="0">
      <items count="24">
        <item x="3"/>
        <item h="1" x="15"/>
        <item h="1" m="1" x="23"/>
        <item h="1" x="17"/>
        <item x="14"/>
        <item h="1" x="10"/>
        <item h="1" x="2"/>
        <item h="1" x="0"/>
        <item h="1" x="5"/>
        <item x="20"/>
        <item h="1" x="6"/>
        <item h="1" x="13"/>
        <item h="1" x="22"/>
        <item h="1" x="4"/>
        <item h="1" x="19"/>
        <item h="1" x="12"/>
        <item h="1" x="8"/>
        <item x="21"/>
        <item h="1" x="9"/>
        <item h="1" x="1"/>
        <item h="1" x="18"/>
        <item h="1" x="7"/>
        <item h="1" x="11"/>
        <item h="1"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6">
    <i>
      <x v="4"/>
      <x v="20"/>
    </i>
    <i r="1">
      <x v="10"/>
    </i>
    <i>
      <x v="9"/>
      <x v="20"/>
    </i>
    <i r="1">
      <x v="10"/>
    </i>
    <i>
      <x v="17"/>
      <x v="22"/>
    </i>
    <i t="grand">
      <x/>
    </i>
  </rowItems>
  <colItems count="1">
    <i/>
  </colItems>
  <pageFields count="2">
    <pageField fld="1" item="1" hier="-1"/>
    <pageField fld="3" item="3" hier="-1"/>
  </pageFields>
  <dataFields count="1">
    <dataField name="Contagem de Nomenclatura" fld="2" subtotal="count" baseField="0" baseItem="0"/>
  </dataFields>
  <formats count="3">
    <format dxfId="25">
      <pivotArea dataOnly="0" labelOnly="1" fieldPosition="0">
        <references count="1">
          <reference field="0" count="1">
            <x v="1"/>
          </reference>
        </references>
      </pivotArea>
    </format>
    <format dxfId="24">
      <pivotArea dataOnly="0" labelOnly="1" fieldPosition="0">
        <references count="1">
          <reference field="0" count="1">
            <x v="5"/>
          </reference>
        </references>
      </pivotArea>
    </format>
    <format dxfId="23">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0" applyNumberFormats="0" applyBorderFormats="0" applyFontFormats="0" applyPatternFormats="0" applyAlignmentFormats="0" applyWidthHeightFormats="1" dataCaption="Valores" updatedVersion="4" minRefreshableVersion="3" useAutoFormatting="1" itemPrintTitles="1" createdVersion="8" indent="0" outline="1" outlineData="1" multipleFieldFilters="0">
  <location ref="A37:B42" firstHeaderRow="1" firstDataRow="1" firstDataCol="1" rowPageCount="2" colPageCount="1"/>
  <pivotFields count="4">
    <pivotField axis="axisRow" showAll="0">
      <items count="25">
        <item x="3"/>
        <item x="15"/>
        <item m="1" x="23"/>
        <item x="17"/>
        <item x="14"/>
        <item x="10"/>
        <item x="2"/>
        <item x="0"/>
        <item x="5"/>
        <item x="20"/>
        <item x="6"/>
        <item x="13"/>
        <item x="22"/>
        <item x="4"/>
        <item x="19"/>
        <item x="12"/>
        <item x="8"/>
        <item x="21"/>
        <item x="9"/>
        <item x="1"/>
        <item x="18"/>
        <item x="7"/>
        <item x="11"/>
        <item x="16"/>
        <item t="default"/>
      </items>
    </pivotField>
    <pivotField axis="axisPage" showAll="0" defaultSubtotal="0">
      <items count="2">
        <item x="1"/>
        <item x="0"/>
      </items>
    </pivotField>
    <pivotField axis="axisPage" dataField="1" multipleItemSelectionAllowed="1" showAll="0" sortType="descending">
      <items count="29">
        <item h="1" x="13"/>
        <item h="1" x="20"/>
        <item h="1" x="19"/>
        <item h="1" x="23"/>
        <item h="1" x="21"/>
        <item h="1" x="18"/>
        <item h="1" x="3"/>
        <item h="1" x="2"/>
        <item h="1" x="26"/>
        <item h="1" x="15"/>
        <item h="1" x="9"/>
        <item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5">
    <i>
      <x v="1"/>
    </i>
    <i>
      <x v="5"/>
    </i>
    <i>
      <x v="13"/>
    </i>
    <i>
      <x v="19"/>
    </i>
    <i t="grand">
      <x/>
    </i>
  </rowItems>
  <colItems count="1">
    <i/>
  </colItems>
  <pageFields count="2">
    <pageField fld="1" item="1" hier="-1"/>
    <pageField fld="2" hier="-1"/>
  </pageFields>
  <dataFields count="1">
    <dataField name="Contagem de Nomenclatura" fld="2" subtotal="count" baseField="0" baseItem="0"/>
  </dataFields>
  <formats count="3">
    <format dxfId="28">
      <pivotArea dataOnly="0" labelOnly="1" fieldPosition="0">
        <references count="1">
          <reference field="0" count="1">
            <x v="1"/>
          </reference>
        </references>
      </pivotArea>
    </format>
    <format dxfId="27">
      <pivotArea dataOnly="0" labelOnly="1" fieldPosition="0">
        <references count="1">
          <reference field="0" count="1">
            <x v="5"/>
          </reference>
        </references>
      </pivotArea>
    </format>
    <format dxfId="26">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E934C9-7735-4B0F-AA79-11780615B9EB}" name="Tabela dinâ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K5:M29"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3">
    <i>
      <x v="3"/>
      <x v="9"/>
    </i>
    <i>
      <x v="4"/>
      <x v="18"/>
    </i>
    <i>
      <x v="5"/>
      <x v="18"/>
    </i>
    <i>
      <x v="6"/>
      <x v="9"/>
    </i>
    <i>
      <x v="7"/>
      <x v="9"/>
    </i>
    <i>
      <x v="9"/>
      <x v="18"/>
    </i>
    <i>
      <x v="10"/>
      <x v="18"/>
    </i>
    <i>
      <x v="11"/>
      <x v="18"/>
    </i>
    <i r="1">
      <x v="9"/>
    </i>
    <i>
      <x v="12"/>
      <x v="18"/>
    </i>
    <i>
      <x v="14"/>
      <x v="18"/>
    </i>
    <i>
      <x v="15"/>
      <x v="18"/>
    </i>
    <i>
      <x v="16"/>
      <x v="23"/>
    </i>
    <i>
      <x v="17"/>
      <x v="18"/>
    </i>
    <i>
      <x v="18"/>
      <x v="18"/>
    </i>
    <i>
      <x v="19"/>
      <x v="18"/>
    </i>
    <i>
      <x v="20"/>
      <x v="18"/>
    </i>
    <i r="1">
      <x v="9"/>
    </i>
    <i>
      <x v="21"/>
      <x v="18"/>
    </i>
    <i r="1">
      <x v="9"/>
    </i>
    <i>
      <x v="22"/>
      <x v="18"/>
    </i>
    <i>
      <x v="23"/>
      <x v="9"/>
    </i>
    <i t="grand">
      <x/>
    </i>
  </rowItems>
  <colItems count="1">
    <i/>
  </colItems>
  <pageFields count="2">
    <pageField fld="1" item="1" hier="-1"/>
    <pageField fld="3" item="5" hier="-1"/>
  </pageFields>
  <dataFields count="1">
    <dataField name="Contagem de Nomenclatura" fld="2" subtotal="count" baseField="0" baseItem="0"/>
  </dataFields>
  <formats count="4">
    <format dxfId="3">
      <pivotArea dataOnly="0" labelOnly="1" fieldPosition="0">
        <references count="1">
          <reference field="0" count="1">
            <x v="1"/>
          </reference>
        </references>
      </pivotArea>
    </format>
    <format dxfId="2">
      <pivotArea dataOnly="0" labelOnly="1" fieldPosition="0">
        <references count="1">
          <reference field="0" count="1">
            <x v="5"/>
          </reference>
        </references>
      </pivotArea>
    </format>
    <format dxfId="1">
      <pivotArea dataOnly="0" labelOnly="1" fieldPosition="0">
        <references count="1">
          <reference field="0" count="1">
            <x v="19"/>
          </reference>
        </references>
      </pivotArea>
    </format>
    <format dxfId="0">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4871CC-2990-4A68-AB42-03B6C9A7F2B5}" name="Tabela dinâ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G5:I23"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x="18"/>
        <item h="1" x="3"/>
        <item h="1"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17">
    <i>
      <x v="1"/>
      <x v="5"/>
    </i>
    <i>
      <x v="4"/>
      <x v="5"/>
    </i>
    <i>
      <x v="5"/>
      <x v="5"/>
    </i>
    <i>
      <x v="7"/>
      <x v="5"/>
    </i>
    <i>
      <x v="9"/>
      <x v="5"/>
    </i>
    <i>
      <x v="10"/>
      <x v="5"/>
    </i>
    <i>
      <x v="11"/>
      <x v="5"/>
    </i>
    <i>
      <x v="12"/>
      <x v="5"/>
    </i>
    <i>
      <x v="14"/>
      <x v="5"/>
    </i>
    <i>
      <x v="15"/>
      <x v="5"/>
    </i>
    <i>
      <x v="17"/>
      <x v="5"/>
    </i>
    <i>
      <x v="18"/>
      <x v="5"/>
    </i>
    <i>
      <x v="19"/>
      <x v="5"/>
    </i>
    <i>
      <x v="20"/>
      <x v="5"/>
    </i>
    <i>
      <x v="21"/>
      <x v="5"/>
    </i>
    <i>
      <x v="22"/>
      <x v="5"/>
    </i>
    <i t="grand">
      <x/>
    </i>
  </rowItems>
  <colItems count="1">
    <i/>
  </colItems>
  <pageFields count="2">
    <pageField fld="1" item="1" hier="-1"/>
    <pageField fld="3" hier="-1"/>
  </pageFields>
  <dataFields count="1">
    <dataField name="Contagem de Nomenclatura" fld="2" subtotal="count" baseField="0" baseItem="0"/>
  </dataFields>
  <formats count="4">
    <format dxfId="7">
      <pivotArea dataOnly="0" labelOnly="1" fieldPosition="0">
        <references count="1">
          <reference field="0" count="1">
            <x v="1"/>
          </reference>
        </references>
      </pivotArea>
    </format>
    <format dxfId="6">
      <pivotArea dataOnly="0" labelOnly="1" fieldPosition="0">
        <references count="1">
          <reference field="0" count="1">
            <x v="5"/>
          </reference>
        </references>
      </pivotArea>
    </format>
    <format dxfId="5">
      <pivotArea dataOnly="0" labelOnly="1" fieldPosition="0">
        <references count="1">
          <reference field="0" count="1">
            <x v="19"/>
          </reference>
        </references>
      </pivotArea>
    </format>
    <format dxfId="4">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Tabela dinâmica4"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46:D74" firstHeaderRow="2" firstDataRow="2" firstDataCol="3" rowPageCount="1"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Row"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0">
        <item h="1" x="0"/>
        <item h="1" x="1"/>
        <item h="1" x="2"/>
        <item h="1" x="3"/>
        <item x="4"/>
        <item h="1" x="5"/>
        <item h="1" x="6"/>
        <item h="1" x="7"/>
        <item h="1" x="8"/>
        <item t="default"/>
      </items>
    </pivotField>
  </pivotFields>
  <rowFields count="3">
    <field x="1"/>
    <field x="2"/>
    <field x="0"/>
  </rowFields>
  <rowItems count="27">
    <i>
      <x/>
      <x/>
      <x/>
    </i>
    <i t="default" r="1">
      <x/>
    </i>
    <i r="1">
      <x v="27"/>
      <x v="8"/>
    </i>
    <i t="default" r="1">
      <x v="27"/>
    </i>
    <i>
      <x v="1"/>
      <x v="15"/>
      <x v="1"/>
    </i>
    <i r="2">
      <x v="3"/>
    </i>
    <i r="2">
      <x v="4"/>
    </i>
    <i r="2">
      <x v="5"/>
    </i>
    <i r="2">
      <x v="6"/>
    </i>
    <i r="2">
      <x v="7"/>
    </i>
    <i r="2">
      <x v="9"/>
    </i>
    <i r="2">
      <x v="10"/>
    </i>
    <i r="2">
      <x v="11"/>
    </i>
    <i r="2">
      <x v="12"/>
    </i>
    <i r="2">
      <x v="13"/>
    </i>
    <i r="2">
      <x v="14"/>
    </i>
    <i r="2">
      <x v="15"/>
    </i>
    <i r="2">
      <x v="16"/>
    </i>
    <i r="2">
      <x v="17"/>
    </i>
    <i r="2">
      <x v="18"/>
    </i>
    <i r="2">
      <x v="19"/>
    </i>
    <i r="2">
      <x v="20"/>
    </i>
    <i r="2">
      <x v="21"/>
    </i>
    <i r="2">
      <x v="22"/>
    </i>
    <i r="2">
      <x v="23"/>
    </i>
    <i t="default" r="1">
      <x v="15"/>
    </i>
    <i t="grand">
      <x/>
    </i>
  </rowItems>
  <colItems count="1">
    <i/>
  </colItems>
  <pageFields count="1">
    <pageField fld="3" hier="-1"/>
  </pageFields>
  <dataFields count="1">
    <dataField name="Contagem de Nomenclatura" fld="2" subtotal="count" baseField="0" baseItem="0"/>
  </dataFields>
  <formats count="4">
    <format dxfId="11">
      <pivotArea dataOnly="0" labelOnly="1" fieldPosition="0">
        <references count="1">
          <reference field="0" count="1">
            <x v="1"/>
          </reference>
        </references>
      </pivotArea>
    </format>
    <format dxfId="10">
      <pivotArea dataOnly="0" labelOnly="1" fieldPosition="0">
        <references count="1">
          <reference field="0" count="1">
            <x v="5"/>
          </reference>
        </references>
      </pivotArea>
    </format>
    <format dxfId="9">
      <pivotArea dataOnly="0" labelOnly="1" fieldPosition="0">
        <references count="1">
          <reference field="0" count="1">
            <x v="19"/>
          </reference>
        </references>
      </pivotArea>
    </format>
    <format dxfId="8">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Tabela dinâmica3"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C28"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h="1" x="18"/>
        <item x="3"/>
        <item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2">
    <i>
      <x v="1"/>
      <x v="7"/>
    </i>
    <i>
      <x v="3"/>
      <x v="7"/>
    </i>
    <i>
      <x v="4"/>
      <x v="7"/>
    </i>
    <i>
      <x v="5"/>
      <x v="7"/>
    </i>
    <i>
      <x v="6"/>
      <x v="7"/>
    </i>
    <i>
      <x v="7"/>
      <x v="7"/>
    </i>
    <i>
      <x v="9"/>
      <x v="7"/>
    </i>
    <i>
      <x v="10"/>
      <x v="7"/>
    </i>
    <i>
      <x v="11"/>
      <x v="7"/>
    </i>
    <i>
      <x v="12"/>
      <x v="7"/>
    </i>
    <i>
      <x v="13"/>
      <x v="6"/>
    </i>
    <i>
      <x v="14"/>
      <x v="7"/>
    </i>
    <i>
      <x v="15"/>
      <x v="7"/>
    </i>
    <i>
      <x v="16"/>
      <x v="7"/>
    </i>
    <i>
      <x v="17"/>
      <x v="7"/>
    </i>
    <i>
      <x v="18"/>
      <x v="7"/>
    </i>
    <i>
      <x v="19"/>
      <x v="7"/>
    </i>
    <i>
      <x v="20"/>
      <x v="7"/>
    </i>
    <i>
      <x v="21"/>
      <x v="7"/>
    </i>
    <i>
      <x v="22"/>
      <x v="7"/>
    </i>
    <i>
      <x v="23"/>
      <x v="7"/>
    </i>
    <i t="grand">
      <x/>
    </i>
  </rowItems>
  <colItems count="1">
    <i/>
  </colItems>
  <pageFields count="2">
    <pageField fld="1" item="1" hier="-1"/>
    <pageField fld="3" hier="-1"/>
  </pageFields>
  <dataFields count="1">
    <dataField name="Contagem de Nomenclatura" fld="2" subtotal="count" baseField="0" baseItem="0"/>
  </dataFields>
  <formats count="4">
    <format dxfId="15">
      <pivotArea dataOnly="0" labelOnly="1" fieldPosition="0">
        <references count="1">
          <reference field="0" count="1">
            <x v="1"/>
          </reference>
        </references>
      </pivotArea>
    </format>
    <format dxfId="14">
      <pivotArea dataOnly="0" labelOnly="1" fieldPosition="0">
        <references count="1">
          <reference field="0" count="1">
            <x v="5"/>
          </reference>
        </references>
      </pivotArea>
    </format>
    <format dxfId="13">
      <pivotArea dataOnly="0" labelOnly="1" fieldPosition="0">
        <references count="1">
          <reference field="0" count="1">
            <x v="19"/>
          </reference>
        </references>
      </pivotArea>
    </format>
    <format dxfId="12">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81294E-B8E3-4699-AB43-C77399859FC0}" name="Tabela dinâmica5"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O5:Q12"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x="19"/>
        <item h="1" x="23"/>
        <item h="1" x="21"/>
        <item h="1" x="18"/>
        <item h="1" x="3"/>
        <item h="1"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6">
    <i>
      <x v="5"/>
      <x v="2"/>
    </i>
    <i>
      <x v="6"/>
      <x v="2"/>
    </i>
    <i>
      <x v="11"/>
      <x v="2"/>
    </i>
    <i>
      <x v="22"/>
      <x v="2"/>
    </i>
    <i>
      <x v="23"/>
      <x v="2"/>
    </i>
    <i t="grand">
      <x/>
    </i>
  </rowItems>
  <colItems count="1">
    <i/>
  </colItems>
  <pageFields count="2">
    <pageField fld="1" item="1" hier="-1"/>
    <pageField fld="3" hier="-1"/>
  </pageFields>
  <dataFields count="1">
    <dataField name="Contagem de Nomenclatura" fld="2" subtotal="count" baseField="0" baseItem="0"/>
  </dataFields>
  <formats count="4">
    <format dxfId="19">
      <pivotArea dataOnly="0" labelOnly="1" fieldPosition="0">
        <references count="1">
          <reference field="0" count="1">
            <x v="1"/>
          </reference>
        </references>
      </pivotArea>
    </format>
    <format dxfId="18">
      <pivotArea dataOnly="0" labelOnly="1" fieldPosition="0">
        <references count="1">
          <reference field="0" count="1">
            <x v="5"/>
          </reference>
        </references>
      </pivotArea>
    </format>
    <format dxfId="17">
      <pivotArea dataOnly="0" labelOnly="1" fieldPosition="0">
        <references count="1">
          <reference field="0" count="1">
            <x v="19"/>
          </reference>
        </references>
      </pivotArea>
    </format>
    <format dxfId="16">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3" dT="2025-09-03T22:41:56.99" personId="{C02732CC-444A-4763-8772-859919B64345}" id="{0AD7D20F-46A8-4AF3-B56A-5F60525DA610}">
    <text>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G32"/>
  <sheetViews>
    <sheetView showGridLines="0" tabSelected="1" zoomScale="90" zoomScaleNormal="90" workbookViewId="0">
      <selection activeCell="G23" sqref="G23"/>
    </sheetView>
  </sheetViews>
  <sheetFormatPr defaultRowHeight="14.4" x14ac:dyDescent="0.3"/>
  <cols>
    <col min="2" max="2" width="1.21875" customWidth="1"/>
    <col min="3" max="3" width="13.44140625" bestFit="1" customWidth="1"/>
    <col min="4" max="4" width="21.88671875" bestFit="1" customWidth="1"/>
    <col min="5" max="5" width="1.88671875" customWidth="1"/>
    <col min="6" max="6" width="13.88671875" style="1" bestFit="1" customWidth="1"/>
    <col min="7" max="7" width="17.33203125" style="1" customWidth="1"/>
    <col min="8" max="8" width="1.88671875" style="1" customWidth="1"/>
    <col min="9" max="9" width="14.6640625" style="1" bestFit="1" customWidth="1"/>
    <col min="10" max="10" width="28.44140625" style="1" bestFit="1" customWidth="1"/>
    <col min="11" max="11" width="1.88671875" style="1" customWidth="1"/>
    <col min="12" max="12" width="9.44140625" style="1" bestFit="1" customWidth="1"/>
    <col min="13" max="13" width="31.6640625" style="1" bestFit="1" customWidth="1"/>
    <col min="14" max="14" width="1.109375" style="1" customWidth="1"/>
    <col min="15" max="15" width="13.77734375" style="1" customWidth="1"/>
    <col min="16" max="18" width="8.88671875" style="1"/>
  </cols>
  <sheetData>
    <row r="1" spans="3:33" x14ac:dyDescent="0.3">
      <c r="W1" s="1"/>
      <c r="X1" s="1"/>
      <c r="Y1" s="1"/>
      <c r="Z1" s="1"/>
      <c r="AA1" s="1"/>
      <c r="AB1" s="1"/>
      <c r="AC1" s="1"/>
      <c r="AD1" s="1"/>
      <c r="AE1" s="1"/>
      <c r="AF1" s="1"/>
      <c r="AG1" s="1"/>
    </row>
    <row r="2" spans="3:33" x14ac:dyDescent="0.3">
      <c r="T2" s="1"/>
      <c r="U2" s="1"/>
      <c r="V2" s="1"/>
      <c r="W2" s="1"/>
      <c r="X2" s="1"/>
      <c r="Y2" s="1"/>
      <c r="Z2" s="1"/>
      <c r="AA2" s="1"/>
      <c r="AB2" s="1"/>
      <c r="AC2" s="1"/>
      <c r="AD2" s="1"/>
      <c r="AG2" s="1"/>
    </row>
    <row r="3" spans="3:33" ht="6.6" customHeight="1" thickBot="1" x14ac:dyDescent="0.35">
      <c r="C3" s="1"/>
      <c r="D3" s="1"/>
      <c r="E3" s="1"/>
      <c r="Q3"/>
      <c r="R3"/>
      <c r="S3" s="1"/>
    </row>
    <row r="4" spans="3:33" ht="15" thickBot="1" x14ac:dyDescent="0.35">
      <c r="C4" s="66" t="s">
        <v>64</v>
      </c>
      <c r="D4" s="67"/>
      <c r="E4" s="19"/>
      <c r="F4" s="66" t="s">
        <v>22</v>
      </c>
      <c r="G4" s="67"/>
      <c r="H4" s="19"/>
      <c r="I4" s="66" t="s">
        <v>37</v>
      </c>
      <c r="J4" s="67"/>
      <c r="L4" s="66" t="s">
        <v>60</v>
      </c>
      <c r="M4" s="67"/>
      <c r="Q4"/>
      <c r="R4"/>
      <c r="S4" s="1"/>
    </row>
    <row r="5" spans="3:33" x14ac:dyDescent="0.3">
      <c r="C5" s="26" t="s">
        <v>0</v>
      </c>
      <c r="D5" s="27" t="s">
        <v>257</v>
      </c>
      <c r="E5" s="2"/>
      <c r="F5" s="28" t="s">
        <v>20</v>
      </c>
      <c r="G5" s="29" t="s">
        <v>23</v>
      </c>
      <c r="H5" s="2"/>
      <c r="I5" s="28" t="s">
        <v>38</v>
      </c>
      <c r="J5" s="29" t="s">
        <v>59</v>
      </c>
      <c r="K5" s="2"/>
      <c r="L5" s="28" t="s">
        <v>67</v>
      </c>
      <c r="M5" s="29" t="s">
        <v>62</v>
      </c>
      <c r="Q5"/>
      <c r="R5"/>
      <c r="S5" s="1"/>
    </row>
    <row r="6" spans="3:33" x14ac:dyDescent="0.3">
      <c r="C6" s="20" t="s">
        <v>11</v>
      </c>
      <c r="D6" s="21" t="s">
        <v>1</v>
      </c>
      <c r="E6" s="1"/>
      <c r="F6" s="20" t="s">
        <v>24</v>
      </c>
      <c r="G6" s="21" t="s">
        <v>21</v>
      </c>
      <c r="I6" s="20" t="s">
        <v>127</v>
      </c>
      <c r="J6" s="21" t="s">
        <v>37</v>
      </c>
      <c r="L6" s="20" t="s">
        <v>65</v>
      </c>
      <c r="M6" s="21" t="s">
        <v>65</v>
      </c>
      <c r="Q6"/>
      <c r="R6"/>
      <c r="S6" s="1"/>
    </row>
    <row r="7" spans="3:33" x14ac:dyDescent="0.3">
      <c r="C7" s="20" t="s">
        <v>12</v>
      </c>
      <c r="D7" s="21" t="s">
        <v>2</v>
      </c>
      <c r="E7" s="1"/>
      <c r="F7" s="20" t="s">
        <v>36</v>
      </c>
      <c r="G7" s="21" t="s">
        <v>25</v>
      </c>
      <c r="I7" s="20" t="s">
        <v>256</v>
      </c>
      <c r="J7" s="21" t="s">
        <v>125</v>
      </c>
      <c r="L7" s="20" t="s">
        <v>68</v>
      </c>
      <c r="M7" s="21" t="s">
        <v>66</v>
      </c>
      <c r="Q7"/>
      <c r="R7"/>
      <c r="S7" s="1"/>
    </row>
    <row r="8" spans="3:33" x14ac:dyDescent="0.3">
      <c r="C8" s="28" t="s">
        <v>3</v>
      </c>
      <c r="D8" s="29" t="s">
        <v>4</v>
      </c>
      <c r="E8" s="2"/>
      <c r="F8" s="20" t="s">
        <v>35</v>
      </c>
      <c r="G8" s="21" t="s">
        <v>27</v>
      </c>
      <c r="I8" s="31" t="s">
        <v>56</v>
      </c>
      <c r="J8" s="32" t="s">
        <v>255</v>
      </c>
      <c r="K8" s="2"/>
      <c r="L8" s="20" t="s">
        <v>293</v>
      </c>
      <c r="M8" s="21" t="s">
        <v>294</v>
      </c>
      <c r="O8" s="1" t="s">
        <v>295</v>
      </c>
      <c r="Q8"/>
      <c r="R8"/>
      <c r="S8" s="1"/>
    </row>
    <row r="9" spans="3:33" x14ac:dyDescent="0.3">
      <c r="C9" s="20" t="s">
        <v>6</v>
      </c>
      <c r="D9" s="21" t="s">
        <v>5</v>
      </c>
      <c r="E9" s="1"/>
      <c r="F9" s="20" t="s">
        <v>34</v>
      </c>
      <c r="G9" s="21" t="s">
        <v>26</v>
      </c>
      <c r="I9" s="20" t="s">
        <v>57</v>
      </c>
      <c r="J9" s="21" t="s">
        <v>39</v>
      </c>
      <c r="L9" s="28" t="s">
        <v>254</v>
      </c>
      <c r="M9" s="29" t="s">
        <v>63</v>
      </c>
      <c r="O9" s="33"/>
      <c r="Q9"/>
      <c r="R9"/>
      <c r="S9" s="1"/>
    </row>
    <row r="10" spans="3:33" x14ac:dyDescent="0.3">
      <c r="C10" s="20" t="s">
        <v>9</v>
      </c>
      <c r="D10" s="21" t="s">
        <v>7</v>
      </c>
      <c r="E10" s="1"/>
      <c r="F10" s="20" t="s">
        <v>33</v>
      </c>
      <c r="G10" s="21" t="s">
        <v>28</v>
      </c>
      <c r="I10" s="20" t="s">
        <v>58</v>
      </c>
      <c r="J10" s="21" t="s">
        <v>40</v>
      </c>
      <c r="L10" s="20" t="s">
        <v>299</v>
      </c>
      <c r="M10" s="21" t="s">
        <v>298</v>
      </c>
      <c r="Q10"/>
      <c r="R10"/>
      <c r="S10" s="1"/>
    </row>
    <row r="11" spans="3:33" ht="15" thickBot="1" x14ac:dyDescent="0.35">
      <c r="C11" s="20" t="s">
        <v>10</v>
      </c>
      <c r="D11" s="21" t="s">
        <v>8</v>
      </c>
      <c r="E11" s="1"/>
      <c r="F11" s="20" t="s">
        <v>32</v>
      </c>
      <c r="G11" s="21" t="s">
        <v>29</v>
      </c>
      <c r="I11" s="20" t="s">
        <v>49</v>
      </c>
      <c r="J11" s="21" t="s">
        <v>41</v>
      </c>
      <c r="L11" s="20" t="s">
        <v>301</v>
      </c>
      <c r="M11" s="21" t="s">
        <v>300</v>
      </c>
      <c r="Q11"/>
      <c r="R11"/>
      <c r="S11" s="1"/>
    </row>
    <row r="12" spans="3:33" ht="15" thickBot="1" x14ac:dyDescent="0.35">
      <c r="C12" s="28" t="s">
        <v>13</v>
      </c>
      <c r="D12" s="29" t="s">
        <v>14</v>
      </c>
      <c r="E12" s="2"/>
      <c r="F12" s="23" t="s">
        <v>31</v>
      </c>
      <c r="G12" s="24" t="s">
        <v>30</v>
      </c>
      <c r="I12" s="37" t="s">
        <v>61</v>
      </c>
      <c r="J12" s="38" t="s">
        <v>19</v>
      </c>
      <c r="K12" s="2"/>
      <c r="L12" s="20" t="s">
        <v>302</v>
      </c>
      <c r="M12" s="21" t="s">
        <v>296</v>
      </c>
      <c r="Q12"/>
      <c r="R12"/>
      <c r="S12" s="1"/>
    </row>
    <row r="13" spans="3:33" ht="15" thickBot="1" x14ac:dyDescent="0.35">
      <c r="C13" s="20" t="s">
        <v>17</v>
      </c>
      <c r="D13" s="22" t="s">
        <v>15</v>
      </c>
      <c r="E13" s="3"/>
      <c r="I13" s="20" t="s">
        <v>54</v>
      </c>
      <c r="J13" s="25" t="s">
        <v>42</v>
      </c>
      <c r="K13" s="30"/>
      <c r="L13" s="23" t="s">
        <v>303</v>
      </c>
      <c r="M13" s="24" t="s">
        <v>297</v>
      </c>
      <c r="O13" s="1" t="s">
        <v>295</v>
      </c>
      <c r="Q13"/>
      <c r="R13"/>
      <c r="S13" s="1"/>
    </row>
    <row r="14" spans="3:33" ht="15" thickBot="1" x14ac:dyDescent="0.35">
      <c r="C14" s="23" t="s">
        <v>18</v>
      </c>
      <c r="D14" s="24" t="s">
        <v>16</v>
      </c>
      <c r="E14" s="1"/>
      <c r="I14" s="20" t="s">
        <v>55</v>
      </c>
      <c r="J14" s="21" t="s">
        <v>43</v>
      </c>
      <c r="L14" s="68"/>
      <c r="M14" s="68"/>
      <c r="Q14"/>
      <c r="R14"/>
      <c r="S14" s="1"/>
    </row>
    <row r="15" spans="3:33" x14ac:dyDescent="0.3">
      <c r="C15" s="1"/>
      <c r="D15" s="1"/>
      <c r="E15" s="1"/>
      <c r="I15" s="20" t="s">
        <v>53</v>
      </c>
      <c r="J15" s="21" t="s">
        <v>44</v>
      </c>
      <c r="Q15"/>
      <c r="R15"/>
      <c r="S15" s="1"/>
    </row>
    <row r="16" spans="3:33" x14ac:dyDescent="0.3">
      <c r="C16" s="1"/>
      <c r="D16" s="1"/>
      <c r="E16" s="1"/>
      <c r="I16" s="20" t="s">
        <v>52</v>
      </c>
      <c r="J16" s="21" t="s">
        <v>45</v>
      </c>
      <c r="Q16"/>
      <c r="R16"/>
      <c r="S16" s="1"/>
    </row>
    <row r="17" spans="3:19" x14ac:dyDescent="0.3">
      <c r="C17" s="1"/>
      <c r="D17" s="1"/>
      <c r="E17" s="1"/>
      <c r="I17" s="20" t="s">
        <v>49</v>
      </c>
      <c r="J17" s="21" t="s">
        <v>46</v>
      </c>
      <c r="Q17"/>
      <c r="R17"/>
      <c r="S17" s="1"/>
    </row>
    <row r="18" spans="3:19" x14ac:dyDescent="0.3">
      <c r="C18" s="1"/>
      <c r="D18" s="1"/>
      <c r="E18" s="1"/>
      <c r="I18" s="20" t="s">
        <v>50</v>
      </c>
      <c r="J18" s="21" t="s">
        <v>47</v>
      </c>
      <c r="P18"/>
      <c r="Q18"/>
    </row>
    <row r="19" spans="3:19" ht="15" thickBot="1" x14ac:dyDescent="0.35">
      <c r="I19" s="23" t="s">
        <v>51</v>
      </c>
      <c r="J19" s="24" t="s">
        <v>48</v>
      </c>
    </row>
    <row r="20" spans="3:19" x14ac:dyDescent="0.3">
      <c r="F20"/>
      <c r="G20"/>
      <c r="H20"/>
      <c r="L20"/>
    </row>
    <row r="21" spans="3:19" x14ac:dyDescent="0.3">
      <c r="F21"/>
      <c r="G21"/>
      <c r="H21"/>
      <c r="L21"/>
    </row>
    <row r="22" spans="3:19" x14ac:dyDescent="0.3">
      <c r="F22"/>
      <c r="G22"/>
      <c r="H22"/>
      <c r="K22"/>
      <c r="L22"/>
    </row>
    <row r="23" spans="3:19" x14ac:dyDescent="0.3">
      <c r="F23"/>
      <c r="G23"/>
      <c r="H23"/>
      <c r="K23"/>
      <c r="L23"/>
    </row>
    <row r="24" spans="3:19" x14ac:dyDescent="0.3">
      <c r="F24"/>
      <c r="G24"/>
      <c r="H24"/>
      <c r="K24"/>
      <c r="L24"/>
    </row>
    <row r="25" spans="3:19" x14ac:dyDescent="0.3">
      <c r="F25"/>
      <c r="G25"/>
      <c r="H25"/>
      <c r="I25"/>
      <c r="J25"/>
      <c r="K25"/>
      <c r="L25"/>
      <c r="M25"/>
    </row>
    <row r="26" spans="3:19" x14ac:dyDescent="0.3">
      <c r="F26"/>
      <c r="G26"/>
      <c r="H26"/>
      <c r="I26"/>
      <c r="J26"/>
      <c r="K26"/>
      <c r="L26"/>
      <c r="M26"/>
    </row>
    <row r="27" spans="3:19" x14ac:dyDescent="0.3">
      <c r="F27"/>
      <c r="G27"/>
      <c r="H27"/>
      <c r="I27"/>
      <c r="J27"/>
      <c r="K27"/>
      <c r="L27"/>
      <c r="M27"/>
    </row>
    <row r="28" spans="3:19" x14ac:dyDescent="0.3">
      <c r="F28"/>
      <c r="G28"/>
      <c r="H28"/>
      <c r="I28"/>
      <c r="J28"/>
      <c r="K28"/>
      <c r="L28"/>
      <c r="M28"/>
    </row>
    <row r="29" spans="3:19" x14ac:dyDescent="0.3">
      <c r="F29"/>
      <c r="G29"/>
      <c r="H29"/>
      <c r="I29"/>
      <c r="J29"/>
      <c r="K29"/>
      <c r="L29"/>
    </row>
    <row r="30" spans="3:19" hidden="1" x14ac:dyDescent="0.3">
      <c r="F30"/>
      <c r="G30"/>
      <c r="H30"/>
      <c r="I30" s="20" t="s">
        <v>309</v>
      </c>
      <c r="J30" s="21" t="s">
        <v>310</v>
      </c>
      <c r="K30"/>
      <c r="L30"/>
    </row>
    <row r="31" spans="3:19" hidden="1" x14ac:dyDescent="0.3">
      <c r="F31"/>
      <c r="G31"/>
      <c r="H31"/>
      <c r="I31" s="20" t="s">
        <v>312</v>
      </c>
      <c r="J31" s="21" t="s">
        <v>311</v>
      </c>
      <c r="K31"/>
      <c r="L31"/>
    </row>
    <row r="32" spans="3:19" x14ac:dyDescent="0.3">
      <c r="F32"/>
      <c r="G32"/>
      <c r="H32"/>
      <c r="I32"/>
      <c r="J32"/>
      <c r="K32"/>
      <c r="L32"/>
    </row>
  </sheetData>
  <mergeCells count="5">
    <mergeCell ref="C4:D4"/>
    <mergeCell ref="L14:M14"/>
    <mergeCell ref="F4:G4"/>
    <mergeCell ref="I4:J4"/>
    <mergeCell ref="L4:M4"/>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2"/>
  <sheetViews>
    <sheetView topLeftCell="C3" workbookViewId="0">
      <selection activeCell="J3" sqref="J3"/>
    </sheetView>
  </sheetViews>
  <sheetFormatPr defaultColWidth="8.88671875" defaultRowHeight="14.4" x14ac:dyDescent="0.3"/>
  <cols>
    <col min="1" max="2" width="53.44140625" style="46" customWidth="1"/>
    <col min="3" max="4" width="10.21875" style="46" customWidth="1"/>
    <col min="5" max="5" width="14.6640625" style="46" customWidth="1"/>
    <col min="6" max="6" width="13.44140625" style="46" customWidth="1"/>
    <col min="7" max="7" width="10.21875" style="46" customWidth="1"/>
    <col min="8" max="8" width="13.109375" style="46" customWidth="1"/>
    <col min="9" max="9" width="10.21875" style="46" customWidth="1"/>
    <col min="10" max="10" width="8.109375" style="46" customWidth="1"/>
    <col min="11" max="11" width="12.109375" style="46" customWidth="1"/>
    <col min="12" max="16" width="8.88671875" style="46"/>
    <col min="17" max="17" width="11.5546875" style="46" bestFit="1" customWidth="1"/>
    <col min="18" max="16384" width="8.88671875" style="46"/>
  </cols>
  <sheetData>
    <row r="1" spans="1:12" s="4" customFormat="1" ht="44.4" customHeight="1" thickBot="1" x14ac:dyDescent="0.35">
      <c r="A1" s="39" t="s">
        <v>69</v>
      </c>
      <c r="B1" s="40" t="s">
        <v>313</v>
      </c>
      <c r="C1" s="40" t="s">
        <v>314</v>
      </c>
      <c r="D1" s="40" t="s">
        <v>258</v>
      </c>
      <c r="E1" s="40" t="s">
        <v>315</v>
      </c>
      <c r="F1" s="40" t="s">
        <v>259</v>
      </c>
      <c r="G1" s="40" t="s">
        <v>260</v>
      </c>
      <c r="H1" s="40" t="s">
        <v>261</v>
      </c>
      <c r="I1" s="40" t="s">
        <v>262</v>
      </c>
      <c r="J1" s="40" t="s">
        <v>264</v>
      </c>
      <c r="K1" s="41" t="s">
        <v>263</v>
      </c>
    </row>
    <row r="2" spans="1:12" ht="28.8" x14ac:dyDescent="0.3">
      <c r="A2" s="42" t="s">
        <v>77</v>
      </c>
      <c r="B2" s="43" t="s">
        <v>316</v>
      </c>
      <c r="C2" s="44" t="s">
        <v>11</v>
      </c>
      <c r="D2" s="44" t="s">
        <v>6</v>
      </c>
      <c r="E2" s="44" t="s">
        <v>17</v>
      </c>
      <c r="F2" s="44" t="s">
        <v>97</v>
      </c>
      <c r="G2" s="44" t="s">
        <v>127</v>
      </c>
      <c r="H2" s="44" t="s">
        <v>58</v>
      </c>
      <c r="I2" s="44" t="s">
        <v>54</v>
      </c>
      <c r="J2" s="44"/>
      <c r="K2" s="45"/>
    </row>
    <row r="3" spans="1:12" ht="28.8" x14ac:dyDescent="0.3">
      <c r="A3" s="35" t="s">
        <v>79</v>
      </c>
      <c r="B3" s="47" t="s">
        <v>317</v>
      </c>
      <c r="C3" s="48" t="s">
        <v>11</v>
      </c>
      <c r="D3" s="48" t="s">
        <v>6</v>
      </c>
      <c r="E3" s="48" t="s">
        <v>17</v>
      </c>
      <c r="F3" s="48" t="s">
        <v>95</v>
      </c>
      <c r="G3" s="48" t="s">
        <v>127</v>
      </c>
      <c r="H3" s="48" t="s">
        <v>57</v>
      </c>
      <c r="I3" s="48" t="s">
        <v>54</v>
      </c>
      <c r="J3" s="48"/>
      <c r="K3" s="49"/>
    </row>
    <row r="4" spans="1:12" ht="28.8" x14ac:dyDescent="0.3">
      <c r="A4" s="35" t="s">
        <v>81</v>
      </c>
      <c r="B4" s="47" t="s">
        <v>318</v>
      </c>
      <c r="C4" s="48" t="s">
        <v>11</v>
      </c>
      <c r="D4" s="48" t="s">
        <v>6</v>
      </c>
      <c r="E4" s="48" t="s">
        <v>18</v>
      </c>
      <c r="F4" s="48" t="s">
        <v>32</v>
      </c>
      <c r="G4" s="48" t="s">
        <v>127</v>
      </c>
      <c r="H4" s="48" t="s">
        <v>58</v>
      </c>
      <c r="I4" s="48" t="s">
        <v>52</v>
      </c>
      <c r="J4" s="48"/>
      <c r="K4" s="49"/>
    </row>
    <row r="5" spans="1:12" ht="28.8" x14ac:dyDescent="0.3">
      <c r="A5" s="58" t="s">
        <v>74</v>
      </c>
      <c r="B5" s="59" t="s">
        <v>319</v>
      </c>
      <c r="C5" s="60" t="s">
        <v>11</v>
      </c>
      <c r="D5" s="60" t="s">
        <v>6</v>
      </c>
      <c r="E5" s="60" t="s">
        <v>17</v>
      </c>
      <c r="F5" s="60" t="s">
        <v>33</v>
      </c>
      <c r="G5" s="60" t="s">
        <v>256</v>
      </c>
      <c r="H5" s="60"/>
      <c r="I5" s="60"/>
      <c r="J5" s="60"/>
      <c r="K5" s="61"/>
      <c r="L5" s="46" t="s">
        <v>359</v>
      </c>
    </row>
    <row r="6" spans="1:12" ht="28.8" x14ac:dyDescent="0.3">
      <c r="A6" s="58" t="s">
        <v>118</v>
      </c>
      <c r="B6" s="59" t="s">
        <v>320</v>
      </c>
      <c r="C6" s="60" t="s">
        <v>11</v>
      </c>
      <c r="D6" s="60" t="s">
        <v>9</v>
      </c>
      <c r="E6" s="60" t="s">
        <v>17</v>
      </c>
      <c r="F6" s="60" t="s">
        <v>34</v>
      </c>
      <c r="G6" s="60" t="s">
        <v>127</v>
      </c>
      <c r="H6" s="60"/>
      <c r="I6" s="60"/>
      <c r="J6" s="60"/>
      <c r="K6" s="61"/>
    </row>
    <row r="7" spans="1:12" ht="28.8" x14ac:dyDescent="0.3">
      <c r="A7" s="58" t="s">
        <v>119</v>
      </c>
      <c r="B7" s="59" t="s">
        <v>321</v>
      </c>
      <c r="C7" s="60" t="s">
        <v>11</v>
      </c>
      <c r="D7" s="60" t="s">
        <v>6</v>
      </c>
      <c r="E7" s="60" t="s">
        <v>17</v>
      </c>
      <c r="F7" s="60" t="s">
        <v>36</v>
      </c>
      <c r="G7" s="60"/>
      <c r="H7" s="60"/>
      <c r="I7" s="60"/>
      <c r="J7" s="60"/>
      <c r="K7" s="61"/>
      <c r="L7" s="46" t="s">
        <v>359</v>
      </c>
    </row>
    <row r="8" spans="1:12" ht="43.2" x14ac:dyDescent="0.3">
      <c r="A8" s="35" t="s">
        <v>148</v>
      </c>
      <c r="B8" s="47" t="s">
        <v>322</v>
      </c>
      <c r="C8" s="48" t="s">
        <v>11</v>
      </c>
      <c r="D8" s="48" t="s">
        <v>6</v>
      </c>
      <c r="E8" s="48" t="s">
        <v>17</v>
      </c>
      <c r="F8" s="48" t="s">
        <v>32</v>
      </c>
      <c r="G8" s="48" t="s">
        <v>127</v>
      </c>
      <c r="H8" s="48" t="s">
        <v>57</v>
      </c>
      <c r="I8" s="48" t="s">
        <v>54</v>
      </c>
      <c r="J8" s="48"/>
      <c r="K8" s="49"/>
    </row>
    <row r="9" spans="1:12" ht="28.8" x14ac:dyDescent="0.3">
      <c r="A9" s="35" t="s">
        <v>122</v>
      </c>
      <c r="B9" s="47" t="s">
        <v>323</v>
      </c>
      <c r="C9" s="48" t="s">
        <v>92</v>
      </c>
      <c r="D9" s="48" t="s">
        <v>6</v>
      </c>
      <c r="E9" s="48" t="s">
        <v>18</v>
      </c>
      <c r="F9" s="48" t="s">
        <v>36</v>
      </c>
      <c r="G9" s="48" t="s">
        <v>127</v>
      </c>
      <c r="H9" s="48" t="s">
        <v>93</v>
      </c>
      <c r="I9" s="48" t="s">
        <v>94</v>
      </c>
      <c r="J9" s="48" t="s">
        <v>68</v>
      </c>
      <c r="K9" s="49" t="s">
        <v>299</v>
      </c>
    </row>
    <row r="10" spans="1:12" ht="28.8" x14ac:dyDescent="0.3">
      <c r="A10" s="35" t="s">
        <v>156</v>
      </c>
      <c r="B10" s="47" t="s">
        <v>324</v>
      </c>
      <c r="C10" s="48" t="s">
        <v>11</v>
      </c>
      <c r="D10" s="48" t="s">
        <v>6</v>
      </c>
      <c r="E10" s="48" t="s">
        <v>17</v>
      </c>
      <c r="F10" s="48" t="s">
        <v>32</v>
      </c>
      <c r="G10" s="48" t="s">
        <v>127</v>
      </c>
      <c r="H10" s="48" t="s">
        <v>49</v>
      </c>
      <c r="I10" s="48" t="s">
        <v>49</v>
      </c>
      <c r="J10" s="48"/>
      <c r="K10" s="49"/>
    </row>
    <row r="11" spans="1:12" ht="28.8" x14ac:dyDescent="0.3">
      <c r="A11" s="35" t="s">
        <v>86</v>
      </c>
      <c r="B11" s="47" t="s">
        <v>325</v>
      </c>
      <c r="C11" s="48" t="s">
        <v>11</v>
      </c>
      <c r="D11" s="48" t="s">
        <v>6</v>
      </c>
      <c r="E11" s="48" t="s">
        <v>18</v>
      </c>
      <c r="F11" s="48" t="s">
        <v>32</v>
      </c>
      <c r="G11" s="48" t="s">
        <v>127</v>
      </c>
      <c r="H11" s="48" t="s">
        <v>57</v>
      </c>
      <c r="I11" s="48" t="s">
        <v>54</v>
      </c>
      <c r="J11" s="48"/>
      <c r="K11" s="49"/>
    </row>
    <row r="12" spans="1:12" ht="28.8" x14ac:dyDescent="0.3">
      <c r="A12" s="35" t="s">
        <v>87</v>
      </c>
      <c r="B12" s="47" t="s">
        <v>326</v>
      </c>
      <c r="C12" s="48" t="s">
        <v>11</v>
      </c>
      <c r="D12" s="48" t="s">
        <v>6</v>
      </c>
      <c r="E12" s="48" t="s">
        <v>17</v>
      </c>
      <c r="F12" s="48" t="s">
        <v>95</v>
      </c>
      <c r="G12" s="48" t="s">
        <v>127</v>
      </c>
      <c r="H12" s="48" t="s">
        <v>57</v>
      </c>
      <c r="I12" s="48" t="s">
        <v>96</v>
      </c>
      <c r="J12" s="48"/>
      <c r="K12" s="49"/>
    </row>
    <row r="13" spans="1:12" ht="28.8" x14ac:dyDescent="0.3">
      <c r="A13" s="35" t="s">
        <v>172</v>
      </c>
      <c r="B13" s="47" t="s">
        <v>327</v>
      </c>
      <c r="C13" s="48" t="s">
        <v>11</v>
      </c>
      <c r="D13" s="48" t="s">
        <v>6</v>
      </c>
      <c r="E13" s="48" t="s">
        <v>17</v>
      </c>
      <c r="F13" s="48" t="s">
        <v>97</v>
      </c>
      <c r="G13" s="48" t="s">
        <v>127</v>
      </c>
      <c r="H13" s="48" t="s">
        <v>57</v>
      </c>
      <c r="I13" s="48" t="s">
        <v>96</v>
      </c>
      <c r="J13" s="48"/>
      <c r="K13" s="49"/>
    </row>
    <row r="14" spans="1:12" ht="28.8" x14ac:dyDescent="0.3">
      <c r="A14" s="35" t="s">
        <v>90</v>
      </c>
      <c r="B14" s="47" t="s">
        <v>328</v>
      </c>
      <c r="C14" s="48" t="s">
        <v>92</v>
      </c>
      <c r="D14" s="48" t="s">
        <v>6</v>
      </c>
      <c r="E14" s="48" t="s">
        <v>17</v>
      </c>
      <c r="F14" s="48" t="s">
        <v>36</v>
      </c>
      <c r="G14" s="48" t="s">
        <v>127</v>
      </c>
      <c r="H14" s="48" t="s">
        <v>57</v>
      </c>
      <c r="I14" s="48" t="s">
        <v>54</v>
      </c>
      <c r="J14" s="48"/>
      <c r="K14" s="49"/>
    </row>
    <row r="15" spans="1:12" ht="28.8" x14ac:dyDescent="0.3">
      <c r="A15" s="35" t="s">
        <v>91</v>
      </c>
      <c r="B15" s="47" t="s">
        <v>329</v>
      </c>
      <c r="C15" s="48" t="s">
        <v>11</v>
      </c>
      <c r="D15" s="48" t="s">
        <v>6</v>
      </c>
      <c r="E15" s="48" t="s">
        <v>17</v>
      </c>
      <c r="F15" s="48" t="s">
        <v>98</v>
      </c>
      <c r="G15" s="48" t="s">
        <v>127</v>
      </c>
      <c r="H15" s="48" t="s">
        <v>93</v>
      </c>
      <c r="I15" s="48" t="s">
        <v>99</v>
      </c>
      <c r="J15" s="48"/>
      <c r="K15" s="49"/>
    </row>
    <row r="16" spans="1:12" ht="28.8" x14ac:dyDescent="0.3">
      <c r="A16" s="35" t="s">
        <v>308</v>
      </c>
      <c r="B16" s="47" t="s">
        <v>330</v>
      </c>
      <c r="C16" s="48" t="s">
        <v>11</v>
      </c>
      <c r="D16" s="48" t="s">
        <v>6</v>
      </c>
      <c r="E16" s="48" t="s">
        <v>18</v>
      </c>
      <c r="F16" s="48" t="s">
        <v>101</v>
      </c>
      <c r="G16" s="48" t="s">
        <v>127</v>
      </c>
      <c r="H16" s="48" t="s">
        <v>57</v>
      </c>
      <c r="I16" s="48" t="s">
        <v>102</v>
      </c>
      <c r="J16" s="48"/>
      <c r="K16" s="49"/>
    </row>
    <row r="17" spans="1:11" ht="28.8" x14ac:dyDescent="0.3">
      <c r="A17" s="35" t="s">
        <v>307</v>
      </c>
      <c r="B17" s="47" t="s">
        <v>331</v>
      </c>
      <c r="C17" s="48" t="s">
        <v>11</v>
      </c>
      <c r="D17" s="48" t="s">
        <v>6</v>
      </c>
      <c r="E17" s="48" t="s">
        <v>17</v>
      </c>
      <c r="F17" s="48" t="s">
        <v>95</v>
      </c>
      <c r="G17" s="48" t="s">
        <v>127</v>
      </c>
      <c r="H17" s="48" t="s">
        <v>57</v>
      </c>
      <c r="I17" s="48" t="s">
        <v>54</v>
      </c>
      <c r="J17" s="48" t="s">
        <v>68</v>
      </c>
      <c r="K17" s="49" t="s">
        <v>332</v>
      </c>
    </row>
    <row r="18" spans="1:11" ht="28.8" x14ac:dyDescent="0.3">
      <c r="A18" s="6" t="s">
        <v>348</v>
      </c>
      <c r="B18" s="47" t="s">
        <v>333</v>
      </c>
      <c r="C18" s="48" t="s">
        <v>11</v>
      </c>
      <c r="D18" s="48" t="s">
        <v>6</v>
      </c>
      <c r="E18" s="48" t="s">
        <v>17</v>
      </c>
      <c r="F18" s="48" t="s">
        <v>97</v>
      </c>
      <c r="G18" s="48" t="s">
        <v>127</v>
      </c>
      <c r="H18" s="48" t="s">
        <v>58</v>
      </c>
      <c r="I18" s="48" t="s">
        <v>52</v>
      </c>
      <c r="J18" s="48"/>
      <c r="K18" s="49"/>
    </row>
    <row r="19" spans="1:11" ht="28.8" x14ac:dyDescent="0.3">
      <c r="A19" s="35" t="s">
        <v>208</v>
      </c>
      <c r="B19" s="47" t="s">
        <v>334</v>
      </c>
      <c r="C19" s="48" t="s">
        <v>11</v>
      </c>
      <c r="D19" s="48" t="s">
        <v>6</v>
      </c>
      <c r="E19" s="48" t="s">
        <v>17</v>
      </c>
      <c r="F19" s="48" t="s">
        <v>36</v>
      </c>
      <c r="G19" s="48" t="s">
        <v>127</v>
      </c>
      <c r="H19" s="48" t="s">
        <v>58</v>
      </c>
      <c r="I19" s="48" t="s">
        <v>49</v>
      </c>
      <c r="J19" s="48"/>
      <c r="K19" s="49"/>
    </row>
    <row r="20" spans="1:11" ht="28.8" x14ac:dyDescent="0.3">
      <c r="A20" s="35" t="s">
        <v>306</v>
      </c>
      <c r="B20" s="47" t="s">
        <v>335</v>
      </c>
      <c r="C20" s="48" t="s">
        <v>11</v>
      </c>
      <c r="D20" s="48" t="s">
        <v>6</v>
      </c>
      <c r="E20" s="48" t="s">
        <v>18</v>
      </c>
      <c r="F20" s="48" t="s">
        <v>32</v>
      </c>
      <c r="G20" s="48" t="s">
        <v>127</v>
      </c>
      <c r="H20" s="48" t="s">
        <v>93</v>
      </c>
      <c r="I20" s="48" t="s">
        <v>54</v>
      </c>
      <c r="J20" s="48"/>
      <c r="K20" s="49"/>
    </row>
    <row r="21" spans="1:11" ht="28.8" x14ac:dyDescent="0.3">
      <c r="A21" s="35" t="s">
        <v>219</v>
      </c>
      <c r="B21" s="47" t="s">
        <v>336</v>
      </c>
      <c r="C21" s="48" t="s">
        <v>11</v>
      </c>
      <c r="D21" s="48" t="s">
        <v>6</v>
      </c>
      <c r="E21" s="48" t="s">
        <v>18</v>
      </c>
      <c r="F21" s="48" t="s">
        <v>36</v>
      </c>
      <c r="G21" s="48" t="s">
        <v>127</v>
      </c>
      <c r="H21" s="48" t="s">
        <v>57</v>
      </c>
      <c r="I21" s="48" t="s">
        <v>54</v>
      </c>
      <c r="J21" s="48"/>
      <c r="K21" s="49"/>
    </row>
    <row r="22" spans="1:11" ht="28.8" x14ac:dyDescent="0.3">
      <c r="A22" s="35" t="s">
        <v>305</v>
      </c>
      <c r="B22" s="47" t="s">
        <v>337</v>
      </c>
      <c r="C22" s="48" t="s">
        <v>11</v>
      </c>
      <c r="D22" s="48" t="s">
        <v>6</v>
      </c>
      <c r="E22" s="48" t="s">
        <v>18</v>
      </c>
      <c r="F22" s="48" t="s">
        <v>101</v>
      </c>
      <c r="G22" s="48" t="s">
        <v>127</v>
      </c>
      <c r="H22" s="48" t="s">
        <v>57</v>
      </c>
      <c r="I22" s="48" t="s">
        <v>54</v>
      </c>
      <c r="J22" s="48"/>
      <c r="K22" s="49"/>
    </row>
    <row r="23" spans="1:11" ht="28.8" x14ac:dyDescent="0.3">
      <c r="A23" s="35" t="s">
        <v>304</v>
      </c>
      <c r="B23" s="47" t="s">
        <v>338</v>
      </c>
      <c r="C23" s="48" t="s">
        <v>11</v>
      </c>
      <c r="D23" s="48" t="s">
        <v>6</v>
      </c>
      <c r="E23" s="48" t="s">
        <v>18</v>
      </c>
      <c r="F23" s="48" t="s">
        <v>31</v>
      </c>
      <c r="G23" s="48" t="s">
        <v>127</v>
      </c>
      <c r="H23" s="48" t="s">
        <v>57</v>
      </c>
      <c r="I23" s="48" t="s">
        <v>54</v>
      </c>
      <c r="J23" s="48" t="s">
        <v>293</v>
      </c>
      <c r="K23" s="49" t="s">
        <v>303</v>
      </c>
    </row>
    <row r="24" spans="1:11" ht="43.8" thickBot="1" x14ac:dyDescent="0.35">
      <c r="A24" s="34" t="s">
        <v>100</v>
      </c>
      <c r="B24" s="50" t="s">
        <v>339</v>
      </c>
      <c r="C24" s="51" t="s">
        <v>11</v>
      </c>
      <c r="D24" s="51" t="s">
        <v>6</v>
      </c>
      <c r="E24" s="51" t="s">
        <v>17</v>
      </c>
      <c r="F24" s="51" t="s">
        <v>97</v>
      </c>
      <c r="G24" s="51" t="s">
        <v>127</v>
      </c>
      <c r="H24" s="51" t="s">
        <v>57</v>
      </c>
      <c r="I24" s="51" t="s">
        <v>54</v>
      </c>
      <c r="J24" s="51"/>
      <c r="K24" s="52"/>
    </row>
    <row r="34" spans="4:17" x14ac:dyDescent="0.3">
      <c r="Q34" s="62">
        <f>2/21</f>
        <v>9.5238095238095233E-2</v>
      </c>
    </row>
    <row r="42" spans="4:17" x14ac:dyDescent="0.3">
      <c r="D42" s="62">
        <f>22/23</f>
        <v>0.95652173913043481</v>
      </c>
    </row>
  </sheetData>
  <autoFilter ref="A1:K25" xr:uid="{00000000-0009-0000-0000-000001000000}"/>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
  <sheetViews>
    <sheetView topLeftCell="C22" workbookViewId="0">
      <selection activeCell="G30" sqref="G30"/>
    </sheetView>
  </sheetViews>
  <sheetFormatPr defaultRowHeight="14.4" x14ac:dyDescent="0.3"/>
  <cols>
    <col min="2" max="3" width="31" customWidth="1"/>
    <col min="4" max="4" width="18.88671875" style="13" customWidth="1"/>
    <col min="5" max="5" width="14.44140625" bestFit="1" customWidth="1"/>
    <col min="6" max="6" width="29.6640625" customWidth="1"/>
    <col min="7" max="7" width="30.6640625" bestFit="1" customWidth="1"/>
    <col min="8" max="8" width="14.109375" style="13" bestFit="1" customWidth="1"/>
    <col min="9" max="9" width="48.33203125" style="13" customWidth="1"/>
    <col min="10" max="10" width="17.77734375" bestFit="1" customWidth="1"/>
    <col min="11" max="11" width="24.109375" bestFit="1" customWidth="1"/>
    <col min="12" max="12" width="49" customWidth="1"/>
  </cols>
  <sheetData>
    <row r="1" spans="1:12" x14ac:dyDescent="0.3">
      <c r="A1" s="18"/>
      <c r="B1" s="18"/>
      <c r="C1" s="18"/>
    </row>
    <row r="2" spans="1:12" x14ac:dyDescent="0.3">
      <c r="A2" s="17" t="s">
        <v>83</v>
      </c>
      <c r="B2" s="17" t="s">
        <v>270</v>
      </c>
      <c r="C2" s="17" t="s">
        <v>69</v>
      </c>
      <c r="D2" s="16" t="s">
        <v>59</v>
      </c>
      <c r="E2" s="16" t="s">
        <v>115</v>
      </c>
      <c r="F2" s="16" t="s">
        <v>72</v>
      </c>
      <c r="G2" s="16" t="s">
        <v>70</v>
      </c>
      <c r="H2" s="16" t="s">
        <v>116</v>
      </c>
      <c r="I2" s="16" t="s">
        <v>242</v>
      </c>
      <c r="J2" s="16" t="s">
        <v>71</v>
      </c>
      <c r="K2" s="16" t="s">
        <v>73</v>
      </c>
      <c r="L2" s="16" t="s">
        <v>117</v>
      </c>
    </row>
    <row r="3" spans="1:12" ht="57.6" customHeight="1" x14ac:dyDescent="0.3">
      <c r="A3" s="7" t="s">
        <v>89</v>
      </c>
      <c r="B3" s="7" t="s">
        <v>271</v>
      </c>
      <c r="C3" s="6" t="s">
        <v>77</v>
      </c>
      <c r="D3" s="12" t="s">
        <v>127</v>
      </c>
      <c r="E3" s="4" t="s">
        <v>75</v>
      </c>
      <c r="F3" s="4" t="s">
        <v>137</v>
      </c>
      <c r="G3" s="4" t="s">
        <v>78</v>
      </c>
      <c r="H3" s="12" t="s">
        <v>126</v>
      </c>
      <c r="I3" s="4" t="s">
        <v>232</v>
      </c>
      <c r="J3" s="4" t="s">
        <v>130</v>
      </c>
      <c r="K3" s="4" t="s">
        <v>134</v>
      </c>
      <c r="L3" s="4" t="s">
        <v>138</v>
      </c>
    </row>
    <row r="4" spans="1:12" ht="57.6" x14ac:dyDescent="0.3">
      <c r="A4" s="7" t="s">
        <v>84</v>
      </c>
      <c r="B4" s="7" t="s">
        <v>273</v>
      </c>
      <c r="C4" s="6" t="s">
        <v>79</v>
      </c>
      <c r="D4" s="12" t="s">
        <v>127</v>
      </c>
      <c r="E4" s="4" t="s">
        <v>75</v>
      </c>
      <c r="F4" s="4" t="s">
        <v>139</v>
      </c>
      <c r="G4" s="4" t="s">
        <v>80</v>
      </c>
      <c r="H4" s="12" t="s">
        <v>128</v>
      </c>
      <c r="I4" s="5" t="s">
        <v>233</v>
      </c>
      <c r="J4" s="4" t="s">
        <v>88</v>
      </c>
      <c r="K4" s="4" t="s">
        <v>135</v>
      </c>
      <c r="L4" s="4" t="s">
        <v>140</v>
      </c>
    </row>
    <row r="5" spans="1:12" ht="57.6" x14ac:dyDescent="0.3">
      <c r="A5" s="7" t="s">
        <v>84</v>
      </c>
      <c r="B5" s="4" t="s">
        <v>274</v>
      </c>
      <c r="C5" s="6" t="s">
        <v>81</v>
      </c>
      <c r="D5" s="12" t="s">
        <v>127</v>
      </c>
      <c r="E5" s="4" t="s">
        <v>75</v>
      </c>
      <c r="F5" s="4" t="s">
        <v>141</v>
      </c>
      <c r="G5" s="4" t="s">
        <v>142</v>
      </c>
      <c r="H5" s="12" t="s">
        <v>129</v>
      </c>
      <c r="I5" s="5" t="s">
        <v>234</v>
      </c>
      <c r="J5" s="4" t="s">
        <v>143</v>
      </c>
      <c r="K5" s="4" t="s">
        <v>121</v>
      </c>
      <c r="L5" s="4" t="s">
        <v>144</v>
      </c>
    </row>
    <row r="6" spans="1:12" ht="100.8" x14ac:dyDescent="0.3">
      <c r="A6" s="53" t="s">
        <v>89</v>
      </c>
      <c r="B6" s="53" t="s">
        <v>272</v>
      </c>
      <c r="C6" s="54" t="s">
        <v>74</v>
      </c>
      <c r="D6" s="55" t="s">
        <v>125</v>
      </c>
      <c r="E6" s="56" t="s">
        <v>345</v>
      </c>
      <c r="F6" s="56" t="s">
        <v>342</v>
      </c>
      <c r="G6" s="56" t="s">
        <v>76</v>
      </c>
      <c r="H6" s="57" t="s">
        <v>351</v>
      </c>
      <c r="I6" s="57" t="s">
        <v>350</v>
      </c>
      <c r="J6" s="56" t="s">
        <v>124</v>
      </c>
      <c r="K6" s="56" t="s">
        <v>133</v>
      </c>
      <c r="L6" s="56" t="s">
        <v>145</v>
      </c>
    </row>
    <row r="7" spans="1:12" ht="86.4" x14ac:dyDescent="0.3">
      <c r="A7" s="53" t="s">
        <v>84</v>
      </c>
      <c r="B7" s="56" t="s">
        <v>274</v>
      </c>
      <c r="C7" s="54" t="s">
        <v>119</v>
      </c>
      <c r="D7" s="55" t="s">
        <v>344</v>
      </c>
      <c r="E7" s="56" t="s">
        <v>345</v>
      </c>
      <c r="F7" s="56" t="s">
        <v>353</v>
      </c>
      <c r="G7" s="56" t="s">
        <v>343</v>
      </c>
      <c r="H7" s="57" t="s">
        <v>344</v>
      </c>
      <c r="I7" s="57" t="s">
        <v>352</v>
      </c>
      <c r="J7" s="56" t="s">
        <v>146</v>
      </c>
      <c r="K7" s="56" t="s">
        <v>120</v>
      </c>
      <c r="L7" s="56" t="s">
        <v>147</v>
      </c>
    </row>
    <row r="8" spans="1:12" ht="72" x14ac:dyDescent="0.3">
      <c r="A8" s="7" t="s">
        <v>84</v>
      </c>
      <c r="B8" s="7" t="s">
        <v>276</v>
      </c>
      <c r="C8" s="6" t="s">
        <v>148</v>
      </c>
      <c r="D8" s="12" t="s">
        <v>127</v>
      </c>
      <c r="E8" s="4" t="s">
        <v>75</v>
      </c>
      <c r="F8" s="4" t="s">
        <v>149</v>
      </c>
      <c r="G8" s="4" t="s">
        <v>150</v>
      </c>
      <c r="H8" s="12" t="s">
        <v>131</v>
      </c>
      <c r="I8" s="5" t="s">
        <v>235</v>
      </c>
      <c r="J8" s="14" t="s">
        <v>82</v>
      </c>
      <c r="K8" s="4" t="s">
        <v>151</v>
      </c>
      <c r="L8" s="4" t="s">
        <v>152</v>
      </c>
    </row>
    <row r="9" spans="1:12" ht="43.2" x14ac:dyDescent="0.3">
      <c r="A9" t="s">
        <v>89</v>
      </c>
      <c r="B9" t="s">
        <v>277</v>
      </c>
      <c r="C9" s="6" t="s">
        <v>122</v>
      </c>
      <c r="D9" s="12" t="s">
        <v>127</v>
      </c>
      <c r="E9" s="4" t="s">
        <v>75</v>
      </c>
      <c r="F9" s="4" t="s">
        <v>136</v>
      </c>
      <c r="G9" s="4" t="s">
        <v>85</v>
      </c>
      <c r="H9" s="4" t="s">
        <v>153</v>
      </c>
      <c r="I9" s="5" t="s">
        <v>236</v>
      </c>
      <c r="J9" s="4" t="s">
        <v>154</v>
      </c>
      <c r="K9" s="4" t="s">
        <v>123</v>
      </c>
      <c r="L9" s="4" t="s">
        <v>155</v>
      </c>
    </row>
    <row r="10" spans="1:12" ht="57.6" x14ac:dyDescent="0.3">
      <c r="A10" t="s">
        <v>89</v>
      </c>
      <c r="B10" t="s">
        <v>286</v>
      </c>
      <c r="C10" s="6" t="s">
        <v>156</v>
      </c>
      <c r="D10" s="12" t="s">
        <v>127</v>
      </c>
      <c r="E10" s="4" t="s">
        <v>75</v>
      </c>
      <c r="F10" s="4" t="s">
        <v>266</v>
      </c>
      <c r="G10" s="4" t="s">
        <v>157</v>
      </c>
      <c r="H10" s="4" t="s">
        <v>158</v>
      </c>
      <c r="I10" s="4" t="s">
        <v>237</v>
      </c>
      <c r="J10" s="14" t="s">
        <v>267</v>
      </c>
      <c r="K10" s="4" t="s">
        <v>159</v>
      </c>
      <c r="L10" s="4" t="s">
        <v>160</v>
      </c>
    </row>
    <row r="11" spans="1:12" ht="57.6" x14ac:dyDescent="0.3">
      <c r="A11" t="s">
        <v>89</v>
      </c>
      <c r="B11" t="s">
        <v>279</v>
      </c>
      <c r="C11" s="6" t="s">
        <v>86</v>
      </c>
      <c r="D11" s="12" t="s">
        <v>127</v>
      </c>
      <c r="E11" s="4" t="s">
        <v>75</v>
      </c>
      <c r="F11" s="4" t="s">
        <v>161</v>
      </c>
      <c r="G11" s="4" t="s">
        <v>162</v>
      </c>
      <c r="H11" s="4" t="s">
        <v>163</v>
      </c>
      <c r="I11" s="4" t="s">
        <v>238</v>
      </c>
      <c r="J11" s="4" t="s">
        <v>164</v>
      </c>
      <c r="K11" s="4" t="s">
        <v>165</v>
      </c>
      <c r="L11" s="4" t="s">
        <v>166</v>
      </c>
    </row>
    <row r="12" spans="1:12" ht="43.2" x14ac:dyDescent="0.3">
      <c r="A12" t="s">
        <v>89</v>
      </c>
      <c r="B12" t="s">
        <v>280</v>
      </c>
      <c r="C12" s="6" t="s">
        <v>87</v>
      </c>
      <c r="D12" s="12" t="s">
        <v>127</v>
      </c>
      <c r="E12" s="4" t="s">
        <v>75</v>
      </c>
      <c r="F12" s="4" t="s">
        <v>167</v>
      </c>
      <c r="G12" s="4" t="s">
        <v>168</v>
      </c>
      <c r="H12" s="4" t="s">
        <v>169</v>
      </c>
      <c r="I12" s="6" t="s">
        <v>239</v>
      </c>
      <c r="J12" s="4" t="s">
        <v>88</v>
      </c>
      <c r="K12" s="4" t="s">
        <v>170</v>
      </c>
      <c r="L12" s="4" t="s">
        <v>171</v>
      </c>
    </row>
    <row r="13" spans="1:12" ht="43.2" x14ac:dyDescent="0.3">
      <c r="A13" t="s">
        <v>89</v>
      </c>
      <c r="B13" t="s">
        <v>282</v>
      </c>
      <c r="C13" s="6" t="s">
        <v>172</v>
      </c>
      <c r="D13" s="12" t="s">
        <v>127</v>
      </c>
      <c r="E13" s="4" t="s">
        <v>75</v>
      </c>
      <c r="F13" s="4" t="s">
        <v>173</v>
      </c>
      <c r="G13" s="4" t="s">
        <v>174</v>
      </c>
      <c r="H13" s="4" t="s">
        <v>175</v>
      </c>
      <c r="I13" s="6" t="s">
        <v>240</v>
      </c>
      <c r="J13" s="4" t="s">
        <v>130</v>
      </c>
      <c r="K13" s="4" t="s">
        <v>176</v>
      </c>
      <c r="L13" s="4" t="s">
        <v>177</v>
      </c>
    </row>
    <row r="14" spans="1:12" ht="28.8" x14ac:dyDescent="0.3">
      <c r="A14" t="s">
        <v>89</v>
      </c>
      <c r="B14" t="s">
        <v>292</v>
      </c>
      <c r="C14" s="6" t="s">
        <v>90</v>
      </c>
      <c r="D14" s="12" t="s">
        <v>127</v>
      </c>
      <c r="E14" s="4" t="s">
        <v>75</v>
      </c>
      <c r="F14" s="4" t="s">
        <v>178</v>
      </c>
      <c r="G14" s="4" t="s">
        <v>162</v>
      </c>
      <c r="H14" s="4" t="s">
        <v>179</v>
      </c>
      <c r="I14" s="4" t="s">
        <v>241</v>
      </c>
      <c r="J14" s="4" t="s">
        <v>130</v>
      </c>
      <c r="K14" s="4" t="s">
        <v>180</v>
      </c>
      <c r="L14" s="4" t="s">
        <v>181</v>
      </c>
    </row>
    <row r="15" spans="1:12" ht="43.2" x14ac:dyDescent="0.3">
      <c r="A15" t="s">
        <v>89</v>
      </c>
      <c r="B15" t="s">
        <v>283</v>
      </c>
      <c r="C15" s="6" t="s">
        <v>91</v>
      </c>
      <c r="D15" s="12" t="s">
        <v>127</v>
      </c>
      <c r="E15" s="4" t="s">
        <v>75</v>
      </c>
      <c r="F15" s="4" t="s">
        <v>182</v>
      </c>
      <c r="G15" s="4" t="s">
        <v>183</v>
      </c>
      <c r="H15" s="4" t="s">
        <v>184</v>
      </c>
      <c r="I15" s="4" t="s">
        <v>243</v>
      </c>
      <c r="J15" s="4" t="s">
        <v>88</v>
      </c>
      <c r="K15" s="4" t="s">
        <v>185</v>
      </c>
      <c r="L15" s="4" t="s">
        <v>186</v>
      </c>
    </row>
    <row r="16" spans="1:12" ht="43.2" x14ac:dyDescent="0.3">
      <c r="A16" t="s">
        <v>89</v>
      </c>
      <c r="B16" t="s">
        <v>284</v>
      </c>
      <c r="C16" s="6" t="s">
        <v>100</v>
      </c>
      <c r="D16" s="12" t="s">
        <v>127</v>
      </c>
      <c r="E16" s="4" t="s">
        <v>75</v>
      </c>
      <c r="F16" s="4" t="s">
        <v>187</v>
      </c>
      <c r="G16" s="4" t="s">
        <v>188</v>
      </c>
      <c r="H16" s="4" t="s">
        <v>189</v>
      </c>
      <c r="I16" s="5" t="s">
        <v>244</v>
      </c>
      <c r="J16" s="4" t="s">
        <v>88</v>
      </c>
      <c r="K16" s="4" t="s">
        <v>190</v>
      </c>
      <c r="L16" s="4" t="s">
        <v>191</v>
      </c>
    </row>
    <row r="17" spans="1:12" ht="57.6" x14ac:dyDescent="0.3">
      <c r="A17" t="s">
        <v>89</v>
      </c>
      <c r="B17" t="s">
        <v>285</v>
      </c>
      <c r="C17" s="6" t="s">
        <v>308</v>
      </c>
      <c r="D17" s="15" t="s">
        <v>127</v>
      </c>
      <c r="E17" s="4" t="s">
        <v>75</v>
      </c>
      <c r="F17" s="4" t="s">
        <v>265</v>
      </c>
      <c r="G17" s="4" t="s">
        <v>192</v>
      </c>
      <c r="H17" s="4" t="s">
        <v>193</v>
      </c>
      <c r="I17" s="4" t="s">
        <v>245</v>
      </c>
      <c r="J17" s="14" t="s">
        <v>360</v>
      </c>
      <c r="K17" s="4" t="s">
        <v>194</v>
      </c>
      <c r="L17" s="4" t="s">
        <v>195</v>
      </c>
    </row>
    <row r="18" spans="1:12" ht="43.2" x14ac:dyDescent="0.3">
      <c r="A18" t="s">
        <v>89</v>
      </c>
      <c r="B18" t="s">
        <v>278</v>
      </c>
      <c r="C18" s="6" t="s">
        <v>307</v>
      </c>
      <c r="D18" s="12" t="s">
        <v>127</v>
      </c>
      <c r="E18" s="4" t="s">
        <v>75</v>
      </c>
      <c r="F18" s="4" t="s">
        <v>196</v>
      </c>
      <c r="G18" s="4" t="s">
        <v>197</v>
      </c>
      <c r="H18" s="4" t="s">
        <v>132</v>
      </c>
      <c r="I18" s="4" t="s">
        <v>246</v>
      </c>
      <c r="J18" s="4" t="s">
        <v>198</v>
      </c>
      <c r="K18" s="4" t="s">
        <v>199</v>
      </c>
      <c r="L18" s="4" t="s">
        <v>200</v>
      </c>
    </row>
    <row r="19" spans="1:12" ht="43.2" x14ac:dyDescent="0.3">
      <c r="A19" t="s">
        <v>89</v>
      </c>
      <c r="B19" t="s">
        <v>288</v>
      </c>
      <c r="C19" s="6" t="s">
        <v>348</v>
      </c>
      <c r="D19" s="12" t="s">
        <v>127</v>
      </c>
      <c r="E19" s="4" t="s">
        <v>75</v>
      </c>
      <c r="F19" s="4" t="s">
        <v>201</v>
      </c>
      <c r="G19" s="4" t="s">
        <v>202</v>
      </c>
      <c r="H19" s="4" t="s">
        <v>203</v>
      </c>
      <c r="I19" s="6" t="s">
        <v>247</v>
      </c>
      <c r="J19" s="14" t="s">
        <v>267</v>
      </c>
      <c r="K19" s="4" t="s">
        <v>204</v>
      </c>
      <c r="L19" s="4" t="s">
        <v>205</v>
      </c>
    </row>
    <row r="20" spans="1:12" ht="72" x14ac:dyDescent="0.3">
      <c r="A20" t="s">
        <v>89</v>
      </c>
      <c r="B20" t="s">
        <v>291</v>
      </c>
      <c r="C20" s="6" t="s">
        <v>118</v>
      </c>
      <c r="D20" s="15" t="s">
        <v>127</v>
      </c>
      <c r="E20" s="4" t="s">
        <v>75</v>
      </c>
      <c r="F20" s="4" t="s">
        <v>358</v>
      </c>
      <c r="G20" s="4" t="s">
        <v>356</v>
      </c>
      <c r="H20" s="4" t="s">
        <v>355</v>
      </c>
      <c r="I20" s="4" t="s">
        <v>357</v>
      </c>
      <c r="J20" s="14" t="s">
        <v>206</v>
      </c>
      <c r="K20" s="4" t="s">
        <v>207</v>
      </c>
      <c r="L20" s="4" t="s">
        <v>354</v>
      </c>
    </row>
    <row r="21" spans="1:12" ht="57.6" x14ac:dyDescent="0.3">
      <c r="A21" t="s">
        <v>89</v>
      </c>
      <c r="B21" t="s">
        <v>281</v>
      </c>
      <c r="C21" s="6" t="s">
        <v>208</v>
      </c>
      <c r="D21" s="12" t="s">
        <v>127</v>
      </c>
      <c r="E21" s="4" t="s">
        <v>75</v>
      </c>
      <c r="F21" s="4" t="s">
        <v>209</v>
      </c>
      <c r="G21" s="4" t="s">
        <v>210</v>
      </c>
      <c r="H21" s="4" t="s">
        <v>211</v>
      </c>
      <c r="I21" s="4" t="s">
        <v>248</v>
      </c>
      <c r="J21" s="4" t="s">
        <v>88</v>
      </c>
      <c r="K21" s="4" t="s">
        <v>212</v>
      </c>
      <c r="L21" s="4" t="s">
        <v>213</v>
      </c>
    </row>
    <row r="22" spans="1:12" ht="43.2" x14ac:dyDescent="0.3">
      <c r="A22" t="s">
        <v>89</v>
      </c>
      <c r="B22" t="s">
        <v>290</v>
      </c>
      <c r="C22" s="6" t="s">
        <v>306</v>
      </c>
      <c r="D22" s="12" t="s">
        <v>127</v>
      </c>
      <c r="E22" s="4" t="s">
        <v>75</v>
      </c>
      <c r="F22" s="4" t="s">
        <v>214</v>
      </c>
      <c r="G22" s="4" t="s">
        <v>215</v>
      </c>
      <c r="H22" s="4" t="s">
        <v>216</v>
      </c>
      <c r="I22" s="4" t="s">
        <v>249</v>
      </c>
      <c r="J22" s="14" t="s">
        <v>267</v>
      </c>
      <c r="K22" s="4" t="s">
        <v>217</v>
      </c>
      <c r="L22" s="4" t="s">
        <v>218</v>
      </c>
    </row>
    <row r="23" spans="1:12" ht="43.2" x14ac:dyDescent="0.3">
      <c r="A23" t="s">
        <v>89</v>
      </c>
      <c r="B23" t="s">
        <v>289</v>
      </c>
      <c r="C23" s="6" t="s">
        <v>219</v>
      </c>
      <c r="D23" s="12" t="s">
        <v>127</v>
      </c>
      <c r="E23" s="4" t="s">
        <v>75</v>
      </c>
      <c r="F23" s="4" t="s">
        <v>268</v>
      </c>
      <c r="G23" s="4" t="s">
        <v>162</v>
      </c>
      <c r="H23" s="4" t="s">
        <v>220</v>
      </c>
      <c r="I23" s="4" t="s">
        <v>250</v>
      </c>
      <c r="J23" s="14" t="s">
        <v>267</v>
      </c>
      <c r="K23" s="4" t="s">
        <v>221</v>
      </c>
      <c r="L23" s="4" t="s">
        <v>231</v>
      </c>
    </row>
    <row r="24" spans="1:12" ht="43.2" x14ac:dyDescent="0.3">
      <c r="A24" t="s">
        <v>89</v>
      </c>
      <c r="B24" t="s">
        <v>287</v>
      </c>
      <c r="C24" s="6" t="s">
        <v>305</v>
      </c>
      <c r="D24" s="12" t="s">
        <v>127</v>
      </c>
      <c r="E24" s="4" t="s">
        <v>75</v>
      </c>
      <c r="F24" s="4" t="s">
        <v>222</v>
      </c>
      <c r="G24" s="4" t="s">
        <v>223</v>
      </c>
      <c r="H24" s="4" t="s">
        <v>224</v>
      </c>
      <c r="I24" s="6" t="s">
        <v>251</v>
      </c>
      <c r="J24" s="14" t="s">
        <v>269</v>
      </c>
      <c r="K24" s="4" t="s">
        <v>225</v>
      </c>
      <c r="L24" s="4" t="s">
        <v>226</v>
      </c>
    </row>
    <row r="25" spans="1:12" ht="57.6" x14ac:dyDescent="0.3">
      <c r="A25" t="s">
        <v>89</v>
      </c>
      <c r="B25" t="s">
        <v>275</v>
      </c>
      <c r="C25" s="6" t="s">
        <v>304</v>
      </c>
      <c r="D25" s="12" t="s">
        <v>127</v>
      </c>
      <c r="E25" s="4" t="s">
        <v>75</v>
      </c>
      <c r="F25" s="4" t="s">
        <v>227</v>
      </c>
      <c r="G25" s="4" t="s">
        <v>228</v>
      </c>
      <c r="H25" s="12" t="s">
        <v>57</v>
      </c>
      <c r="I25" s="4" t="s">
        <v>252</v>
      </c>
      <c r="J25" s="4" t="s">
        <v>253</v>
      </c>
      <c r="K25" s="4" t="s">
        <v>229</v>
      </c>
      <c r="L25" s="4" t="s">
        <v>230</v>
      </c>
    </row>
    <row r="30" spans="1:12" x14ac:dyDescent="0.3">
      <c r="G30" s="63">
        <f>1/23</f>
        <v>4.3478260869565216E-2</v>
      </c>
    </row>
  </sheetData>
  <autoFilter ref="A2:L25" xr:uid="{00000000-0009-0000-0000-000002000000}"/>
  <pageMargins left="0.511811024" right="0.511811024" top="0.78740157499999996" bottom="0.78740157499999996" header="0.31496062000000002" footer="0.31496062000000002"/>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62"/>
  <sheetViews>
    <sheetView topLeftCell="A27" workbookViewId="0">
      <selection activeCell="A51" sqref="A51"/>
    </sheetView>
  </sheetViews>
  <sheetFormatPr defaultRowHeight="14.4" x14ac:dyDescent="0.3"/>
  <cols>
    <col min="1" max="1" width="99.6640625" customWidth="1"/>
    <col min="2" max="2" width="25.88671875" customWidth="1"/>
    <col min="3" max="3" width="17.33203125" bestFit="1" customWidth="1"/>
    <col min="4" max="4" width="89.33203125" customWidth="1"/>
    <col min="5" max="5" width="16.88671875" customWidth="1"/>
    <col min="6" max="6" width="5.33203125" customWidth="1"/>
  </cols>
  <sheetData>
    <row r="2" spans="1:6" x14ac:dyDescent="0.3">
      <c r="A2" s="10" t="s">
        <v>115</v>
      </c>
      <c r="B2" t="s">
        <v>75</v>
      </c>
      <c r="D2" s="10" t="s">
        <v>115</v>
      </c>
      <c r="E2" t="s">
        <v>75</v>
      </c>
    </row>
    <row r="3" spans="1:6" x14ac:dyDescent="0.3">
      <c r="A3" s="10" t="s">
        <v>340</v>
      </c>
      <c r="B3" t="s">
        <v>362</v>
      </c>
      <c r="D3" s="10" t="s">
        <v>341</v>
      </c>
      <c r="E3" t="s">
        <v>259</v>
      </c>
    </row>
    <row r="4" spans="1:6" x14ac:dyDescent="0.3">
      <c r="A4" t="s">
        <v>364</v>
      </c>
      <c r="D4" t="s">
        <v>364</v>
      </c>
    </row>
    <row r="5" spans="1:6" x14ac:dyDescent="0.3">
      <c r="A5" s="10" t="s">
        <v>103</v>
      </c>
      <c r="B5" t="s">
        <v>346</v>
      </c>
      <c r="D5" s="10" t="s">
        <v>346</v>
      </c>
    </row>
    <row r="6" spans="1:6" x14ac:dyDescent="0.3">
      <c r="A6" s="64" t="s">
        <v>307</v>
      </c>
      <c r="B6">
        <v>1</v>
      </c>
      <c r="D6" s="10" t="s">
        <v>69</v>
      </c>
      <c r="E6" s="10" t="s">
        <v>340</v>
      </c>
      <c r="F6" t="s">
        <v>365</v>
      </c>
    </row>
    <row r="7" spans="1:6" x14ac:dyDescent="0.3">
      <c r="A7" s="11" t="s">
        <v>208</v>
      </c>
      <c r="B7">
        <v>1</v>
      </c>
      <c r="D7" t="s">
        <v>308</v>
      </c>
      <c r="E7" t="s">
        <v>32</v>
      </c>
      <c r="F7">
        <v>1</v>
      </c>
    </row>
    <row r="8" spans="1:6" x14ac:dyDescent="0.3">
      <c r="A8" s="11" t="s">
        <v>308</v>
      </c>
      <c r="B8">
        <v>1</v>
      </c>
      <c r="E8" t="s">
        <v>33</v>
      </c>
      <c r="F8">
        <v>1</v>
      </c>
    </row>
    <row r="9" spans="1:6" x14ac:dyDescent="0.3">
      <c r="A9" s="64" t="s">
        <v>87</v>
      </c>
      <c r="B9">
        <v>1</v>
      </c>
      <c r="D9" t="s">
        <v>305</v>
      </c>
      <c r="E9" t="s">
        <v>32</v>
      </c>
      <c r="F9">
        <v>1</v>
      </c>
    </row>
    <row r="10" spans="1:6" x14ac:dyDescent="0.3">
      <c r="A10" s="11" t="s">
        <v>81</v>
      </c>
      <c r="B10">
        <v>1</v>
      </c>
      <c r="E10" t="s">
        <v>33</v>
      </c>
      <c r="F10">
        <v>1</v>
      </c>
    </row>
    <row r="11" spans="1:6" x14ac:dyDescent="0.3">
      <c r="A11" s="11" t="s">
        <v>77</v>
      </c>
      <c r="B11">
        <v>2</v>
      </c>
      <c r="D11" t="s">
        <v>304</v>
      </c>
      <c r="E11" t="s">
        <v>31</v>
      </c>
      <c r="F11">
        <v>1</v>
      </c>
    </row>
    <row r="12" spans="1:6" x14ac:dyDescent="0.3">
      <c r="A12" s="11" t="s">
        <v>305</v>
      </c>
      <c r="B12">
        <v>1</v>
      </c>
      <c r="D12" t="s">
        <v>104</v>
      </c>
      <c r="F12">
        <v>5</v>
      </c>
    </row>
    <row r="13" spans="1:6" x14ac:dyDescent="0.3">
      <c r="A13" s="11" t="s">
        <v>148</v>
      </c>
      <c r="B13">
        <v>1</v>
      </c>
    </row>
    <row r="14" spans="1:6" x14ac:dyDescent="0.3">
      <c r="A14" s="11" t="s">
        <v>91</v>
      </c>
      <c r="B14">
        <v>1</v>
      </c>
    </row>
    <row r="15" spans="1:6" x14ac:dyDescent="0.3">
      <c r="A15" s="11" t="s">
        <v>100</v>
      </c>
      <c r="B15">
        <v>2</v>
      </c>
    </row>
    <row r="16" spans="1:6" x14ac:dyDescent="0.3">
      <c r="A16" s="11" t="s">
        <v>219</v>
      </c>
      <c r="B16">
        <v>1</v>
      </c>
    </row>
    <row r="17" spans="1:2" x14ac:dyDescent="0.3">
      <c r="A17" s="11" t="s">
        <v>90</v>
      </c>
      <c r="B17">
        <v>1</v>
      </c>
    </row>
    <row r="18" spans="1:2" x14ac:dyDescent="0.3">
      <c r="A18" s="11" t="s">
        <v>156</v>
      </c>
      <c r="B18">
        <v>1</v>
      </c>
    </row>
    <row r="19" spans="1:2" x14ac:dyDescent="0.3">
      <c r="A19" s="11" t="s">
        <v>86</v>
      </c>
      <c r="B19">
        <v>1</v>
      </c>
    </row>
    <row r="20" spans="1:2" x14ac:dyDescent="0.3">
      <c r="A20" s="64" t="s">
        <v>79</v>
      </c>
      <c r="B20">
        <v>1</v>
      </c>
    </row>
    <row r="21" spans="1:2" x14ac:dyDescent="0.3">
      <c r="A21" s="11" t="s">
        <v>306</v>
      </c>
      <c r="B21">
        <v>1</v>
      </c>
    </row>
    <row r="22" spans="1:2" x14ac:dyDescent="0.3">
      <c r="A22" s="11" t="s">
        <v>122</v>
      </c>
      <c r="B22">
        <v>1</v>
      </c>
    </row>
    <row r="23" spans="1:2" x14ac:dyDescent="0.3">
      <c r="A23" s="11" t="s">
        <v>172</v>
      </c>
      <c r="B23">
        <v>2</v>
      </c>
    </row>
    <row r="24" spans="1:2" x14ac:dyDescent="0.3">
      <c r="A24" s="11" t="s">
        <v>349</v>
      </c>
      <c r="B24">
        <v>2</v>
      </c>
    </row>
    <row r="25" spans="1:2" x14ac:dyDescent="0.3">
      <c r="A25" s="11" t="s">
        <v>104</v>
      </c>
      <c r="B25">
        <v>23</v>
      </c>
    </row>
    <row r="28" spans="1:2" x14ac:dyDescent="0.3">
      <c r="B28">
        <f>COUNTA(A6:A25)-3</f>
        <v>17</v>
      </c>
    </row>
    <row r="29" spans="1:2" x14ac:dyDescent="0.3">
      <c r="A29" s="11" t="s">
        <v>363</v>
      </c>
      <c r="B29">
        <v>21</v>
      </c>
    </row>
    <row r="30" spans="1:2" x14ac:dyDescent="0.3">
      <c r="B30" s="63">
        <f>B28/B29</f>
        <v>0.80952380952380953</v>
      </c>
    </row>
    <row r="34" spans="1:2" x14ac:dyDescent="0.3">
      <c r="A34" s="10" t="s">
        <v>115</v>
      </c>
      <c r="B34" t="s">
        <v>75</v>
      </c>
    </row>
    <row r="35" spans="1:2" x14ac:dyDescent="0.3">
      <c r="A35" s="10" t="s">
        <v>340</v>
      </c>
      <c r="B35" t="s">
        <v>34</v>
      </c>
    </row>
    <row r="36" spans="1:2" x14ac:dyDescent="0.3">
      <c r="A36" t="s">
        <v>364</v>
      </c>
    </row>
    <row r="37" spans="1:2" x14ac:dyDescent="0.3">
      <c r="A37" s="10" t="s">
        <v>103</v>
      </c>
      <c r="B37" t="s">
        <v>346</v>
      </c>
    </row>
    <row r="38" spans="1:2" x14ac:dyDescent="0.3">
      <c r="A38" s="64" t="s">
        <v>307</v>
      </c>
      <c r="B38">
        <v>1</v>
      </c>
    </row>
    <row r="39" spans="1:2" x14ac:dyDescent="0.3">
      <c r="A39" s="64" t="s">
        <v>87</v>
      </c>
      <c r="B39">
        <v>1</v>
      </c>
    </row>
    <row r="40" spans="1:2" x14ac:dyDescent="0.3">
      <c r="A40" s="11" t="s">
        <v>118</v>
      </c>
      <c r="B40">
        <v>1</v>
      </c>
    </row>
    <row r="41" spans="1:2" x14ac:dyDescent="0.3">
      <c r="A41" s="64" t="s">
        <v>79</v>
      </c>
      <c r="B41">
        <v>1</v>
      </c>
    </row>
    <row r="42" spans="1:2" x14ac:dyDescent="0.3">
      <c r="A42" s="11" t="s">
        <v>104</v>
      </c>
      <c r="B42">
        <v>4</v>
      </c>
    </row>
    <row r="45" spans="1:2" x14ac:dyDescent="0.3">
      <c r="B45">
        <f>COUNTA(A38:A41)-3</f>
        <v>1</v>
      </c>
    </row>
    <row r="46" spans="1:2" x14ac:dyDescent="0.3">
      <c r="B46">
        <v>21</v>
      </c>
    </row>
    <row r="47" spans="1:2" x14ac:dyDescent="0.3">
      <c r="B47" s="63">
        <f>B45/B46</f>
        <v>4.7619047619047616E-2</v>
      </c>
    </row>
    <row r="51" spans="1:2" x14ac:dyDescent="0.3">
      <c r="B51">
        <v>3</v>
      </c>
    </row>
    <row r="52" spans="1:2" x14ac:dyDescent="0.3">
      <c r="B52">
        <v>21</v>
      </c>
    </row>
    <row r="53" spans="1:2" x14ac:dyDescent="0.3">
      <c r="B53" s="63">
        <f>B51/B52</f>
        <v>0.14285714285714285</v>
      </c>
    </row>
    <row r="60" spans="1:2" x14ac:dyDescent="0.3">
      <c r="B60">
        <f>COUNTA(A38:A57)</f>
        <v>5</v>
      </c>
    </row>
    <row r="61" spans="1:2" x14ac:dyDescent="0.3">
      <c r="A61" s="11" t="s">
        <v>363</v>
      </c>
      <c r="B61">
        <v>21</v>
      </c>
    </row>
    <row r="62" spans="1:2" x14ac:dyDescent="0.3">
      <c r="B62" s="63">
        <f>B60/B61</f>
        <v>0.23809523809523808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74"/>
  <sheetViews>
    <sheetView topLeftCell="G1" workbookViewId="0">
      <selection activeCell="V2" sqref="V2"/>
    </sheetView>
  </sheetViews>
  <sheetFormatPr defaultRowHeight="14.4" x14ac:dyDescent="0.3"/>
  <cols>
    <col min="1" max="1" width="25.88671875" customWidth="1"/>
    <col min="2" max="2" width="15.21875" customWidth="1"/>
    <col min="3" max="3" width="108" customWidth="1"/>
    <col min="4" max="4" width="5.33203125" customWidth="1"/>
    <col min="8" max="8" width="15.109375" bestFit="1" customWidth="1"/>
    <col min="9" max="9" width="5.109375" bestFit="1" customWidth="1"/>
    <col min="12" max="12" width="17.33203125" bestFit="1" customWidth="1"/>
    <col min="13" max="13" width="5.109375" bestFit="1" customWidth="1"/>
    <col min="16" max="16" width="15.109375" bestFit="1" customWidth="1"/>
    <col min="17" max="17" width="5.109375" bestFit="1" customWidth="1"/>
  </cols>
  <sheetData>
    <row r="2" spans="1:17" x14ac:dyDescent="0.3">
      <c r="A2" s="10" t="s">
        <v>115</v>
      </c>
      <c r="B2" t="s">
        <v>75</v>
      </c>
      <c r="G2" s="10" t="s">
        <v>115</v>
      </c>
      <c r="H2" t="s">
        <v>75</v>
      </c>
      <c r="K2" s="10" t="s">
        <v>115</v>
      </c>
      <c r="L2" t="s">
        <v>75</v>
      </c>
      <c r="O2" s="10" t="s">
        <v>115</v>
      </c>
      <c r="P2" t="s">
        <v>75</v>
      </c>
    </row>
    <row r="3" spans="1:17" x14ac:dyDescent="0.3">
      <c r="A3" s="10" t="s">
        <v>341</v>
      </c>
      <c r="B3" t="s">
        <v>347</v>
      </c>
      <c r="G3" s="10" t="s">
        <v>341</v>
      </c>
      <c r="H3" t="s">
        <v>347</v>
      </c>
      <c r="K3" s="10" t="s">
        <v>341</v>
      </c>
      <c r="L3" t="s">
        <v>261</v>
      </c>
      <c r="O3" s="10" t="s">
        <v>341</v>
      </c>
      <c r="P3" t="s">
        <v>347</v>
      </c>
    </row>
    <row r="4" spans="1:17" x14ac:dyDescent="0.3">
      <c r="A4" t="s">
        <v>366</v>
      </c>
      <c r="G4" t="s">
        <v>370</v>
      </c>
      <c r="K4" t="s">
        <v>56</v>
      </c>
      <c r="O4" t="s">
        <v>370</v>
      </c>
    </row>
    <row r="5" spans="1:17" x14ac:dyDescent="0.3">
      <c r="A5" s="10" t="s">
        <v>346</v>
      </c>
      <c r="G5" s="10" t="s">
        <v>346</v>
      </c>
      <c r="K5" s="10" t="s">
        <v>346</v>
      </c>
      <c r="O5" s="10" t="s">
        <v>346</v>
      </c>
    </row>
    <row r="6" spans="1:17" x14ac:dyDescent="0.3">
      <c r="A6" s="10" t="s">
        <v>69</v>
      </c>
      <c r="B6" s="10" t="s">
        <v>340</v>
      </c>
      <c r="C6" t="s">
        <v>365</v>
      </c>
      <c r="G6" s="10" t="s">
        <v>69</v>
      </c>
      <c r="H6" s="10" t="s">
        <v>340</v>
      </c>
      <c r="I6" t="s">
        <v>365</v>
      </c>
      <c r="K6" s="10" t="s">
        <v>69</v>
      </c>
      <c r="L6" s="10" t="s">
        <v>340</v>
      </c>
      <c r="M6" t="s">
        <v>365</v>
      </c>
      <c r="O6" s="10" t="s">
        <v>69</v>
      </c>
      <c r="P6" s="10" t="s">
        <v>340</v>
      </c>
      <c r="Q6" t="s">
        <v>365</v>
      </c>
    </row>
    <row r="7" spans="1:17" x14ac:dyDescent="0.3">
      <c r="A7" t="s">
        <v>307</v>
      </c>
      <c r="B7" t="s">
        <v>6</v>
      </c>
      <c r="C7">
        <v>1</v>
      </c>
      <c r="G7" t="s">
        <v>307</v>
      </c>
      <c r="H7" t="s">
        <v>54</v>
      </c>
      <c r="I7">
        <v>1</v>
      </c>
      <c r="K7" t="s">
        <v>208</v>
      </c>
      <c r="L7" t="s">
        <v>58</v>
      </c>
      <c r="M7">
        <v>1</v>
      </c>
      <c r="O7" t="s">
        <v>87</v>
      </c>
      <c r="P7" t="s">
        <v>52</v>
      </c>
      <c r="Q7">
        <v>1</v>
      </c>
    </row>
    <row r="8" spans="1:17" x14ac:dyDescent="0.3">
      <c r="A8" t="s">
        <v>208</v>
      </c>
      <c r="B8" t="s">
        <v>6</v>
      </c>
      <c r="C8">
        <v>1</v>
      </c>
      <c r="G8" t="s">
        <v>308</v>
      </c>
      <c r="H8" t="s">
        <v>54</v>
      </c>
      <c r="I8">
        <v>1</v>
      </c>
      <c r="K8" t="s">
        <v>308</v>
      </c>
      <c r="L8" t="s">
        <v>57</v>
      </c>
      <c r="M8">
        <v>1</v>
      </c>
      <c r="O8" t="s">
        <v>81</v>
      </c>
      <c r="P8" t="s">
        <v>52</v>
      </c>
      <c r="Q8">
        <v>1</v>
      </c>
    </row>
    <row r="9" spans="1:17" x14ac:dyDescent="0.3">
      <c r="A9" t="s">
        <v>308</v>
      </c>
      <c r="B9" t="s">
        <v>6</v>
      </c>
      <c r="C9">
        <v>1</v>
      </c>
      <c r="G9" t="s">
        <v>87</v>
      </c>
      <c r="H9" t="s">
        <v>54</v>
      </c>
      <c r="I9">
        <v>1</v>
      </c>
      <c r="K9" t="s">
        <v>87</v>
      </c>
      <c r="L9" t="s">
        <v>57</v>
      </c>
      <c r="M9">
        <v>1</v>
      </c>
      <c r="O9" t="s">
        <v>91</v>
      </c>
      <c r="P9" t="s">
        <v>52</v>
      </c>
      <c r="Q9">
        <v>1</v>
      </c>
    </row>
    <row r="10" spans="1:17" x14ac:dyDescent="0.3">
      <c r="A10" t="s">
        <v>87</v>
      </c>
      <c r="B10" t="s">
        <v>6</v>
      </c>
      <c r="C10">
        <v>1</v>
      </c>
      <c r="G10" t="s">
        <v>77</v>
      </c>
      <c r="H10" t="s">
        <v>54</v>
      </c>
      <c r="I10">
        <v>1</v>
      </c>
      <c r="K10" t="s">
        <v>81</v>
      </c>
      <c r="L10" t="s">
        <v>58</v>
      </c>
      <c r="M10">
        <v>1</v>
      </c>
      <c r="O10" t="s">
        <v>172</v>
      </c>
      <c r="P10" t="s">
        <v>52</v>
      </c>
      <c r="Q10">
        <v>1</v>
      </c>
    </row>
    <row r="11" spans="1:17" x14ac:dyDescent="0.3">
      <c r="A11" t="s">
        <v>81</v>
      </c>
      <c r="B11" t="s">
        <v>6</v>
      </c>
      <c r="C11">
        <v>1</v>
      </c>
      <c r="G11" t="s">
        <v>305</v>
      </c>
      <c r="H11" t="s">
        <v>54</v>
      </c>
      <c r="I11">
        <v>1</v>
      </c>
      <c r="K11" t="s">
        <v>77</v>
      </c>
      <c r="L11" t="s">
        <v>58</v>
      </c>
      <c r="M11">
        <v>1</v>
      </c>
      <c r="O11" t="s">
        <v>349</v>
      </c>
      <c r="P11" t="s">
        <v>52</v>
      </c>
      <c r="Q11">
        <v>1</v>
      </c>
    </row>
    <row r="12" spans="1:17" x14ac:dyDescent="0.3">
      <c r="A12" t="s">
        <v>77</v>
      </c>
      <c r="B12" t="s">
        <v>6</v>
      </c>
      <c r="C12">
        <v>1</v>
      </c>
      <c r="G12" t="s">
        <v>148</v>
      </c>
      <c r="H12" t="s">
        <v>54</v>
      </c>
      <c r="I12">
        <v>1</v>
      </c>
      <c r="K12" t="s">
        <v>305</v>
      </c>
      <c r="L12" t="s">
        <v>57</v>
      </c>
      <c r="M12">
        <v>1</v>
      </c>
      <c r="O12" t="s">
        <v>104</v>
      </c>
      <c r="Q12">
        <v>5</v>
      </c>
    </row>
    <row r="13" spans="1:17" x14ac:dyDescent="0.3">
      <c r="A13" t="s">
        <v>305</v>
      </c>
      <c r="B13" t="s">
        <v>6</v>
      </c>
      <c r="C13">
        <v>1</v>
      </c>
      <c r="G13" t="s">
        <v>91</v>
      </c>
      <c r="H13" t="s">
        <v>54</v>
      </c>
      <c r="I13">
        <v>1</v>
      </c>
      <c r="K13" t="s">
        <v>148</v>
      </c>
      <c r="L13" t="s">
        <v>57</v>
      </c>
      <c r="M13">
        <v>1</v>
      </c>
    </row>
    <row r="14" spans="1:17" x14ac:dyDescent="0.3">
      <c r="A14" t="s">
        <v>148</v>
      </c>
      <c r="B14" t="s">
        <v>6</v>
      </c>
      <c r="C14">
        <v>1</v>
      </c>
      <c r="G14" t="s">
        <v>100</v>
      </c>
      <c r="H14" t="s">
        <v>54</v>
      </c>
      <c r="I14">
        <v>1</v>
      </c>
      <c r="K14" t="s">
        <v>91</v>
      </c>
      <c r="L14" t="s">
        <v>57</v>
      </c>
      <c r="M14">
        <v>1</v>
      </c>
    </row>
    <row r="15" spans="1:17" x14ac:dyDescent="0.3">
      <c r="A15" t="s">
        <v>91</v>
      </c>
      <c r="B15" t="s">
        <v>6</v>
      </c>
      <c r="C15">
        <v>1</v>
      </c>
      <c r="G15" t="s">
        <v>219</v>
      </c>
      <c r="H15" t="s">
        <v>54</v>
      </c>
      <c r="I15">
        <v>1</v>
      </c>
      <c r="L15" t="s">
        <v>58</v>
      </c>
      <c r="M15">
        <v>1</v>
      </c>
      <c r="P15" s="63">
        <f>5/21</f>
        <v>0.23809523809523808</v>
      </c>
    </row>
    <row r="16" spans="1:17" x14ac:dyDescent="0.3">
      <c r="A16" t="s">
        <v>100</v>
      </c>
      <c r="B16" t="s">
        <v>6</v>
      </c>
      <c r="C16">
        <v>1</v>
      </c>
      <c r="G16" t="s">
        <v>90</v>
      </c>
      <c r="H16" t="s">
        <v>54</v>
      </c>
      <c r="I16">
        <v>1</v>
      </c>
      <c r="K16" t="s">
        <v>100</v>
      </c>
      <c r="L16" t="s">
        <v>57</v>
      </c>
      <c r="M16">
        <v>1</v>
      </c>
    </row>
    <row r="17" spans="1:16" x14ac:dyDescent="0.3">
      <c r="A17" t="s">
        <v>118</v>
      </c>
      <c r="B17" t="s">
        <v>9</v>
      </c>
      <c r="C17">
        <v>1</v>
      </c>
      <c r="G17" t="s">
        <v>304</v>
      </c>
      <c r="H17" t="s">
        <v>54</v>
      </c>
      <c r="I17">
        <v>1</v>
      </c>
      <c r="K17" t="s">
        <v>219</v>
      </c>
      <c r="L17" t="s">
        <v>57</v>
      </c>
      <c r="M17">
        <v>1</v>
      </c>
    </row>
    <row r="18" spans="1:16" x14ac:dyDescent="0.3">
      <c r="A18" t="s">
        <v>219</v>
      </c>
      <c r="B18" t="s">
        <v>6</v>
      </c>
      <c r="C18">
        <v>1</v>
      </c>
      <c r="G18" t="s">
        <v>86</v>
      </c>
      <c r="H18" t="s">
        <v>54</v>
      </c>
      <c r="I18">
        <v>1</v>
      </c>
      <c r="K18" t="s">
        <v>90</v>
      </c>
      <c r="L18" t="s">
        <v>57</v>
      </c>
      <c r="M18">
        <v>1</v>
      </c>
    </row>
    <row r="19" spans="1:16" x14ac:dyDescent="0.3">
      <c r="A19" t="s">
        <v>90</v>
      </c>
      <c r="B19" t="s">
        <v>6</v>
      </c>
      <c r="C19">
        <v>1</v>
      </c>
      <c r="G19" t="s">
        <v>79</v>
      </c>
      <c r="H19" t="s">
        <v>54</v>
      </c>
      <c r="I19">
        <v>1</v>
      </c>
      <c r="K19" t="s">
        <v>156</v>
      </c>
      <c r="L19" t="s">
        <v>49</v>
      </c>
      <c r="M19">
        <v>1</v>
      </c>
    </row>
    <row r="20" spans="1:16" x14ac:dyDescent="0.3">
      <c r="A20" t="s">
        <v>156</v>
      </c>
      <c r="B20" t="s">
        <v>6</v>
      </c>
      <c r="C20">
        <v>1</v>
      </c>
      <c r="G20" t="s">
        <v>306</v>
      </c>
      <c r="H20" t="s">
        <v>54</v>
      </c>
      <c r="I20">
        <v>1</v>
      </c>
      <c r="K20" t="s">
        <v>304</v>
      </c>
      <c r="L20" t="s">
        <v>57</v>
      </c>
      <c r="M20">
        <v>1</v>
      </c>
    </row>
    <row r="21" spans="1:16" x14ac:dyDescent="0.3">
      <c r="A21" t="s">
        <v>304</v>
      </c>
      <c r="B21" t="s">
        <v>6</v>
      </c>
      <c r="C21">
        <v>1</v>
      </c>
      <c r="G21" t="s">
        <v>122</v>
      </c>
      <c r="H21" t="s">
        <v>54</v>
      </c>
      <c r="I21">
        <v>1</v>
      </c>
      <c r="K21" t="s">
        <v>86</v>
      </c>
      <c r="L21" t="s">
        <v>57</v>
      </c>
      <c r="M21">
        <v>1</v>
      </c>
    </row>
    <row r="22" spans="1:16" x14ac:dyDescent="0.3">
      <c r="A22" t="s">
        <v>86</v>
      </c>
      <c r="B22" t="s">
        <v>6</v>
      </c>
      <c r="C22">
        <v>1</v>
      </c>
      <c r="G22" t="s">
        <v>172</v>
      </c>
      <c r="H22" t="s">
        <v>54</v>
      </c>
      <c r="I22">
        <v>1</v>
      </c>
      <c r="K22" t="s">
        <v>79</v>
      </c>
      <c r="L22" t="s">
        <v>57</v>
      </c>
      <c r="M22">
        <v>1</v>
      </c>
    </row>
    <row r="23" spans="1:16" x14ac:dyDescent="0.3">
      <c r="A23" t="s">
        <v>79</v>
      </c>
      <c r="B23" t="s">
        <v>6</v>
      </c>
      <c r="C23">
        <v>1</v>
      </c>
      <c r="G23" t="s">
        <v>104</v>
      </c>
      <c r="I23">
        <v>16</v>
      </c>
      <c r="K23" t="s">
        <v>306</v>
      </c>
      <c r="L23" t="s">
        <v>57</v>
      </c>
      <c r="M23">
        <v>1</v>
      </c>
    </row>
    <row r="24" spans="1:16" x14ac:dyDescent="0.3">
      <c r="A24" t="s">
        <v>306</v>
      </c>
      <c r="B24" t="s">
        <v>6</v>
      </c>
      <c r="C24">
        <v>1</v>
      </c>
      <c r="L24" t="s">
        <v>58</v>
      </c>
      <c r="M24">
        <v>1</v>
      </c>
    </row>
    <row r="25" spans="1:16" x14ac:dyDescent="0.3">
      <c r="A25" t="s">
        <v>122</v>
      </c>
      <c r="B25" t="s">
        <v>6</v>
      </c>
      <c r="C25">
        <v>1</v>
      </c>
      <c r="K25" t="s">
        <v>122</v>
      </c>
      <c r="L25" t="s">
        <v>57</v>
      </c>
      <c r="M25">
        <v>1</v>
      </c>
    </row>
    <row r="26" spans="1:16" x14ac:dyDescent="0.3">
      <c r="A26" t="s">
        <v>172</v>
      </c>
      <c r="B26" t="s">
        <v>6</v>
      </c>
      <c r="C26">
        <v>1</v>
      </c>
      <c r="I26" s="63">
        <f>GETPIVOTDATA("Nomenclatura",$G$5)/21</f>
        <v>0.76190476190476186</v>
      </c>
      <c r="L26" t="s">
        <v>58</v>
      </c>
      <c r="M26">
        <v>1</v>
      </c>
      <c r="P26" s="63">
        <f>14/21</f>
        <v>0.66666666666666663</v>
      </c>
    </row>
    <row r="27" spans="1:16" x14ac:dyDescent="0.3">
      <c r="A27" t="s">
        <v>349</v>
      </c>
      <c r="B27" t="s">
        <v>6</v>
      </c>
      <c r="C27">
        <v>1</v>
      </c>
      <c r="K27" t="s">
        <v>172</v>
      </c>
      <c r="L27" t="s">
        <v>57</v>
      </c>
      <c r="M27">
        <v>1</v>
      </c>
    </row>
    <row r="28" spans="1:16" x14ac:dyDescent="0.3">
      <c r="A28" t="s">
        <v>104</v>
      </c>
      <c r="C28">
        <v>21</v>
      </c>
      <c r="K28" t="s">
        <v>349</v>
      </c>
      <c r="L28" t="s">
        <v>58</v>
      </c>
      <c r="M28">
        <v>1</v>
      </c>
    </row>
    <row r="29" spans="1:16" x14ac:dyDescent="0.3">
      <c r="K29" t="s">
        <v>104</v>
      </c>
      <c r="M29">
        <v>22</v>
      </c>
    </row>
    <row r="30" spans="1:16" x14ac:dyDescent="0.3">
      <c r="O30" s="63">
        <f>19/21</f>
        <v>0.90476190476190477</v>
      </c>
    </row>
    <row r="33" spans="1:4" x14ac:dyDescent="0.3">
      <c r="B33" s="63">
        <f>22/23</f>
        <v>0.95652173913043481</v>
      </c>
    </row>
    <row r="34" spans="1:4" x14ac:dyDescent="0.3">
      <c r="B34" s="65">
        <f>1-B33</f>
        <v>4.3478260869565188E-2</v>
      </c>
    </row>
    <row r="44" spans="1:4" x14ac:dyDescent="0.3">
      <c r="A44" s="10" t="s">
        <v>341</v>
      </c>
      <c r="B44" t="s">
        <v>260</v>
      </c>
    </row>
    <row r="45" spans="1:4" x14ac:dyDescent="0.3">
      <c r="A45" t="s">
        <v>366</v>
      </c>
    </row>
    <row r="46" spans="1:4" x14ac:dyDescent="0.3">
      <c r="A46" s="10" t="s">
        <v>346</v>
      </c>
    </row>
    <row r="47" spans="1:4" x14ac:dyDescent="0.3">
      <c r="A47" s="10" t="s">
        <v>115</v>
      </c>
      <c r="B47" s="10" t="s">
        <v>340</v>
      </c>
      <c r="C47" s="10" t="s">
        <v>69</v>
      </c>
      <c r="D47" t="s">
        <v>365</v>
      </c>
    </row>
    <row r="48" spans="1:4" x14ac:dyDescent="0.3">
      <c r="A48" t="s">
        <v>345</v>
      </c>
      <c r="B48" t="s">
        <v>256</v>
      </c>
      <c r="C48" t="s">
        <v>74</v>
      </c>
      <c r="D48">
        <v>1</v>
      </c>
    </row>
    <row r="49" spans="1:4" x14ac:dyDescent="0.3">
      <c r="B49" t="s">
        <v>368</v>
      </c>
      <c r="D49">
        <v>1</v>
      </c>
    </row>
    <row r="50" spans="1:4" x14ac:dyDescent="0.3">
      <c r="B50" t="s">
        <v>361</v>
      </c>
      <c r="C50" t="s">
        <v>119</v>
      </c>
    </row>
    <row r="51" spans="1:4" x14ac:dyDescent="0.3">
      <c r="B51" t="s">
        <v>369</v>
      </c>
    </row>
    <row r="52" spans="1:4" x14ac:dyDescent="0.3">
      <c r="A52" t="s">
        <v>75</v>
      </c>
      <c r="B52" t="s">
        <v>127</v>
      </c>
      <c r="C52" t="s">
        <v>307</v>
      </c>
      <c r="D52">
        <v>1</v>
      </c>
    </row>
    <row r="53" spans="1:4" x14ac:dyDescent="0.3">
      <c r="C53" t="s">
        <v>208</v>
      </c>
      <c r="D53">
        <v>1</v>
      </c>
    </row>
    <row r="54" spans="1:4" x14ac:dyDescent="0.3">
      <c r="C54" t="s">
        <v>308</v>
      </c>
      <c r="D54">
        <v>1</v>
      </c>
    </row>
    <row r="55" spans="1:4" x14ac:dyDescent="0.3">
      <c r="C55" t="s">
        <v>87</v>
      </c>
      <c r="D55">
        <v>1</v>
      </c>
    </row>
    <row r="56" spans="1:4" x14ac:dyDescent="0.3">
      <c r="C56" t="s">
        <v>81</v>
      </c>
      <c r="D56">
        <v>1</v>
      </c>
    </row>
    <row r="57" spans="1:4" x14ac:dyDescent="0.3">
      <c r="C57" t="s">
        <v>77</v>
      </c>
      <c r="D57">
        <v>1</v>
      </c>
    </row>
    <row r="58" spans="1:4" x14ac:dyDescent="0.3">
      <c r="C58" t="s">
        <v>305</v>
      </c>
      <c r="D58">
        <v>1</v>
      </c>
    </row>
    <row r="59" spans="1:4" x14ac:dyDescent="0.3">
      <c r="C59" t="s">
        <v>148</v>
      </c>
      <c r="D59">
        <v>1</v>
      </c>
    </row>
    <row r="60" spans="1:4" x14ac:dyDescent="0.3">
      <c r="C60" t="s">
        <v>91</v>
      </c>
      <c r="D60">
        <v>1</v>
      </c>
    </row>
    <row r="61" spans="1:4" x14ac:dyDescent="0.3">
      <c r="C61" t="s">
        <v>100</v>
      </c>
      <c r="D61">
        <v>1</v>
      </c>
    </row>
    <row r="62" spans="1:4" x14ac:dyDescent="0.3">
      <c r="C62" t="s">
        <v>118</v>
      </c>
      <c r="D62">
        <v>1</v>
      </c>
    </row>
    <row r="63" spans="1:4" x14ac:dyDescent="0.3">
      <c r="C63" t="s">
        <v>219</v>
      </c>
      <c r="D63">
        <v>1</v>
      </c>
    </row>
    <row r="64" spans="1:4" x14ac:dyDescent="0.3">
      <c r="C64" t="s">
        <v>90</v>
      </c>
      <c r="D64">
        <v>1</v>
      </c>
    </row>
    <row r="65" spans="1:4" x14ac:dyDescent="0.3">
      <c r="C65" t="s">
        <v>156</v>
      </c>
      <c r="D65">
        <v>1</v>
      </c>
    </row>
    <row r="66" spans="1:4" x14ac:dyDescent="0.3">
      <c r="C66" t="s">
        <v>304</v>
      </c>
      <c r="D66">
        <v>1</v>
      </c>
    </row>
    <row r="67" spans="1:4" x14ac:dyDescent="0.3">
      <c r="C67" t="s">
        <v>86</v>
      </c>
      <c r="D67">
        <v>1</v>
      </c>
    </row>
    <row r="68" spans="1:4" x14ac:dyDescent="0.3">
      <c r="C68" t="s">
        <v>79</v>
      </c>
      <c r="D68">
        <v>1</v>
      </c>
    </row>
    <row r="69" spans="1:4" x14ac:dyDescent="0.3">
      <c r="C69" t="s">
        <v>306</v>
      </c>
      <c r="D69">
        <v>1</v>
      </c>
    </row>
    <row r="70" spans="1:4" x14ac:dyDescent="0.3">
      <c r="C70" t="s">
        <v>122</v>
      </c>
      <c r="D70">
        <v>1</v>
      </c>
    </row>
    <row r="71" spans="1:4" x14ac:dyDescent="0.3">
      <c r="C71" t="s">
        <v>172</v>
      </c>
      <c r="D71">
        <v>1</v>
      </c>
    </row>
    <row r="72" spans="1:4" x14ac:dyDescent="0.3">
      <c r="C72" t="s">
        <v>349</v>
      </c>
      <c r="D72">
        <v>1</v>
      </c>
    </row>
    <row r="73" spans="1:4" x14ac:dyDescent="0.3">
      <c r="B73" t="s">
        <v>367</v>
      </c>
      <c r="D73">
        <v>21</v>
      </c>
    </row>
    <row r="74" spans="1:4" x14ac:dyDescent="0.3">
      <c r="A74" t="s">
        <v>104</v>
      </c>
      <c r="D74">
        <v>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9"/>
  <sheetViews>
    <sheetView topLeftCell="A61" workbookViewId="0">
      <selection activeCell="B9" sqref="B9"/>
    </sheetView>
  </sheetViews>
  <sheetFormatPr defaultRowHeight="14.4" x14ac:dyDescent="0.3"/>
  <cols>
    <col min="1" max="1" width="108.109375" bestFit="1" customWidth="1"/>
    <col min="2" max="2" width="15.109375" bestFit="1" customWidth="1"/>
    <col min="3" max="4" width="12.6640625" bestFit="1" customWidth="1"/>
  </cols>
  <sheetData>
    <row r="1" spans="1:4" x14ac:dyDescent="0.3">
      <c r="A1" s="36" t="s">
        <v>69</v>
      </c>
      <c r="B1" s="36" t="s">
        <v>115</v>
      </c>
      <c r="C1" s="36" t="s">
        <v>340</v>
      </c>
      <c r="D1" s="36" t="s">
        <v>341</v>
      </c>
    </row>
    <row r="2" spans="1:4" x14ac:dyDescent="0.3">
      <c r="A2" t="s">
        <v>77</v>
      </c>
      <c r="B2" t="str">
        <f>VLOOKUP(A2,'escolha real'!$C$3:$E$25,3,FALSE)</f>
        <v>Incluir</v>
      </c>
      <c r="C2" t="s">
        <v>11</v>
      </c>
      <c r="D2" t="s">
        <v>314</v>
      </c>
    </row>
    <row r="3" spans="1:4" x14ac:dyDescent="0.3">
      <c r="A3" t="s">
        <v>79</v>
      </c>
      <c r="B3" t="str">
        <f>VLOOKUP(A3,'escolha real'!$C$3:$E$25,3,FALSE)</f>
        <v>Incluir</v>
      </c>
      <c r="C3" t="s">
        <v>11</v>
      </c>
      <c r="D3" t="s">
        <v>314</v>
      </c>
    </row>
    <row r="4" spans="1:4" x14ac:dyDescent="0.3">
      <c r="A4" t="s">
        <v>81</v>
      </c>
      <c r="B4" t="str">
        <f>VLOOKUP(A4,'escolha real'!$C$3:$E$25,3,FALSE)</f>
        <v>Incluir</v>
      </c>
      <c r="C4" t="s">
        <v>11</v>
      </c>
      <c r="D4" t="s">
        <v>314</v>
      </c>
    </row>
    <row r="5" spans="1:4" x14ac:dyDescent="0.3">
      <c r="A5" t="s">
        <v>74</v>
      </c>
      <c r="B5" t="str">
        <f>VLOOKUP(A5,'escolha real'!$C$3:$E$25,3,FALSE)</f>
        <v>Excluir</v>
      </c>
      <c r="C5" t="s">
        <v>11</v>
      </c>
      <c r="D5" t="s">
        <v>314</v>
      </c>
    </row>
    <row r="6" spans="1:4" x14ac:dyDescent="0.3">
      <c r="A6" t="s">
        <v>118</v>
      </c>
      <c r="B6" t="str">
        <f>VLOOKUP(A6,'escolha real'!$C$3:$E$25,3,FALSE)</f>
        <v>Incluir</v>
      </c>
      <c r="C6" t="s">
        <v>11</v>
      </c>
      <c r="D6" t="s">
        <v>314</v>
      </c>
    </row>
    <row r="7" spans="1:4" x14ac:dyDescent="0.3">
      <c r="A7" t="s">
        <v>119</v>
      </c>
      <c r="B7" t="str">
        <f>VLOOKUP(A7,'escolha real'!$C$3:$E$25,3,FALSE)</f>
        <v>Excluir</v>
      </c>
      <c r="C7" t="s">
        <v>11</v>
      </c>
      <c r="D7" t="s">
        <v>314</v>
      </c>
    </row>
    <row r="8" spans="1:4" x14ac:dyDescent="0.3">
      <c r="A8" t="s">
        <v>148</v>
      </c>
      <c r="B8" t="str">
        <f>VLOOKUP(A8,'escolha real'!$C$3:$E$25,3,FALSE)</f>
        <v>Incluir</v>
      </c>
      <c r="C8" t="s">
        <v>11</v>
      </c>
      <c r="D8" t="s">
        <v>314</v>
      </c>
    </row>
    <row r="9" spans="1:4" x14ac:dyDescent="0.3">
      <c r="A9" t="s">
        <v>122</v>
      </c>
      <c r="B9" t="str">
        <f>VLOOKUP(A9,'escolha real'!$C$3:$E$25,3,FALSE)</f>
        <v>Incluir</v>
      </c>
      <c r="C9" t="s">
        <v>11</v>
      </c>
      <c r="D9" t="s">
        <v>314</v>
      </c>
    </row>
    <row r="10" spans="1:4" x14ac:dyDescent="0.3">
      <c r="A10" t="s">
        <v>122</v>
      </c>
      <c r="B10" t="str">
        <f>VLOOKUP(A10,'escolha real'!$C$3:$E$25,3,FALSE)</f>
        <v>Incluir</v>
      </c>
      <c r="C10" t="s">
        <v>12</v>
      </c>
      <c r="D10" t="s">
        <v>314</v>
      </c>
    </row>
    <row r="11" spans="1:4" x14ac:dyDescent="0.3">
      <c r="A11" t="s">
        <v>156</v>
      </c>
      <c r="B11" t="str">
        <f>VLOOKUP(A11,'escolha real'!$C$3:$E$25,3,FALSE)</f>
        <v>Incluir</v>
      </c>
      <c r="C11" t="s">
        <v>11</v>
      </c>
      <c r="D11" t="s">
        <v>314</v>
      </c>
    </row>
    <row r="12" spans="1:4" x14ac:dyDescent="0.3">
      <c r="A12" t="s">
        <v>86</v>
      </c>
      <c r="B12" t="str">
        <f>VLOOKUP(A12,'escolha real'!$C$3:$E$25,3,FALSE)</f>
        <v>Incluir</v>
      </c>
      <c r="C12" t="s">
        <v>11</v>
      </c>
      <c r="D12" t="s">
        <v>314</v>
      </c>
    </row>
    <row r="13" spans="1:4" x14ac:dyDescent="0.3">
      <c r="A13" t="s">
        <v>87</v>
      </c>
      <c r="B13" t="str">
        <f>VLOOKUP(A13,'escolha real'!$C$3:$E$25,3,FALSE)</f>
        <v>Incluir</v>
      </c>
      <c r="C13" t="s">
        <v>11</v>
      </c>
      <c r="D13" t="s">
        <v>314</v>
      </c>
    </row>
    <row r="14" spans="1:4" x14ac:dyDescent="0.3">
      <c r="A14" t="s">
        <v>172</v>
      </c>
      <c r="B14" t="str">
        <f>VLOOKUP(A14,'escolha real'!$C$3:$E$25,3,FALSE)</f>
        <v>Incluir</v>
      </c>
      <c r="C14" t="s">
        <v>11</v>
      </c>
      <c r="D14" t="s">
        <v>314</v>
      </c>
    </row>
    <row r="15" spans="1:4" x14ac:dyDescent="0.3">
      <c r="A15" t="s">
        <v>90</v>
      </c>
      <c r="B15" t="str">
        <f>VLOOKUP(A15,'escolha real'!$C$3:$E$25,3,FALSE)</f>
        <v>Incluir</v>
      </c>
      <c r="C15" t="s">
        <v>11</v>
      </c>
      <c r="D15" t="s">
        <v>314</v>
      </c>
    </row>
    <row r="16" spans="1:4" x14ac:dyDescent="0.3">
      <c r="A16" t="s">
        <v>90</v>
      </c>
      <c r="B16" t="str">
        <f>VLOOKUP(A16,'escolha real'!$C$3:$E$25,3,FALSE)</f>
        <v>Incluir</v>
      </c>
      <c r="C16" t="s">
        <v>12</v>
      </c>
      <c r="D16" t="s">
        <v>314</v>
      </c>
    </row>
    <row r="17" spans="1:4" x14ac:dyDescent="0.3">
      <c r="A17" t="s">
        <v>91</v>
      </c>
      <c r="B17" t="str">
        <f>VLOOKUP(A17,'escolha real'!$C$3:$E$25,3,FALSE)</f>
        <v>Incluir</v>
      </c>
      <c r="C17" t="s">
        <v>11</v>
      </c>
      <c r="D17" t="s">
        <v>314</v>
      </c>
    </row>
    <row r="18" spans="1:4" x14ac:dyDescent="0.3">
      <c r="A18" t="s">
        <v>308</v>
      </c>
      <c r="B18" t="str">
        <f>VLOOKUP(A18,'escolha real'!$C$3:$E$25,3,FALSE)</f>
        <v>Incluir</v>
      </c>
      <c r="C18" t="s">
        <v>11</v>
      </c>
      <c r="D18" t="s">
        <v>314</v>
      </c>
    </row>
    <row r="19" spans="1:4" x14ac:dyDescent="0.3">
      <c r="A19" t="s">
        <v>307</v>
      </c>
      <c r="B19" t="str">
        <f>VLOOKUP(A19,'escolha real'!$C$3:$E$25,3,FALSE)</f>
        <v>Incluir</v>
      </c>
      <c r="C19" t="s">
        <v>11</v>
      </c>
      <c r="D19" t="s">
        <v>314</v>
      </c>
    </row>
    <row r="20" spans="1:4" x14ac:dyDescent="0.3">
      <c r="A20" t="s">
        <v>349</v>
      </c>
      <c r="B20" t="str">
        <f>VLOOKUP(A20,'escolha real'!$C$3:$E$25,3,FALSE)</f>
        <v>Incluir</v>
      </c>
      <c r="C20" t="s">
        <v>11</v>
      </c>
      <c r="D20" t="s">
        <v>314</v>
      </c>
    </row>
    <row r="21" spans="1:4" x14ac:dyDescent="0.3">
      <c r="A21" t="s">
        <v>208</v>
      </c>
      <c r="B21" t="str">
        <f>VLOOKUP(A21,'escolha real'!$C$3:$E$25,3,FALSE)</f>
        <v>Incluir</v>
      </c>
      <c r="C21" t="s">
        <v>11</v>
      </c>
      <c r="D21" t="s">
        <v>314</v>
      </c>
    </row>
    <row r="22" spans="1:4" x14ac:dyDescent="0.3">
      <c r="A22" t="s">
        <v>306</v>
      </c>
      <c r="B22" t="str">
        <f>VLOOKUP(A22,'escolha real'!$C$3:$E$25,3,FALSE)</f>
        <v>Incluir</v>
      </c>
      <c r="C22" t="s">
        <v>11</v>
      </c>
      <c r="D22" t="s">
        <v>314</v>
      </c>
    </row>
    <row r="23" spans="1:4" x14ac:dyDescent="0.3">
      <c r="A23" t="s">
        <v>219</v>
      </c>
      <c r="B23" t="str">
        <f>VLOOKUP(A23,'escolha real'!$C$3:$E$25,3,FALSE)</f>
        <v>Incluir</v>
      </c>
      <c r="C23" t="s">
        <v>11</v>
      </c>
      <c r="D23" t="s">
        <v>314</v>
      </c>
    </row>
    <row r="24" spans="1:4" x14ac:dyDescent="0.3">
      <c r="A24" t="s">
        <v>305</v>
      </c>
      <c r="B24" t="str">
        <f>VLOOKUP(A24,'escolha real'!$C$3:$E$25,3,FALSE)</f>
        <v>Incluir</v>
      </c>
      <c r="C24" t="s">
        <v>11</v>
      </c>
      <c r="D24" t="s">
        <v>314</v>
      </c>
    </row>
    <row r="25" spans="1:4" x14ac:dyDescent="0.3">
      <c r="A25" t="s">
        <v>304</v>
      </c>
      <c r="B25" t="str">
        <f>VLOOKUP(A25,'escolha real'!$C$3:$E$25,3,FALSE)</f>
        <v>Incluir</v>
      </c>
      <c r="C25" t="s">
        <v>11</v>
      </c>
      <c r="D25" t="s">
        <v>314</v>
      </c>
    </row>
    <row r="26" spans="1:4" x14ac:dyDescent="0.3">
      <c r="A26" t="s">
        <v>77</v>
      </c>
      <c r="B26" t="str">
        <f>VLOOKUP(A26,'escolha real'!$C$3:$E$25,3,FALSE)</f>
        <v>Incluir</v>
      </c>
      <c r="C26" t="s">
        <v>6</v>
      </c>
      <c r="D26" t="s">
        <v>258</v>
      </c>
    </row>
    <row r="27" spans="1:4" x14ac:dyDescent="0.3">
      <c r="A27" t="s">
        <v>79</v>
      </c>
      <c r="B27" t="str">
        <f>VLOOKUP(A27,'escolha real'!$C$3:$E$25,3,FALSE)</f>
        <v>Incluir</v>
      </c>
      <c r="C27" t="s">
        <v>6</v>
      </c>
      <c r="D27" t="s">
        <v>258</v>
      </c>
    </row>
    <row r="28" spans="1:4" x14ac:dyDescent="0.3">
      <c r="A28" t="s">
        <v>81</v>
      </c>
      <c r="B28" t="str">
        <f>VLOOKUP(A28,'escolha real'!$C$3:$E$25,3,FALSE)</f>
        <v>Incluir</v>
      </c>
      <c r="C28" t="s">
        <v>6</v>
      </c>
      <c r="D28" t="s">
        <v>258</v>
      </c>
    </row>
    <row r="29" spans="1:4" x14ac:dyDescent="0.3">
      <c r="A29" t="s">
        <v>74</v>
      </c>
      <c r="B29" t="str">
        <f>VLOOKUP(A29,'escolha real'!$C$3:$E$25,3,FALSE)</f>
        <v>Excluir</v>
      </c>
      <c r="C29" t="s">
        <v>6</v>
      </c>
      <c r="D29" t="s">
        <v>258</v>
      </c>
    </row>
    <row r="30" spans="1:4" x14ac:dyDescent="0.3">
      <c r="A30" t="s">
        <v>118</v>
      </c>
      <c r="B30" t="str">
        <f>VLOOKUP(A30,'escolha real'!$C$3:$E$25,3,FALSE)</f>
        <v>Incluir</v>
      </c>
      <c r="C30" t="s">
        <v>9</v>
      </c>
      <c r="D30" t="s">
        <v>258</v>
      </c>
    </row>
    <row r="31" spans="1:4" x14ac:dyDescent="0.3">
      <c r="A31" t="s">
        <v>119</v>
      </c>
      <c r="B31" t="str">
        <f>VLOOKUP(A31,'escolha real'!$C$3:$E$25,3,FALSE)</f>
        <v>Excluir</v>
      </c>
      <c r="C31" t="s">
        <v>6</v>
      </c>
      <c r="D31" t="s">
        <v>258</v>
      </c>
    </row>
    <row r="32" spans="1:4" x14ac:dyDescent="0.3">
      <c r="A32" t="s">
        <v>148</v>
      </c>
      <c r="B32" t="str">
        <f>VLOOKUP(A32,'escolha real'!$C$3:$E$25,3,FALSE)</f>
        <v>Incluir</v>
      </c>
      <c r="C32" t="s">
        <v>6</v>
      </c>
      <c r="D32" t="s">
        <v>258</v>
      </c>
    </row>
    <row r="33" spans="1:4" x14ac:dyDescent="0.3">
      <c r="A33" t="s">
        <v>122</v>
      </c>
      <c r="B33" t="str">
        <f>VLOOKUP(A33,'escolha real'!$C$3:$E$25,3,FALSE)</f>
        <v>Incluir</v>
      </c>
      <c r="C33" t="s">
        <v>6</v>
      </c>
      <c r="D33" t="s">
        <v>258</v>
      </c>
    </row>
    <row r="34" spans="1:4" x14ac:dyDescent="0.3">
      <c r="A34" t="s">
        <v>156</v>
      </c>
      <c r="B34" t="str">
        <f>VLOOKUP(A34,'escolha real'!$C$3:$E$25,3,FALSE)</f>
        <v>Incluir</v>
      </c>
      <c r="C34" t="s">
        <v>6</v>
      </c>
      <c r="D34" t="s">
        <v>258</v>
      </c>
    </row>
    <row r="35" spans="1:4" x14ac:dyDescent="0.3">
      <c r="A35" t="s">
        <v>86</v>
      </c>
      <c r="B35" t="str">
        <f>VLOOKUP(A35,'escolha real'!$C$3:$E$25,3,FALSE)</f>
        <v>Incluir</v>
      </c>
      <c r="C35" t="s">
        <v>6</v>
      </c>
      <c r="D35" t="s">
        <v>258</v>
      </c>
    </row>
    <row r="36" spans="1:4" x14ac:dyDescent="0.3">
      <c r="A36" t="s">
        <v>87</v>
      </c>
      <c r="B36" t="str">
        <f>VLOOKUP(A36,'escolha real'!$C$3:$E$25,3,FALSE)</f>
        <v>Incluir</v>
      </c>
      <c r="C36" t="s">
        <v>6</v>
      </c>
      <c r="D36" t="s">
        <v>258</v>
      </c>
    </row>
    <row r="37" spans="1:4" x14ac:dyDescent="0.3">
      <c r="A37" t="s">
        <v>172</v>
      </c>
      <c r="B37" t="str">
        <f>VLOOKUP(A37,'escolha real'!$C$3:$E$25,3,FALSE)</f>
        <v>Incluir</v>
      </c>
      <c r="C37" t="s">
        <v>6</v>
      </c>
      <c r="D37" t="s">
        <v>258</v>
      </c>
    </row>
    <row r="38" spans="1:4" x14ac:dyDescent="0.3">
      <c r="A38" t="s">
        <v>90</v>
      </c>
      <c r="B38" t="str">
        <f>VLOOKUP(A38,'escolha real'!$C$3:$E$25,3,FALSE)</f>
        <v>Incluir</v>
      </c>
      <c r="C38" t="s">
        <v>6</v>
      </c>
      <c r="D38" t="s">
        <v>258</v>
      </c>
    </row>
    <row r="39" spans="1:4" x14ac:dyDescent="0.3">
      <c r="A39" t="s">
        <v>91</v>
      </c>
      <c r="B39" t="str">
        <f>VLOOKUP(A39,'escolha real'!$C$3:$E$25,3,FALSE)</f>
        <v>Incluir</v>
      </c>
      <c r="C39" t="s">
        <v>6</v>
      </c>
      <c r="D39" t="s">
        <v>258</v>
      </c>
    </row>
    <row r="40" spans="1:4" x14ac:dyDescent="0.3">
      <c r="A40" t="s">
        <v>308</v>
      </c>
      <c r="B40" t="str">
        <f>VLOOKUP(A40,'escolha real'!$C$3:$E$25,3,FALSE)</f>
        <v>Incluir</v>
      </c>
      <c r="C40" t="s">
        <v>6</v>
      </c>
      <c r="D40" t="s">
        <v>258</v>
      </c>
    </row>
    <row r="41" spans="1:4" x14ac:dyDescent="0.3">
      <c r="A41" t="s">
        <v>307</v>
      </c>
      <c r="B41" t="str">
        <f>VLOOKUP(A41,'escolha real'!$C$3:$E$25,3,FALSE)</f>
        <v>Incluir</v>
      </c>
      <c r="C41" t="s">
        <v>6</v>
      </c>
      <c r="D41" t="s">
        <v>258</v>
      </c>
    </row>
    <row r="42" spans="1:4" x14ac:dyDescent="0.3">
      <c r="A42" t="s">
        <v>349</v>
      </c>
      <c r="B42" t="str">
        <f>VLOOKUP(A42,'escolha real'!$C$3:$E$25,3,FALSE)</f>
        <v>Incluir</v>
      </c>
      <c r="C42" t="s">
        <v>6</v>
      </c>
      <c r="D42" t="s">
        <v>258</v>
      </c>
    </row>
    <row r="43" spans="1:4" x14ac:dyDescent="0.3">
      <c r="A43" t="s">
        <v>208</v>
      </c>
      <c r="B43" t="str">
        <f>VLOOKUP(A43,'escolha real'!$C$3:$E$25,3,FALSE)</f>
        <v>Incluir</v>
      </c>
      <c r="C43" t="s">
        <v>6</v>
      </c>
      <c r="D43" t="s">
        <v>258</v>
      </c>
    </row>
    <row r="44" spans="1:4" x14ac:dyDescent="0.3">
      <c r="A44" t="s">
        <v>306</v>
      </c>
      <c r="B44" t="str">
        <f>VLOOKUP(A44,'escolha real'!$C$3:$E$25,3,FALSE)</f>
        <v>Incluir</v>
      </c>
      <c r="C44" t="s">
        <v>6</v>
      </c>
      <c r="D44" t="s">
        <v>258</v>
      </c>
    </row>
    <row r="45" spans="1:4" x14ac:dyDescent="0.3">
      <c r="A45" t="s">
        <v>219</v>
      </c>
      <c r="B45" t="str">
        <f>VLOOKUP(A45,'escolha real'!$C$3:$E$25,3,FALSE)</f>
        <v>Incluir</v>
      </c>
      <c r="C45" t="s">
        <v>6</v>
      </c>
      <c r="D45" t="s">
        <v>258</v>
      </c>
    </row>
    <row r="46" spans="1:4" x14ac:dyDescent="0.3">
      <c r="A46" t="s">
        <v>305</v>
      </c>
      <c r="B46" t="str">
        <f>VLOOKUP(A46,'escolha real'!$C$3:$E$25,3,FALSE)</f>
        <v>Incluir</v>
      </c>
      <c r="C46" t="s">
        <v>6</v>
      </c>
      <c r="D46" t="s">
        <v>258</v>
      </c>
    </row>
    <row r="47" spans="1:4" x14ac:dyDescent="0.3">
      <c r="A47" t="s">
        <v>304</v>
      </c>
      <c r="B47" t="str">
        <f>VLOOKUP(A47,'escolha real'!$C$3:$E$25,3,FALSE)</f>
        <v>Incluir</v>
      </c>
      <c r="C47" t="s">
        <v>6</v>
      </c>
      <c r="D47" t="s">
        <v>258</v>
      </c>
    </row>
    <row r="48" spans="1:4" x14ac:dyDescent="0.3">
      <c r="A48" t="s">
        <v>77</v>
      </c>
      <c r="B48" t="str">
        <f>VLOOKUP(A48,'escolha real'!$C$3:$E$25,3,FALSE)</f>
        <v>Incluir</v>
      </c>
      <c r="C48" t="s">
        <v>17</v>
      </c>
      <c r="D48" t="s">
        <v>315</v>
      </c>
    </row>
    <row r="49" spans="1:4" x14ac:dyDescent="0.3">
      <c r="A49" t="s">
        <v>79</v>
      </c>
      <c r="B49" t="str">
        <f>VLOOKUP(A49,'escolha real'!$C$3:$E$25,3,FALSE)</f>
        <v>Incluir</v>
      </c>
      <c r="C49" t="s">
        <v>17</v>
      </c>
      <c r="D49" t="s">
        <v>315</v>
      </c>
    </row>
    <row r="50" spans="1:4" x14ac:dyDescent="0.3">
      <c r="A50" t="s">
        <v>81</v>
      </c>
      <c r="B50" t="str">
        <f>VLOOKUP(A50,'escolha real'!$C$3:$E$25,3,FALSE)</f>
        <v>Incluir</v>
      </c>
      <c r="C50" t="s">
        <v>18</v>
      </c>
      <c r="D50" t="s">
        <v>315</v>
      </c>
    </row>
    <row r="51" spans="1:4" x14ac:dyDescent="0.3">
      <c r="A51" t="s">
        <v>74</v>
      </c>
      <c r="B51" t="str">
        <f>VLOOKUP(A51,'escolha real'!$C$3:$E$25,3,FALSE)</f>
        <v>Excluir</v>
      </c>
      <c r="C51" t="s">
        <v>17</v>
      </c>
      <c r="D51" t="s">
        <v>315</v>
      </c>
    </row>
    <row r="52" spans="1:4" x14ac:dyDescent="0.3">
      <c r="A52" t="s">
        <v>118</v>
      </c>
      <c r="B52" t="str">
        <f>VLOOKUP(A52,'escolha real'!$C$3:$E$25,3,FALSE)</f>
        <v>Incluir</v>
      </c>
      <c r="C52" t="s">
        <v>17</v>
      </c>
      <c r="D52" t="s">
        <v>315</v>
      </c>
    </row>
    <row r="53" spans="1:4" x14ac:dyDescent="0.3">
      <c r="A53" t="s">
        <v>119</v>
      </c>
      <c r="B53" t="str">
        <f>VLOOKUP(A53,'escolha real'!$C$3:$E$25,3,FALSE)</f>
        <v>Excluir</v>
      </c>
      <c r="C53" t="s">
        <v>17</v>
      </c>
      <c r="D53" t="s">
        <v>315</v>
      </c>
    </row>
    <row r="54" spans="1:4" x14ac:dyDescent="0.3">
      <c r="A54" t="s">
        <v>148</v>
      </c>
      <c r="B54" t="str">
        <f>VLOOKUP(A54,'escolha real'!$C$3:$E$25,3,FALSE)</f>
        <v>Incluir</v>
      </c>
      <c r="C54" t="s">
        <v>17</v>
      </c>
      <c r="D54" t="s">
        <v>315</v>
      </c>
    </row>
    <row r="55" spans="1:4" x14ac:dyDescent="0.3">
      <c r="A55" t="s">
        <v>122</v>
      </c>
      <c r="B55" t="str">
        <f>VLOOKUP(A55,'escolha real'!$C$3:$E$25,3,FALSE)</f>
        <v>Incluir</v>
      </c>
      <c r="C55" t="s">
        <v>18</v>
      </c>
      <c r="D55" t="s">
        <v>315</v>
      </c>
    </row>
    <row r="56" spans="1:4" x14ac:dyDescent="0.3">
      <c r="A56" t="s">
        <v>156</v>
      </c>
      <c r="B56" t="str">
        <f>VLOOKUP(A56,'escolha real'!$C$3:$E$25,3,FALSE)</f>
        <v>Incluir</v>
      </c>
      <c r="C56" t="s">
        <v>17</v>
      </c>
      <c r="D56" t="s">
        <v>315</v>
      </c>
    </row>
    <row r="57" spans="1:4" x14ac:dyDescent="0.3">
      <c r="A57" t="s">
        <v>86</v>
      </c>
      <c r="B57" t="str">
        <f>VLOOKUP(A57,'escolha real'!$C$3:$E$25,3,FALSE)</f>
        <v>Incluir</v>
      </c>
      <c r="C57" t="s">
        <v>18</v>
      </c>
      <c r="D57" t="s">
        <v>315</v>
      </c>
    </row>
    <row r="58" spans="1:4" x14ac:dyDescent="0.3">
      <c r="A58" t="s">
        <v>87</v>
      </c>
      <c r="B58" t="str">
        <f>VLOOKUP(A58,'escolha real'!$C$3:$E$25,3,FALSE)</f>
        <v>Incluir</v>
      </c>
      <c r="C58" t="s">
        <v>17</v>
      </c>
      <c r="D58" t="s">
        <v>315</v>
      </c>
    </row>
    <row r="59" spans="1:4" x14ac:dyDescent="0.3">
      <c r="A59" t="s">
        <v>172</v>
      </c>
      <c r="B59" t="str">
        <f>VLOOKUP(A59,'escolha real'!$C$3:$E$25,3,FALSE)</f>
        <v>Incluir</v>
      </c>
      <c r="C59" t="s">
        <v>17</v>
      </c>
      <c r="D59" t="s">
        <v>315</v>
      </c>
    </row>
    <row r="60" spans="1:4" x14ac:dyDescent="0.3">
      <c r="A60" t="s">
        <v>90</v>
      </c>
      <c r="B60" t="str">
        <f>VLOOKUP(A60,'escolha real'!$C$3:$E$25,3,FALSE)</f>
        <v>Incluir</v>
      </c>
      <c r="C60" t="s">
        <v>17</v>
      </c>
      <c r="D60" t="s">
        <v>315</v>
      </c>
    </row>
    <row r="61" spans="1:4" x14ac:dyDescent="0.3">
      <c r="A61" t="s">
        <v>91</v>
      </c>
      <c r="B61" t="str">
        <f>VLOOKUP(A61,'escolha real'!$C$3:$E$25,3,FALSE)</f>
        <v>Incluir</v>
      </c>
      <c r="C61" t="s">
        <v>17</v>
      </c>
      <c r="D61" t="s">
        <v>315</v>
      </c>
    </row>
    <row r="62" spans="1:4" x14ac:dyDescent="0.3">
      <c r="A62" t="s">
        <v>308</v>
      </c>
      <c r="B62" t="str">
        <f>VLOOKUP(A62,'escolha real'!$C$3:$E$25,3,FALSE)</f>
        <v>Incluir</v>
      </c>
      <c r="C62" t="s">
        <v>18</v>
      </c>
      <c r="D62" t="s">
        <v>315</v>
      </c>
    </row>
    <row r="63" spans="1:4" x14ac:dyDescent="0.3">
      <c r="A63" t="s">
        <v>307</v>
      </c>
      <c r="B63" t="str">
        <f>VLOOKUP(A63,'escolha real'!$C$3:$E$25,3,FALSE)</f>
        <v>Incluir</v>
      </c>
      <c r="C63" t="s">
        <v>17</v>
      </c>
      <c r="D63" t="s">
        <v>315</v>
      </c>
    </row>
    <row r="64" spans="1:4" x14ac:dyDescent="0.3">
      <c r="A64" t="s">
        <v>349</v>
      </c>
      <c r="B64" t="str">
        <f>VLOOKUP(A64,'escolha real'!$C$3:$E$25,3,FALSE)</f>
        <v>Incluir</v>
      </c>
      <c r="C64" t="s">
        <v>17</v>
      </c>
      <c r="D64" t="s">
        <v>315</v>
      </c>
    </row>
    <row r="65" spans="1:4" x14ac:dyDescent="0.3">
      <c r="A65" t="s">
        <v>208</v>
      </c>
      <c r="B65" t="str">
        <f>VLOOKUP(A65,'escolha real'!$C$3:$E$25,3,FALSE)</f>
        <v>Incluir</v>
      </c>
      <c r="C65" t="s">
        <v>17</v>
      </c>
      <c r="D65" t="s">
        <v>315</v>
      </c>
    </row>
    <row r="66" spans="1:4" x14ac:dyDescent="0.3">
      <c r="A66" t="s">
        <v>306</v>
      </c>
      <c r="B66" t="str">
        <f>VLOOKUP(A66,'escolha real'!$C$3:$E$25,3,FALSE)</f>
        <v>Incluir</v>
      </c>
      <c r="C66" t="s">
        <v>18</v>
      </c>
      <c r="D66" t="s">
        <v>315</v>
      </c>
    </row>
    <row r="67" spans="1:4" x14ac:dyDescent="0.3">
      <c r="A67" t="s">
        <v>219</v>
      </c>
      <c r="B67" t="str">
        <f>VLOOKUP(A67,'escolha real'!$C$3:$E$25,3,FALSE)</f>
        <v>Incluir</v>
      </c>
      <c r="C67" t="s">
        <v>18</v>
      </c>
      <c r="D67" t="s">
        <v>315</v>
      </c>
    </row>
    <row r="68" spans="1:4" x14ac:dyDescent="0.3">
      <c r="A68" t="s">
        <v>305</v>
      </c>
      <c r="B68" t="str">
        <f>VLOOKUP(A68,'escolha real'!$C$3:$E$25,3,FALSE)</f>
        <v>Incluir</v>
      </c>
      <c r="C68" t="s">
        <v>18</v>
      </c>
      <c r="D68" t="s">
        <v>315</v>
      </c>
    </row>
    <row r="69" spans="1:4" x14ac:dyDescent="0.3">
      <c r="A69" t="s">
        <v>304</v>
      </c>
      <c r="B69" t="str">
        <f>VLOOKUP(A69,'escolha real'!$C$3:$E$25,3,FALSE)</f>
        <v>Incluir</v>
      </c>
      <c r="C69" t="s">
        <v>18</v>
      </c>
      <c r="D69" t="s">
        <v>315</v>
      </c>
    </row>
    <row r="70" spans="1:4" x14ac:dyDescent="0.3">
      <c r="A70" t="s">
        <v>77</v>
      </c>
      <c r="B70" t="str">
        <f>VLOOKUP(A70,'escolha real'!$C$3:$E$25,3,FALSE)</f>
        <v>Incluir</v>
      </c>
      <c r="C70" t="s">
        <v>36</v>
      </c>
      <c r="D70" t="s">
        <v>259</v>
      </c>
    </row>
    <row r="71" spans="1:4" x14ac:dyDescent="0.3">
      <c r="A71" t="s">
        <v>77</v>
      </c>
      <c r="B71" t="str">
        <f>VLOOKUP(A71,'escolha real'!$C$3:$E$25,3,FALSE)</f>
        <v>Incluir</v>
      </c>
      <c r="C71" t="s">
        <v>32</v>
      </c>
      <c r="D71" t="s">
        <v>259</v>
      </c>
    </row>
    <row r="72" spans="1:4" x14ac:dyDescent="0.3">
      <c r="A72" t="s">
        <v>79</v>
      </c>
      <c r="B72" t="str">
        <f>VLOOKUP(A72,'escolha real'!$C$3:$E$25,3,FALSE)</f>
        <v>Incluir</v>
      </c>
      <c r="C72" t="s">
        <v>34</v>
      </c>
      <c r="D72" t="s">
        <v>259</v>
      </c>
    </row>
    <row r="73" spans="1:4" x14ac:dyDescent="0.3">
      <c r="A73" t="s">
        <v>79</v>
      </c>
      <c r="B73" t="str">
        <f>VLOOKUP(A73,'escolha real'!$C$3:$E$25,3,FALSE)</f>
        <v>Incluir</v>
      </c>
      <c r="C73" t="s">
        <v>32</v>
      </c>
      <c r="D73" t="s">
        <v>259</v>
      </c>
    </row>
    <row r="74" spans="1:4" x14ac:dyDescent="0.3">
      <c r="A74" t="s">
        <v>81</v>
      </c>
      <c r="B74" t="str">
        <f>VLOOKUP(A74,'escolha real'!$C$3:$E$25,3,FALSE)</f>
        <v>Incluir</v>
      </c>
      <c r="C74" t="s">
        <v>32</v>
      </c>
      <c r="D74" t="s">
        <v>259</v>
      </c>
    </row>
    <row r="75" spans="1:4" x14ac:dyDescent="0.3">
      <c r="A75" t="s">
        <v>74</v>
      </c>
      <c r="B75" t="str">
        <f>VLOOKUP(A75,'escolha real'!$C$3:$E$25,3,FALSE)</f>
        <v>Excluir</v>
      </c>
      <c r="C75" t="s">
        <v>33</v>
      </c>
      <c r="D75" t="s">
        <v>259</v>
      </c>
    </row>
    <row r="76" spans="1:4" x14ac:dyDescent="0.3">
      <c r="A76" t="s">
        <v>118</v>
      </c>
      <c r="B76" t="str">
        <f>VLOOKUP(A76,'escolha real'!$C$3:$E$25,3,FALSE)</f>
        <v>Incluir</v>
      </c>
      <c r="C76" t="s">
        <v>34</v>
      </c>
      <c r="D76" t="s">
        <v>259</v>
      </c>
    </row>
    <row r="77" spans="1:4" x14ac:dyDescent="0.3">
      <c r="A77" t="s">
        <v>119</v>
      </c>
      <c r="B77" t="str">
        <f>VLOOKUP(A77,'escolha real'!$C$3:$E$25,3,FALSE)</f>
        <v>Excluir</v>
      </c>
      <c r="C77" t="s">
        <v>36</v>
      </c>
      <c r="D77" t="s">
        <v>259</v>
      </c>
    </row>
    <row r="78" spans="1:4" x14ac:dyDescent="0.3">
      <c r="A78" t="s">
        <v>148</v>
      </c>
      <c r="B78" t="str">
        <f>VLOOKUP(A78,'escolha real'!$C$3:$E$25,3,FALSE)</f>
        <v>Incluir</v>
      </c>
      <c r="C78" t="s">
        <v>32</v>
      </c>
      <c r="D78" t="s">
        <v>259</v>
      </c>
    </row>
    <row r="79" spans="1:4" x14ac:dyDescent="0.3">
      <c r="A79" t="s">
        <v>122</v>
      </c>
      <c r="B79" t="str">
        <f>VLOOKUP(A79,'escolha real'!$C$3:$E$25,3,FALSE)</f>
        <v>Incluir</v>
      </c>
      <c r="C79" t="s">
        <v>36</v>
      </c>
      <c r="D79" t="s">
        <v>259</v>
      </c>
    </row>
    <row r="80" spans="1:4" x14ac:dyDescent="0.3">
      <c r="A80" t="s">
        <v>156</v>
      </c>
      <c r="B80" t="str">
        <f>VLOOKUP(A80,'escolha real'!$C$3:$E$25,3,FALSE)</f>
        <v>Incluir</v>
      </c>
      <c r="C80" t="s">
        <v>32</v>
      </c>
      <c r="D80" t="s">
        <v>259</v>
      </c>
    </row>
    <row r="81" spans="1:4" x14ac:dyDescent="0.3">
      <c r="A81" t="s">
        <v>86</v>
      </c>
      <c r="B81" t="str">
        <f>VLOOKUP(A81,'escolha real'!$C$3:$E$25,3,FALSE)</f>
        <v>Incluir</v>
      </c>
      <c r="C81" t="s">
        <v>32</v>
      </c>
      <c r="D81" t="s">
        <v>259</v>
      </c>
    </row>
    <row r="82" spans="1:4" x14ac:dyDescent="0.3">
      <c r="A82" t="s">
        <v>87</v>
      </c>
      <c r="B82" t="str">
        <f>VLOOKUP(A82,'escolha real'!$C$3:$E$25,3,FALSE)</f>
        <v>Incluir</v>
      </c>
      <c r="C82" t="s">
        <v>34</v>
      </c>
      <c r="D82" t="s">
        <v>259</v>
      </c>
    </row>
    <row r="83" spans="1:4" x14ac:dyDescent="0.3">
      <c r="A83" t="s">
        <v>87</v>
      </c>
      <c r="B83" t="str">
        <f>VLOOKUP(A83,'escolha real'!$C$3:$E$25,3,FALSE)</f>
        <v>Incluir</v>
      </c>
      <c r="C83" t="s">
        <v>32</v>
      </c>
      <c r="D83" t="s">
        <v>259</v>
      </c>
    </row>
    <row r="84" spans="1:4" x14ac:dyDescent="0.3">
      <c r="A84" t="s">
        <v>172</v>
      </c>
      <c r="B84" t="str">
        <f>VLOOKUP(A84,'escolha real'!$C$3:$E$25,3,FALSE)</f>
        <v>Incluir</v>
      </c>
      <c r="C84" t="s">
        <v>36</v>
      </c>
      <c r="D84" t="s">
        <v>259</v>
      </c>
    </row>
    <row r="85" spans="1:4" x14ac:dyDescent="0.3">
      <c r="A85" t="s">
        <v>172</v>
      </c>
      <c r="B85" t="str">
        <f>VLOOKUP(A85,'escolha real'!$C$3:$E$25,3,FALSE)</f>
        <v>Incluir</v>
      </c>
      <c r="C85" t="s">
        <v>32</v>
      </c>
      <c r="D85" t="s">
        <v>259</v>
      </c>
    </row>
    <row r="86" spans="1:4" x14ac:dyDescent="0.3">
      <c r="A86" t="s">
        <v>90</v>
      </c>
      <c r="B86" t="str">
        <f>VLOOKUP(A86,'escolha real'!$C$3:$E$25,3,FALSE)</f>
        <v>Incluir</v>
      </c>
      <c r="C86" t="s">
        <v>36</v>
      </c>
      <c r="D86" t="s">
        <v>259</v>
      </c>
    </row>
    <row r="87" spans="1:4" x14ac:dyDescent="0.3">
      <c r="A87" t="s">
        <v>91</v>
      </c>
      <c r="B87" t="str">
        <f>VLOOKUP(A87,'escolha real'!$C$3:$E$25,3,FALSE)</f>
        <v>Incluir</v>
      </c>
      <c r="C87" t="s">
        <v>35</v>
      </c>
      <c r="D87" t="s">
        <v>259</v>
      </c>
    </row>
    <row r="88" spans="1:4" x14ac:dyDescent="0.3">
      <c r="A88" t="s">
        <v>91</v>
      </c>
      <c r="B88" t="str">
        <f>VLOOKUP(A88,'escolha real'!$C$3:$E$25,3,FALSE)</f>
        <v>Incluir</v>
      </c>
      <c r="C88" t="s">
        <v>32</v>
      </c>
      <c r="D88" t="s">
        <v>259</v>
      </c>
    </row>
    <row r="89" spans="1:4" x14ac:dyDescent="0.3">
      <c r="A89" t="s">
        <v>308</v>
      </c>
      <c r="B89" t="str">
        <f>VLOOKUP(A89,'escolha real'!$C$3:$E$25,3,FALSE)</f>
        <v>Incluir</v>
      </c>
      <c r="C89" t="s">
        <v>33</v>
      </c>
      <c r="D89" t="s">
        <v>259</v>
      </c>
    </row>
    <row r="90" spans="1:4" x14ac:dyDescent="0.3">
      <c r="A90" t="s">
        <v>308</v>
      </c>
      <c r="B90" t="str">
        <f>VLOOKUP(A90,'escolha real'!$C$3:$E$25,3,FALSE)</f>
        <v>Incluir</v>
      </c>
      <c r="C90" t="s">
        <v>32</v>
      </c>
      <c r="D90" t="s">
        <v>259</v>
      </c>
    </row>
    <row r="91" spans="1:4" x14ac:dyDescent="0.3">
      <c r="A91" t="s">
        <v>307</v>
      </c>
      <c r="B91" t="str">
        <f>VLOOKUP(A91,'escolha real'!$C$3:$E$25,3,FALSE)</f>
        <v>Incluir</v>
      </c>
      <c r="C91" t="s">
        <v>34</v>
      </c>
      <c r="D91" t="s">
        <v>259</v>
      </c>
    </row>
    <row r="92" spans="1:4" x14ac:dyDescent="0.3">
      <c r="A92" t="s">
        <v>307</v>
      </c>
      <c r="B92" t="str">
        <f>VLOOKUP(A92,'escolha real'!$C$3:$E$25,3,FALSE)</f>
        <v>Incluir</v>
      </c>
      <c r="C92" t="s">
        <v>32</v>
      </c>
      <c r="D92" t="s">
        <v>259</v>
      </c>
    </row>
    <row r="93" spans="1:4" x14ac:dyDescent="0.3">
      <c r="A93" t="s">
        <v>349</v>
      </c>
      <c r="B93" t="str">
        <f>VLOOKUP(A93,'escolha real'!$C$3:$E$25,3,FALSE)</f>
        <v>Incluir</v>
      </c>
      <c r="C93" t="s">
        <v>36</v>
      </c>
      <c r="D93" t="s">
        <v>259</v>
      </c>
    </row>
    <row r="94" spans="1:4" x14ac:dyDescent="0.3">
      <c r="A94" t="s">
        <v>349</v>
      </c>
      <c r="B94" t="str">
        <f>VLOOKUP(A94,'escolha real'!$C$3:$E$25,3,FALSE)</f>
        <v>Incluir</v>
      </c>
      <c r="C94" t="s">
        <v>32</v>
      </c>
      <c r="D94" t="s">
        <v>259</v>
      </c>
    </row>
    <row r="95" spans="1:4" x14ac:dyDescent="0.3">
      <c r="A95" t="s">
        <v>208</v>
      </c>
      <c r="B95" t="str">
        <f>VLOOKUP(A95,'escolha real'!$C$3:$E$25,3,FALSE)</f>
        <v>Incluir</v>
      </c>
      <c r="C95" t="s">
        <v>36</v>
      </c>
      <c r="D95" t="s">
        <v>259</v>
      </c>
    </row>
    <row r="96" spans="1:4" x14ac:dyDescent="0.3">
      <c r="A96" t="s">
        <v>306</v>
      </c>
      <c r="B96" t="str">
        <f>VLOOKUP(A96,'escolha real'!$C$3:$E$25,3,FALSE)</f>
        <v>Incluir</v>
      </c>
      <c r="C96" t="s">
        <v>32</v>
      </c>
      <c r="D96" t="s">
        <v>259</v>
      </c>
    </row>
    <row r="97" spans="1:4" x14ac:dyDescent="0.3">
      <c r="A97" t="s">
        <v>219</v>
      </c>
      <c r="B97" t="str">
        <f>VLOOKUP(A97,'escolha real'!$C$3:$E$25,3,FALSE)</f>
        <v>Incluir</v>
      </c>
      <c r="C97" t="s">
        <v>36</v>
      </c>
      <c r="D97" t="s">
        <v>259</v>
      </c>
    </row>
    <row r="98" spans="1:4" x14ac:dyDescent="0.3">
      <c r="A98" t="s">
        <v>305</v>
      </c>
      <c r="B98" t="str">
        <f>VLOOKUP(A98,'escolha real'!$C$3:$E$25,3,FALSE)</f>
        <v>Incluir</v>
      </c>
      <c r="C98" t="s">
        <v>33</v>
      </c>
      <c r="D98" t="s">
        <v>259</v>
      </c>
    </row>
    <row r="99" spans="1:4" x14ac:dyDescent="0.3">
      <c r="A99" t="s">
        <v>305</v>
      </c>
      <c r="B99" t="str">
        <f>VLOOKUP(A99,'escolha real'!$C$3:$E$25,3,FALSE)</f>
        <v>Incluir</v>
      </c>
      <c r="C99" t="s">
        <v>32</v>
      </c>
      <c r="D99" t="s">
        <v>259</v>
      </c>
    </row>
    <row r="100" spans="1:4" x14ac:dyDescent="0.3">
      <c r="A100" t="s">
        <v>304</v>
      </c>
      <c r="B100" t="str">
        <f>VLOOKUP(A100,'escolha real'!$C$3:$E$25,3,FALSE)</f>
        <v>Incluir</v>
      </c>
      <c r="C100" t="s">
        <v>31</v>
      </c>
      <c r="D100" t="s">
        <v>259</v>
      </c>
    </row>
    <row r="101" spans="1:4" x14ac:dyDescent="0.3">
      <c r="A101" t="s">
        <v>77</v>
      </c>
      <c r="B101" t="str">
        <f>VLOOKUP(A101,'escolha real'!$C$3:$E$25,3,FALSE)</f>
        <v>Incluir</v>
      </c>
      <c r="C101" t="s">
        <v>127</v>
      </c>
      <c r="D101" t="s">
        <v>260</v>
      </c>
    </row>
    <row r="102" spans="1:4" x14ac:dyDescent="0.3">
      <c r="A102" t="s">
        <v>79</v>
      </c>
      <c r="B102" t="str">
        <f>VLOOKUP(A102,'escolha real'!$C$3:$E$25,3,FALSE)</f>
        <v>Incluir</v>
      </c>
      <c r="C102" t="s">
        <v>127</v>
      </c>
      <c r="D102" t="s">
        <v>260</v>
      </c>
    </row>
    <row r="103" spans="1:4" x14ac:dyDescent="0.3">
      <c r="A103" t="s">
        <v>81</v>
      </c>
      <c r="B103" t="str">
        <f>VLOOKUP(A103,'escolha real'!$C$3:$E$25,3,FALSE)</f>
        <v>Incluir</v>
      </c>
      <c r="C103" t="s">
        <v>127</v>
      </c>
      <c r="D103" t="s">
        <v>260</v>
      </c>
    </row>
    <row r="104" spans="1:4" x14ac:dyDescent="0.3">
      <c r="A104" t="s">
        <v>74</v>
      </c>
      <c r="B104" t="str">
        <f>VLOOKUP(A104,'escolha real'!$C$3:$E$25,3,FALSE)</f>
        <v>Excluir</v>
      </c>
      <c r="C104" t="s">
        <v>256</v>
      </c>
      <c r="D104" t="s">
        <v>260</v>
      </c>
    </row>
    <row r="105" spans="1:4" x14ac:dyDescent="0.3">
      <c r="A105" t="s">
        <v>118</v>
      </c>
      <c r="B105" t="str">
        <f>VLOOKUP(A105,'escolha real'!$C$3:$E$25,3,FALSE)</f>
        <v>Incluir</v>
      </c>
      <c r="C105" t="s">
        <v>127</v>
      </c>
      <c r="D105" t="s">
        <v>260</v>
      </c>
    </row>
    <row r="106" spans="1:4" x14ac:dyDescent="0.3">
      <c r="A106" t="s">
        <v>119</v>
      </c>
      <c r="B106" t="str">
        <f>VLOOKUP(A106,'escolha real'!$C$3:$E$25,3,FALSE)</f>
        <v>Excluir</v>
      </c>
      <c r="D106" t="s">
        <v>260</v>
      </c>
    </row>
    <row r="107" spans="1:4" x14ac:dyDescent="0.3">
      <c r="A107" t="s">
        <v>148</v>
      </c>
      <c r="B107" t="str">
        <f>VLOOKUP(A107,'escolha real'!$C$3:$E$25,3,FALSE)</f>
        <v>Incluir</v>
      </c>
      <c r="C107" t="s">
        <v>127</v>
      </c>
      <c r="D107" t="s">
        <v>260</v>
      </c>
    </row>
    <row r="108" spans="1:4" x14ac:dyDescent="0.3">
      <c r="A108" t="s">
        <v>122</v>
      </c>
      <c r="B108" t="str">
        <f>VLOOKUP(A108,'escolha real'!$C$3:$E$25,3,FALSE)</f>
        <v>Incluir</v>
      </c>
      <c r="C108" t="s">
        <v>127</v>
      </c>
      <c r="D108" t="s">
        <v>260</v>
      </c>
    </row>
    <row r="109" spans="1:4" x14ac:dyDescent="0.3">
      <c r="A109" t="s">
        <v>156</v>
      </c>
      <c r="B109" t="str">
        <f>VLOOKUP(A109,'escolha real'!$C$3:$E$25,3,FALSE)</f>
        <v>Incluir</v>
      </c>
      <c r="C109" t="s">
        <v>127</v>
      </c>
      <c r="D109" t="s">
        <v>260</v>
      </c>
    </row>
    <row r="110" spans="1:4" x14ac:dyDescent="0.3">
      <c r="A110" t="s">
        <v>86</v>
      </c>
      <c r="B110" t="str">
        <f>VLOOKUP(A110,'escolha real'!$C$3:$E$25,3,FALSE)</f>
        <v>Incluir</v>
      </c>
      <c r="C110" t="s">
        <v>127</v>
      </c>
      <c r="D110" t="s">
        <v>260</v>
      </c>
    </row>
    <row r="111" spans="1:4" x14ac:dyDescent="0.3">
      <c r="A111" t="s">
        <v>87</v>
      </c>
      <c r="B111" t="str">
        <f>VLOOKUP(A111,'escolha real'!$C$3:$E$25,3,FALSE)</f>
        <v>Incluir</v>
      </c>
      <c r="C111" t="s">
        <v>127</v>
      </c>
      <c r="D111" t="s">
        <v>260</v>
      </c>
    </row>
    <row r="112" spans="1:4" x14ac:dyDescent="0.3">
      <c r="A112" t="s">
        <v>172</v>
      </c>
      <c r="B112" t="str">
        <f>VLOOKUP(A112,'escolha real'!$C$3:$E$25,3,FALSE)</f>
        <v>Incluir</v>
      </c>
      <c r="C112" t="s">
        <v>127</v>
      </c>
      <c r="D112" t="s">
        <v>260</v>
      </c>
    </row>
    <row r="113" spans="1:4" x14ac:dyDescent="0.3">
      <c r="A113" t="s">
        <v>90</v>
      </c>
      <c r="B113" t="str">
        <f>VLOOKUP(A113,'escolha real'!$C$3:$E$25,3,FALSE)</f>
        <v>Incluir</v>
      </c>
      <c r="C113" t="s">
        <v>127</v>
      </c>
      <c r="D113" t="s">
        <v>260</v>
      </c>
    </row>
    <row r="114" spans="1:4" x14ac:dyDescent="0.3">
      <c r="A114" t="s">
        <v>91</v>
      </c>
      <c r="B114" t="str">
        <f>VLOOKUP(A114,'escolha real'!$C$3:$E$25,3,FALSE)</f>
        <v>Incluir</v>
      </c>
      <c r="C114" t="s">
        <v>127</v>
      </c>
      <c r="D114" t="s">
        <v>260</v>
      </c>
    </row>
    <row r="115" spans="1:4" x14ac:dyDescent="0.3">
      <c r="A115" t="s">
        <v>308</v>
      </c>
      <c r="B115" t="str">
        <f>VLOOKUP(A115,'escolha real'!$C$3:$E$25,3,FALSE)</f>
        <v>Incluir</v>
      </c>
      <c r="C115" t="s">
        <v>127</v>
      </c>
      <c r="D115" t="s">
        <v>260</v>
      </c>
    </row>
    <row r="116" spans="1:4" x14ac:dyDescent="0.3">
      <c r="A116" t="s">
        <v>307</v>
      </c>
      <c r="B116" t="str">
        <f>VLOOKUP(A116,'escolha real'!$C$3:$E$25,3,FALSE)</f>
        <v>Incluir</v>
      </c>
      <c r="C116" t="s">
        <v>127</v>
      </c>
      <c r="D116" t="s">
        <v>260</v>
      </c>
    </row>
    <row r="117" spans="1:4" x14ac:dyDescent="0.3">
      <c r="A117" t="s">
        <v>349</v>
      </c>
      <c r="B117" t="str">
        <f>VLOOKUP(A117,'escolha real'!$C$3:$E$25,3,FALSE)</f>
        <v>Incluir</v>
      </c>
      <c r="C117" t="s">
        <v>127</v>
      </c>
      <c r="D117" t="s">
        <v>260</v>
      </c>
    </row>
    <row r="118" spans="1:4" x14ac:dyDescent="0.3">
      <c r="A118" t="s">
        <v>208</v>
      </c>
      <c r="B118" t="str">
        <f>VLOOKUP(A118,'escolha real'!$C$3:$E$25,3,FALSE)</f>
        <v>Incluir</v>
      </c>
      <c r="C118" t="s">
        <v>127</v>
      </c>
      <c r="D118" t="s">
        <v>260</v>
      </c>
    </row>
    <row r="119" spans="1:4" x14ac:dyDescent="0.3">
      <c r="A119" t="s">
        <v>306</v>
      </c>
      <c r="B119" t="str">
        <f>VLOOKUP(A119,'escolha real'!$C$3:$E$25,3,FALSE)</f>
        <v>Incluir</v>
      </c>
      <c r="C119" t="s">
        <v>127</v>
      </c>
      <c r="D119" t="s">
        <v>260</v>
      </c>
    </row>
    <row r="120" spans="1:4" x14ac:dyDescent="0.3">
      <c r="A120" t="s">
        <v>219</v>
      </c>
      <c r="B120" t="str">
        <f>VLOOKUP(A120,'escolha real'!$C$3:$E$25,3,FALSE)</f>
        <v>Incluir</v>
      </c>
      <c r="C120" t="s">
        <v>127</v>
      </c>
      <c r="D120" t="s">
        <v>260</v>
      </c>
    </row>
    <row r="121" spans="1:4" x14ac:dyDescent="0.3">
      <c r="A121" t="s">
        <v>305</v>
      </c>
      <c r="B121" t="str">
        <f>VLOOKUP(A121,'escolha real'!$C$3:$E$25,3,FALSE)</f>
        <v>Incluir</v>
      </c>
      <c r="C121" t="s">
        <v>127</v>
      </c>
      <c r="D121" t="s">
        <v>260</v>
      </c>
    </row>
    <row r="122" spans="1:4" x14ac:dyDescent="0.3">
      <c r="A122" t="s">
        <v>304</v>
      </c>
      <c r="B122" t="str">
        <f>VLOOKUP(A122,'escolha real'!$C$3:$E$25,3,FALSE)</f>
        <v>Incluir</v>
      </c>
      <c r="C122" t="s">
        <v>127</v>
      </c>
      <c r="D122" t="s">
        <v>260</v>
      </c>
    </row>
    <row r="123" spans="1:4" x14ac:dyDescent="0.3">
      <c r="A123" t="s">
        <v>77</v>
      </c>
      <c r="B123" t="str">
        <f>VLOOKUP(A123,'escolha real'!$C$3:$E$25,3,FALSE)</f>
        <v>Incluir</v>
      </c>
      <c r="C123" t="s">
        <v>58</v>
      </c>
      <c r="D123" t="s">
        <v>261</v>
      </c>
    </row>
    <row r="124" spans="1:4" x14ac:dyDescent="0.3">
      <c r="A124" t="s">
        <v>79</v>
      </c>
      <c r="B124" t="str">
        <f>VLOOKUP(A124,'escolha real'!$C$3:$E$25,3,FALSE)</f>
        <v>Incluir</v>
      </c>
      <c r="C124" t="s">
        <v>57</v>
      </c>
      <c r="D124" t="s">
        <v>261</v>
      </c>
    </row>
    <row r="125" spans="1:4" x14ac:dyDescent="0.3">
      <c r="A125" t="s">
        <v>81</v>
      </c>
      <c r="B125" t="str">
        <f>VLOOKUP(A125,'escolha real'!$C$3:$E$25,3,FALSE)</f>
        <v>Incluir</v>
      </c>
      <c r="C125" t="s">
        <v>58</v>
      </c>
      <c r="D125" t="s">
        <v>261</v>
      </c>
    </row>
    <row r="126" spans="1:4" x14ac:dyDescent="0.3">
      <c r="A126" t="s">
        <v>74</v>
      </c>
      <c r="B126" t="str">
        <f>VLOOKUP(A126,'escolha real'!$C$3:$E$25,3,FALSE)</f>
        <v>Excluir</v>
      </c>
      <c r="D126" t="s">
        <v>261</v>
      </c>
    </row>
    <row r="127" spans="1:4" x14ac:dyDescent="0.3">
      <c r="A127" t="s">
        <v>118</v>
      </c>
      <c r="B127" t="str">
        <f>VLOOKUP(A127,'escolha real'!$C$3:$E$25,3,FALSE)</f>
        <v>Incluir</v>
      </c>
      <c r="D127" t="s">
        <v>261</v>
      </c>
    </row>
    <row r="128" spans="1:4" x14ac:dyDescent="0.3">
      <c r="A128" t="s">
        <v>119</v>
      </c>
      <c r="B128" t="str">
        <f>VLOOKUP(A128,'escolha real'!$C$3:$E$25,3,FALSE)</f>
        <v>Excluir</v>
      </c>
      <c r="D128" t="s">
        <v>261</v>
      </c>
    </row>
    <row r="129" spans="1:4" x14ac:dyDescent="0.3">
      <c r="A129" t="s">
        <v>148</v>
      </c>
      <c r="B129" t="str">
        <f>VLOOKUP(A129,'escolha real'!$C$3:$E$25,3,FALSE)</f>
        <v>Incluir</v>
      </c>
      <c r="C129" t="s">
        <v>57</v>
      </c>
      <c r="D129" t="s">
        <v>261</v>
      </c>
    </row>
    <row r="130" spans="1:4" x14ac:dyDescent="0.3">
      <c r="A130" t="s">
        <v>122</v>
      </c>
      <c r="B130" t="str">
        <f>VLOOKUP(A130,'escolha real'!$C$3:$E$25,3,FALSE)</f>
        <v>Incluir</v>
      </c>
      <c r="C130" t="s">
        <v>57</v>
      </c>
      <c r="D130" t="s">
        <v>261</v>
      </c>
    </row>
    <row r="131" spans="1:4" x14ac:dyDescent="0.3">
      <c r="A131" t="s">
        <v>122</v>
      </c>
      <c r="B131" t="str">
        <f>VLOOKUP(A131,'escolha real'!$C$3:$E$25,3,FALSE)</f>
        <v>Incluir</v>
      </c>
      <c r="C131" t="s">
        <v>58</v>
      </c>
      <c r="D131" t="s">
        <v>261</v>
      </c>
    </row>
    <row r="132" spans="1:4" x14ac:dyDescent="0.3">
      <c r="A132" t="s">
        <v>156</v>
      </c>
      <c r="B132" t="str">
        <f>VLOOKUP(A132,'escolha real'!$C$3:$E$25,3,FALSE)</f>
        <v>Incluir</v>
      </c>
      <c r="C132" t="s">
        <v>49</v>
      </c>
      <c r="D132" t="s">
        <v>261</v>
      </c>
    </row>
    <row r="133" spans="1:4" x14ac:dyDescent="0.3">
      <c r="A133" t="s">
        <v>86</v>
      </c>
      <c r="B133" t="str">
        <f>VLOOKUP(A133,'escolha real'!$C$3:$E$25,3,FALSE)</f>
        <v>Incluir</v>
      </c>
      <c r="C133" t="s">
        <v>57</v>
      </c>
      <c r="D133" t="s">
        <v>261</v>
      </c>
    </row>
    <row r="134" spans="1:4" x14ac:dyDescent="0.3">
      <c r="A134" t="s">
        <v>87</v>
      </c>
      <c r="B134" t="str">
        <f>VLOOKUP(A134,'escolha real'!$C$3:$E$25,3,FALSE)</f>
        <v>Incluir</v>
      </c>
      <c r="C134" t="s">
        <v>57</v>
      </c>
      <c r="D134" t="s">
        <v>261</v>
      </c>
    </row>
    <row r="135" spans="1:4" x14ac:dyDescent="0.3">
      <c r="A135" t="s">
        <v>172</v>
      </c>
      <c r="B135" t="str">
        <f>VLOOKUP(A135,'escolha real'!$C$3:$E$25,3,FALSE)</f>
        <v>Incluir</v>
      </c>
      <c r="C135" t="s">
        <v>57</v>
      </c>
      <c r="D135" t="s">
        <v>261</v>
      </c>
    </row>
    <row r="136" spans="1:4" x14ac:dyDescent="0.3">
      <c r="A136" t="s">
        <v>90</v>
      </c>
      <c r="B136" t="str">
        <f>VLOOKUP(A136,'escolha real'!$C$3:$E$25,3,FALSE)</f>
        <v>Incluir</v>
      </c>
      <c r="C136" t="s">
        <v>57</v>
      </c>
      <c r="D136" t="s">
        <v>261</v>
      </c>
    </row>
    <row r="137" spans="1:4" x14ac:dyDescent="0.3">
      <c r="A137" t="s">
        <v>91</v>
      </c>
      <c r="B137" t="str">
        <f>VLOOKUP(A137,'escolha real'!$C$3:$E$25,3,FALSE)</f>
        <v>Incluir</v>
      </c>
      <c r="C137" t="s">
        <v>57</v>
      </c>
      <c r="D137" t="s">
        <v>261</v>
      </c>
    </row>
    <row r="138" spans="1:4" x14ac:dyDescent="0.3">
      <c r="A138" t="s">
        <v>91</v>
      </c>
      <c r="B138" t="str">
        <f>VLOOKUP(A138,'escolha real'!$C$3:$E$25,3,FALSE)</f>
        <v>Incluir</v>
      </c>
      <c r="C138" t="s">
        <v>58</v>
      </c>
      <c r="D138" t="s">
        <v>261</v>
      </c>
    </row>
    <row r="139" spans="1:4" x14ac:dyDescent="0.3">
      <c r="A139" t="s">
        <v>308</v>
      </c>
      <c r="B139" t="str">
        <f>VLOOKUP(A139,'escolha real'!$C$3:$E$25,3,FALSE)</f>
        <v>Incluir</v>
      </c>
      <c r="C139" t="s">
        <v>57</v>
      </c>
      <c r="D139" t="s">
        <v>261</v>
      </c>
    </row>
    <row r="140" spans="1:4" x14ac:dyDescent="0.3">
      <c r="A140" t="s">
        <v>307</v>
      </c>
      <c r="B140" t="str">
        <f>VLOOKUP(A140,'escolha real'!$C$3:$E$25,3,FALSE)</f>
        <v>Incluir</v>
      </c>
      <c r="D140" t="s">
        <v>261</v>
      </c>
    </row>
    <row r="141" spans="1:4" x14ac:dyDescent="0.3">
      <c r="A141" t="s">
        <v>349</v>
      </c>
      <c r="B141" t="str">
        <f>VLOOKUP(A141,'escolha real'!$C$3:$E$25,3,FALSE)</f>
        <v>Incluir</v>
      </c>
      <c r="C141" t="s">
        <v>58</v>
      </c>
      <c r="D141" t="s">
        <v>261</v>
      </c>
    </row>
    <row r="142" spans="1:4" x14ac:dyDescent="0.3">
      <c r="A142" t="s">
        <v>208</v>
      </c>
      <c r="B142" t="str">
        <f>VLOOKUP(A142,'escolha real'!$C$3:$E$25,3,FALSE)</f>
        <v>Incluir</v>
      </c>
      <c r="C142" t="s">
        <v>58</v>
      </c>
      <c r="D142" t="s">
        <v>261</v>
      </c>
    </row>
    <row r="143" spans="1:4" x14ac:dyDescent="0.3">
      <c r="A143" t="s">
        <v>306</v>
      </c>
      <c r="B143" t="str">
        <f>VLOOKUP(A143,'escolha real'!$C$3:$E$25,3,FALSE)</f>
        <v>Incluir</v>
      </c>
      <c r="C143" t="s">
        <v>57</v>
      </c>
      <c r="D143" t="s">
        <v>261</v>
      </c>
    </row>
    <row r="144" spans="1:4" x14ac:dyDescent="0.3">
      <c r="A144" t="s">
        <v>306</v>
      </c>
      <c r="B144" t="str">
        <f>VLOOKUP(A144,'escolha real'!$C$3:$E$25,3,FALSE)</f>
        <v>Incluir</v>
      </c>
      <c r="C144" t="s">
        <v>58</v>
      </c>
      <c r="D144" t="s">
        <v>261</v>
      </c>
    </row>
    <row r="145" spans="1:4" x14ac:dyDescent="0.3">
      <c r="A145" t="s">
        <v>219</v>
      </c>
      <c r="B145" t="str">
        <f>VLOOKUP(A145,'escolha real'!$C$3:$E$25,3,FALSE)</f>
        <v>Incluir</v>
      </c>
      <c r="C145" t="s">
        <v>57</v>
      </c>
      <c r="D145" t="s">
        <v>261</v>
      </c>
    </row>
    <row r="146" spans="1:4" x14ac:dyDescent="0.3">
      <c r="A146" t="s">
        <v>305</v>
      </c>
      <c r="B146" t="str">
        <f>VLOOKUP(A146,'escolha real'!$C$3:$E$25,3,FALSE)</f>
        <v>Incluir</v>
      </c>
      <c r="C146" t="s">
        <v>57</v>
      </c>
      <c r="D146" t="s">
        <v>261</v>
      </c>
    </row>
    <row r="147" spans="1:4" x14ac:dyDescent="0.3">
      <c r="A147" t="s">
        <v>304</v>
      </c>
      <c r="B147" t="str">
        <f>VLOOKUP(A147,'escolha real'!$C$3:$E$25,3,FALSE)</f>
        <v>Incluir</v>
      </c>
      <c r="C147" t="s">
        <v>57</v>
      </c>
      <c r="D147" t="s">
        <v>261</v>
      </c>
    </row>
    <row r="148" spans="1:4" x14ac:dyDescent="0.3">
      <c r="A148" t="s">
        <v>77</v>
      </c>
      <c r="B148" t="str">
        <f>VLOOKUP(A148,'escolha real'!$C$3:$E$25,3,FALSE)</f>
        <v>Incluir</v>
      </c>
      <c r="C148" t="s">
        <v>54</v>
      </c>
      <c r="D148" t="s">
        <v>262</v>
      </c>
    </row>
    <row r="149" spans="1:4" x14ac:dyDescent="0.3">
      <c r="A149" t="s">
        <v>79</v>
      </c>
      <c r="B149" t="str">
        <f>VLOOKUP(A149,'escolha real'!$C$3:$E$25,3,FALSE)</f>
        <v>Incluir</v>
      </c>
      <c r="C149" t="s">
        <v>54</v>
      </c>
      <c r="D149" t="s">
        <v>262</v>
      </c>
    </row>
    <row r="150" spans="1:4" x14ac:dyDescent="0.3">
      <c r="A150" t="s">
        <v>81</v>
      </c>
      <c r="B150" t="str">
        <f>VLOOKUP(A150,'escolha real'!$C$3:$E$25,3,FALSE)</f>
        <v>Incluir</v>
      </c>
      <c r="C150" t="s">
        <v>52</v>
      </c>
      <c r="D150" t="s">
        <v>262</v>
      </c>
    </row>
    <row r="151" spans="1:4" x14ac:dyDescent="0.3">
      <c r="A151" t="s">
        <v>74</v>
      </c>
      <c r="B151" t="str">
        <f>VLOOKUP(A151,'escolha real'!$C$3:$E$25,3,FALSE)</f>
        <v>Excluir</v>
      </c>
      <c r="D151" t="s">
        <v>262</v>
      </c>
    </row>
    <row r="152" spans="1:4" x14ac:dyDescent="0.3">
      <c r="A152" t="s">
        <v>118</v>
      </c>
      <c r="B152" t="str">
        <f>VLOOKUP(A152,'escolha real'!$C$3:$E$25,3,FALSE)</f>
        <v>Incluir</v>
      </c>
      <c r="D152" t="s">
        <v>262</v>
      </c>
    </row>
    <row r="153" spans="1:4" x14ac:dyDescent="0.3">
      <c r="A153" t="s">
        <v>119</v>
      </c>
      <c r="B153" t="str">
        <f>VLOOKUP(A153,'escolha real'!$C$3:$E$25,3,FALSE)</f>
        <v>Excluir</v>
      </c>
      <c r="D153" t="s">
        <v>262</v>
      </c>
    </row>
    <row r="154" spans="1:4" x14ac:dyDescent="0.3">
      <c r="A154" t="s">
        <v>148</v>
      </c>
      <c r="B154" t="str">
        <f>VLOOKUP(A154,'escolha real'!$C$3:$E$25,3,FALSE)</f>
        <v>Incluir</v>
      </c>
      <c r="C154" t="s">
        <v>54</v>
      </c>
      <c r="D154" t="s">
        <v>262</v>
      </c>
    </row>
    <row r="155" spans="1:4" x14ac:dyDescent="0.3">
      <c r="A155" t="s">
        <v>122</v>
      </c>
      <c r="B155" t="str">
        <f>VLOOKUP(A155,'escolha real'!$C$3:$E$25,3,FALSE)</f>
        <v>Incluir</v>
      </c>
      <c r="C155" t="s">
        <v>54</v>
      </c>
      <c r="D155" t="s">
        <v>262</v>
      </c>
    </row>
    <row r="156" spans="1:4" x14ac:dyDescent="0.3">
      <c r="A156" t="s">
        <v>122</v>
      </c>
      <c r="B156" t="str">
        <f>VLOOKUP(A156,'escolha real'!$C$3:$E$25,3,FALSE)</f>
        <v>Incluir</v>
      </c>
      <c r="C156" t="s">
        <v>55</v>
      </c>
      <c r="D156" t="s">
        <v>262</v>
      </c>
    </row>
    <row r="157" spans="1:4" x14ac:dyDescent="0.3">
      <c r="A157" t="s">
        <v>156</v>
      </c>
      <c r="B157" t="str">
        <f>VLOOKUP(A157,'escolha real'!$C$3:$E$25,3,FALSE)</f>
        <v>Incluir</v>
      </c>
      <c r="C157" t="s">
        <v>49</v>
      </c>
      <c r="D157" t="s">
        <v>262</v>
      </c>
    </row>
    <row r="158" spans="1:4" x14ac:dyDescent="0.3">
      <c r="A158" t="s">
        <v>86</v>
      </c>
      <c r="B158" t="str">
        <f>VLOOKUP(A158,'escolha real'!$C$3:$E$25,3,FALSE)</f>
        <v>Incluir</v>
      </c>
      <c r="C158" t="s">
        <v>54</v>
      </c>
      <c r="D158" t="s">
        <v>262</v>
      </c>
    </row>
    <row r="159" spans="1:4" x14ac:dyDescent="0.3">
      <c r="A159" t="s">
        <v>87</v>
      </c>
      <c r="B159" t="str">
        <f>VLOOKUP(A159,'escolha real'!$C$3:$E$25,3,FALSE)</f>
        <v>Incluir</v>
      </c>
      <c r="C159" t="s">
        <v>54</v>
      </c>
      <c r="D159" t="s">
        <v>262</v>
      </c>
    </row>
    <row r="160" spans="1:4" x14ac:dyDescent="0.3">
      <c r="A160" t="s">
        <v>87</v>
      </c>
      <c r="B160" t="str">
        <f>VLOOKUP(A160,'escolha real'!$C$3:$E$25,3,FALSE)</f>
        <v>Incluir</v>
      </c>
      <c r="C160" t="s">
        <v>52</v>
      </c>
      <c r="D160" t="s">
        <v>262</v>
      </c>
    </row>
    <row r="161" spans="1:4" x14ac:dyDescent="0.3">
      <c r="A161" t="s">
        <v>172</v>
      </c>
      <c r="B161" t="str">
        <f>VLOOKUP(A161,'escolha real'!$C$3:$E$25,3,FALSE)</f>
        <v>Incluir</v>
      </c>
      <c r="C161" t="s">
        <v>54</v>
      </c>
      <c r="D161" t="s">
        <v>262</v>
      </c>
    </row>
    <row r="162" spans="1:4" x14ac:dyDescent="0.3">
      <c r="A162" t="s">
        <v>172</v>
      </c>
      <c r="B162" t="str">
        <f>VLOOKUP(A162,'escolha real'!$C$3:$E$25,3,FALSE)</f>
        <v>Incluir</v>
      </c>
      <c r="C162" t="s">
        <v>52</v>
      </c>
      <c r="D162" t="s">
        <v>262</v>
      </c>
    </row>
    <row r="163" spans="1:4" x14ac:dyDescent="0.3">
      <c r="A163" t="s">
        <v>90</v>
      </c>
      <c r="B163" t="str">
        <f>VLOOKUP(A163,'escolha real'!$C$3:$E$25,3,FALSE)</f>
        <v>Incluir</v>
      </c>
      <c r="C163" t="s">
        <v>54</v>
      </c>
      <c r="D163" t="s">
        <v>262</v>
      </c>
    </row>
    <row r="164" spans="1:4" x14ac:dyDescent="0.3">
      <c r="A164" t="s">
        <v>91</v>
      </c>
      <c r="B164" t="str">
        <f>VLOOKUP(A164,'escolha real'!$C$3:$E$25,3,FALSE)</f>
        <v>Incluir</v>
      </c>
      <c r="C164" t="s">
        <v>52</v>
      </c>
      <c r="D164" t="s">
        <v>262</v>
      </c>
    </row>
    <row r="165" spans="1:4" x14ac:dyDescent="0.3">
      <c r="A165" t="s">
        <v>91</v>
      </c>
      <c r="B165" t="str">
        <f>VLOOKUP(A165,'escolha real'!$C$3:$E$25,3,FALSE)</f>
        <v>Incluir</v>
      </c>
      <c r="C165" t="s">
        <v>54</v>
      </c>
      <c r="D165" t="s">
        <v>262</v>
      </c>
    </row>
    <row r="166" spans="1:4" x14ac:dyDescent="0.3">
      <c r="A166" t="s">
        <v>308</v>
      </c>
      <c r="B166" t="str">
        <f>VLOOKUP(A166,'escolha real'!$C$3:$E$25,3,FALSE)</f>
        <v>Incluir</v>
      </c>
      <c r="C166" t="s">
        <v>54</v>
      </c>
      <c r="D166" t="s">
        <v>262</v>
      </c>
    </row>
    <row r="167" spans="1:4" x14ac:dyDescent="0.3">
      <c r="A167" t="s">
        <v>308</v>
      </c>
      <c r="B167" t="str">
        <f>VLOOKUP(A167,'escolha real'!$C$3:$E$25,3,FALSE)</f>
        <v>Incluir</v>
      </c>
      <c r="C167" t="s">
        <v>53</v>
      </c>
      <c r="D167" t="s">
        <v>262</v>
      </c>
    </row>
    <row r="168" spans="1:4" x14ac:dyDescent="0.3">
      <c r="A168" t="s">
        <v>307</v>
      </c>
      <c r="B168" t="str">
        <f>VLOOKUP(A168,'escolha real'!$C$3:$E$25,3,FALSE)</f>
        <v>Incluir</v>
      </c>
      <c r="C168" t="s">
        <v>54</v>
      </c>
      <c r="D168" t="s">
        <v>262</v>
      </c>
    </row>
    <row r="169" spans="1:4" x14ac:dyDescent="0.3">
      <c r="A169" t="s">
        <v>349</v>
      </c>
      <c r="B169" t="str">
        <f>VLOOKUP(A169,'escolha real'!$C$3:$E$25,3,FALSE)</f>
        <v>Incluir</v>
      </c>
      <c r="C169" t="s">
        <v>52</v>
      </c>
      <c r="D169" t="s">
        <v>262</v>
      </c>
    </row>
    <row r="170" spans="1:4" x14ac:dyDescent="0.3">
      <c r="A170" t="s">
        <v>208</v>
      </c>
      <c r="B170" t="str">
        <f>VLOOKUP(A170,'escolha real'!$C$3:$E$25,3,FALSE)</f>
        <v>Incluir</v>
      </c>
      <c r="C170" t="s">
        <v>49</v>
      </c>
      <c r="D170" t="s">
        <v>262</v>
      </c>
    </row>
    <row r="171" spans="1:4" x14ac:dyDescent="0.3">
      <c r="A171" t="s">
        <v>306</v>
      </c>
      <c r="B171" t="str">
        <f>VLOOKUP(A171,'escolha real'!$C$3:$E$25,3,FALSE)</f>
        <v>Incluir</v>
      </c>
      <c r="C171" t="s">
        <v>54</v>
      </c>
      <c r="D171" t="s">
        <v>262</v>
      </c>
    </row>
    <row r="172" spans="1:4" x14ac:dyDescent="0.3">
      <c r="A172" t="s">
        <v>219</v>
      </c>
      <c r="B172" t="str">
        <f>VLOOKUP(A172,'escolha real'!$C$3:$E$25,3,FALSE)</f>
        <v>Incluir</v>
      </c>
      <c r="C172" t="s">
        <v>54</v>
      </c>
      <c r="D172" t="s">
        <v>262</v>
      </c>
    </row>
    <row r="173" spans="1:4" x14ac:dyDescent="0.3">
      <c r="A173" t="s">
        <v>305</v>
      </c>
      <c r="B173" t="str">
        <f>VLOOKUP(A173,'escolha real'!$C$3:$E$25,3,FALSE)</f>
        <v>Incluir</v>
      </c>
      <c r="C173" t="s">
        <v>54</v>
      </c>
      <c r="D173" t="s">
        <v>262</v>
      </c>
    </row>
    <row r="174" spans="1:4" x14ac:dyDescent="0.3">
      <c r="A174" t="s">
        <v>304</v>
      </c>
      <c r="B174" t="str">
        <f>VLOOKUP(A174,'escolha real'!$C$3:$E$25,3,FALSE)</f>
        <v>Incluir</v>
      </c>
      <c r="C174" t="s">
        <v>54</v>
      </c>
      <c r="D174" t="s">
        <v>262</v>
      </c>
    </row>
    <row r="175" spans="1:4" x14ac:dyDescent="0.3">
      <c r="A175" t="s">
        <v>77</v>
      </c>
      <c r="B175" t="str">
        <f>VLOOKUP(A175,'escolha real'!$C$3:$E$25,3,FALSE)</f>
        <v>Incluir</v>
      </c>
      <c r="D175" t="s">
        <v>264</v>
      </c>
    </row>
    <row r="176" spans="1:4" x14ac:dyDescent="0.3">
      <c r="A176" t="s">
        <v>79</v>
      </c>
      <c r="B176" t="str">
        <f>VLOOKUP(A176,'escolha real'!$C$3:$E$25,3,FALSE)</f>
        <v>Incluir</v>
      </c>
      <c r="D176" t="s">
        <v>264</v>
      </c>
    </row>
    <row r="177" spans="1:4" x14ac:dyDescent="0.3">
      <c r="A177" t="s">
        <v>81</v>
      </c>
      <c r="B177" t="str">
        <f>VLOOKUP(A177,'escolha real'!$C$3:$E$25,3,FALSE)</f>
        <v>Incluir</v>
      </c>
      <c r="D177" t="s">
        <v>264</v>
      </c>
    </row>
    <row r="178" spans="1:4" x14ac:dyDescent="0.3">
      <c r="A178" t="s">
        <v>74</v>
      </c>
      <c r="B178" t="str">
        <f>VLOOKUP(A178,'escolha real'!$C$3:$E$25,3,FALSE)</f>
        <v>Excluir</v>
      </c>
      <c r="D178" t="s">
        <v>264</v>
      </c>
    </row>
    <row r="179" spans="1:4" x14ac:dyDescent="0.3">
      <c r="A179" t="s">
        <v>118</v>
      </c>
      <c r="B179" t="str">
        <f>VLOOKUP(A179,'escolha real'!$C$3:$E$25,3,FALSE)</f>
        <v>Incluir</v>
      </c>
      <c r="D179" t="s">
        <v>264</v>
      </c>
    </row>
    <row r="180" spans="1:4" x14ac:dyDescent="0.3">
      <c r="A180" t="s">
        <v>119</v>
      </c>
      <c r="B180" t="str">
        <f>VLOOKUP(A180,'escolha real'!$C$3:$E$25,3,FALSE)</f>
        <v>Excluir</v>
      </c>
      <c r="D180" t="s">
        <v>264</v>
      </c>
    </row>
    <row r="181" spans="1:4" x14ac:dyDescent="0.3">
      <c r="A181" t="s">
        <v>148</v>
      </c>
      <c r="B181" t="str">
        <f>VLOOKUP(A181,'escolha real'!$C$3:$E$25,3,FALSE)</f>
        <v>Incluir</v>
      </c>
      <c r="D181" t="s">
        <v>264</v>
      </c>
    </row>
    <row r="182" spans="1:4" x14ac:dyDescent="0.3">
      <c r="A182" t="s">
        <v>122</v>
      </c>
      <c r="B182" t="str">
        <f>VLOOKUP(A182,'escolha real'!$C$3:$E$25,3,FALSE)</f>
        <v>Incluir</v>
      </c>
      <c r="C182" t="s">
        <v>68</v>
      </c>
      <c r="D182" t="s">
        <v>264</v>
      </c>
    </row>
    <row r="183" spans="1:4" x14ac:dyDescent="0.3">
      <c r="A183" t="s">
        <v>156</v>
      </c>
      <c r="B183" t="str">
        <f>VLOOKUP(A183,'escolha real'!$C$3:$E$25,3,FALSE)</f>
        <v>Incluir</v>
      </c>
      <c r="D183" t="s">
        <v>264</v>
      </c>
    </row>
    <row r="184" spans="1:4" x14ac:dyDescent="0.3">
      <c r="A184" t="s">
        <v>86</v>
      </c>
      <c r="B184" t="str">
        <f>VLOOKUP(A184,'escolha real'!$C$3:$E$25,3,FALSE)</f>
        <v>Incluir</v>
      </c>
      <c r="D184" t="s">
        <v>264</v>
      </c>
    </row>
    <row r="185" spans="1:4" x14ac:dyDescent="0.3">
      <c r="A185" t="s">
        <v>87</v>
      </c>
      <c r="B185" t="str">
        <f>VLOOKUP(A185,'escolha real'!$C$3:$E$25,3,FALSE)</f>
        <v>Incluir</v>
      </c>
      <c r="D185" t="s">
        <v>264</v>
      </c>
    </row>
    <row r="186" spans="1:4" x14ac:dyDescent="0.3">
      <c r="A186" t="s">
        <v>172</v>
      </c>
      <c r="B186" t="str">
        <f>VLOOKUP(A186,'escolha real'!$C$3:$E$25,3,FALSE)</f>
        <v>Incluir</v>
      </c>
      <c r="D186" t="s">
        <v>264</v>
      </c>
    </row>
    <row r="187" spans="1:4" x14ac:dyDescent="0.3">
      <c r="A187" t="s">
        <v>90</v>
      </c>
      <c r="B187" t="str">
        <f>VLOOKUP(A187,'escolha real'!$C$3:$E$25,3,FALSE)</f>
        <v>Incluir</v>
      </c>
      <c r="D187" t="s">
        <v>264</v>
      </c>
    </row>
    <row r="188" spans="1:4" x14ac:dyDescent="0.3">
      <c r="A188" t="s">
        <v>91</v>
      </c>
      <c r="B188" t="str">
        <f>VLOOKUP(A188,'escolha real'!$C$3:$E$25,3,FALSE)</f>
        <v>Incluir</v>
      </c>
      <c r="D188" t="s">
        <v>264</v>
      </c>
    </row>
    <row r="189" spans="1:4" x14ac:dyDescent="0.3">
      <c r="A189" t="s">
        <v>308</v>
      </c>
      <c r="B189" t="str">
        <f>VLOOKUP(A189,'escolha real'!$C$3:$E$25,3,FALSE)</f>
        <v>Incluir</v>
      </c>
      <c r="D189" t="s">
        <v>264</v>
      </c>
    </row>
    <row r="190" spans="1:4" x14ac:dyDescent="0.3">
      <c r="A190" t="s">
        <v>307</v>
      </c>
      <c r="B190" t="str">
        <f>VLOOKUP(A190,'escolha real'!$C$3:$E$25,3,FALSE)</f>
        <v>Incluir</v>
      </c>
      <c r="C190" t="s">
        <v>68</v>
      </c>
      <c r="D190" t="s">
        <v>264</v>
      </c>
    </row>
    <row r="191" spans="1:4" x14ac:dyDescent="0.3">
      <c r="A191" t="s">
        <v>349</v>
      </c>
      <c r="B191" t="str">
        <f>VLOOKUP(A191,'escolha real'!$C$3:$E$25,3,FALSE)</f>
        <v>Incluir</v>
      </c>
      <c r="D191" t="s">
        <v>264</v>
      </c>
    </row>
    <row r="192" spans="1:4" x14ac:dyDescent="0.3">
      <c r="A192" t="s">
        <v>208</v>
      </c>
      <c r="B192" t="str">
        <f>VLOOKUP(A192,'escolha real'!$C$3:$E$25,3,FALSE)</f>
        <v>Incluir</v>
      </c>
      <c r="D192" t="s">
        <v>264</v>
      </c>
    </row>
    <row r="193" spans="1:4" x14ac:dyDescent="0.3">
      <c r="A193" t="s">
        <v>306</v>
      </c>
      <c r="B193" t="str">
        <f>VLOOKUP(A193,'escolha real'!$C$3:$E$25,3,FALSE)</f>
        <v>Incluir</v>
      </c>
      <c r="D193" t="s">
        <v>264</v>
      </c>
    </row>
    <row r="194" spans="1:4" x14ac:dyDescent="0.3">
      <c r="A194" t="s">
        <v>219</v>
      </c>
      <c r="B194" t="str">
        <f>VLOOKUP(A194,'escolha real'!$C$3:$E$25,3,FALSE)</f>
        <v>Incluir</v>
      </c>
      <c r="D194" t="s">
        <v>264</v>
      </c>
    </row>
    <row r="195" spans="1:4" x14ac:dyDescent="0.3">
      <c r="A195" t="s">
        <v>305</v>
      </c>
      <c r="B195" t="str">
        <f>VLOOKUP(A195,'escolha real'!$C$3:$E$25,3,FALSE)</f>
        <v>Incluir</v>
      </c>
      <c r="D195" t="s">
        <v>264</v>
      </c>
    </row>
    <row r="196" spans="1:4" x14ac:dyDescent="0.3">
      <c r="A196" t="s">
        <v>304</v>
      </c>
      <c r="B196" t="str">
        <f>VLOOKUP(A196,'escolha real'!$C$3:$E$25,3,FALSE)</f>
        <v>Incluir</v>
      </c>
      <c r="C196" t="s">
        <v>293</v>
      </c>
      <c r="D196" t="s">
        <v>264</v>
      </c>
    </row>
    <row r="197" spans="1:4" x14ac:dyDescent="0.3">
      <c r="A197" t="s">
        <v>77</v>
      </c>
      <c r="B197" t="str">
        <f>VLOOKUP(A197,'escolha real'!$C$3:$E$25,3,FALSE)</f>
        <v>Incluir</v>
      </c>
      <c r="D197" t="s">
        <v>263</v>
      </c>
    </row>
    <row r="198" spans="1:4" x14ac:dyDescent="0.3">
      <c r="A198" t="s">
        <v>79</v>
      </c>
      <c r="B198" t="str">
        <f>VLOOKUP(A198,'escolha real'!$C$3:$E$25,3,FALSE)</f>
        <v>Incluir</v>
      </c>
      <c r="D198" t="s">
        <v>263</v>
      </c>
    </row>
    <row r="199" spans="1:4" x14ac:dyDescent="0.3">
      <c r="A199" t="s">
        <v>81</v>
      </c>
      <c r="B199" t="str">
        <f>VLOOKUP(A199,'escolha real'!$C$3:$E$25,3,FALSE)</f>
        <v>Incluir</v>
      </c>
      <c r="D199" t="s">
        <v>263</v>
      </c>
    </row>
    <row r="200" spans="1:4" x14ac:dyDescent="0.3">
      <c r="A200" t="s">
        <v>74</v>
      </c>
      <c r="B200" t="str">
        <f>VLOOKUP(A200,'escolha real'!$C$3:$E$25,3,FALSE)</f>
        <v>Excluir</v>
      </c>
      <c r="D200" t="s">
        <v>263</v>
      </c>
    </row>
    <row r="201" spans="1:4" x14ac:dyDescent="0.3">
      <c r="A201" t="s">
        <v>118</v>
      </c>
      <c r="B201" t="str">
        <f>VLOOKUP(A201,'escolha real'!$C$3:$E$25,3,FALSE)</f>
        <v>Incluir</v>
      </c>
      <c r="D201" t="s">
        <v>263</v>
      </c>
    </row>
    <row r="202" spans="1:4" x14ac:dyDescent="0.3">
      <c r="A202" t="s">
        <v>119</v>
      </c>
      <c r="B202" t="str">
        <f>VLOOKUP(A202,'escolha real'!$C$3:$E$25,3,FALSE)</f>
        <v>Excluir</v>
      </c>
      <c r="D202" t="s">
        <v>263</v>
      </c>
    </row>
    <row r="203" spans="1:4" x14ac:dyDescent="0.3">
      <c r="A203" t="s">
        <v>148</v>
      </c>
      <c r="B203" t="str">
        <f>VLOOKUP(A203,'escolha real'!$C$3:$E$25,3,FALSE)</f>
        <v>Incluir</v>
      </c>
      <c r="D203" t="s">
        <v>263</v>
      </c>
    </row>
    <row r="204" spans="1:4" x14ac:dyDescent="0.3">
      <c r="A204" t="s">
        <v>122</v>
      </c>
      <c r="B204" t="str">
        <f>VLOOKUP(A204,'escolha real'!$C$3:$E$25,3,FALSE)</f>
        <v>Incluir</v>
      </c>
      <c r="C204" t="s">
        <v>299</v>
      </c>
      <c r="D204" t="s">
        <v>263</v>
      </c>
    </row>
    <row r="205" spans="1:4" x14ac:dyDescent="0.3">
      <c r="A205" t="s">
        <v>156</v>
      </c>
      <c r="B205" t="str">
        <f>VLOOKUP(A205,'escolha real'!$C$3:$E$25,3,FALSE)</f>
        <v>Incluir</v>
      </c>
      <c r="D205" t="s">
        <v>263</v>
      </c>
    </row>
    <row r="206" spans="1:4" x14ac:dyDescent="0.3">
      <c r="A206" t="s">
        <v>86</v>
      </c>
      <c r="B206" t="str">
        <f>VLOOKUP(A206,'escolha real'!$C$3:$E$25,3,FALSE)</f>
        <v>Incluir</v>
      </c>
      <c r="D206" t="s">
        <v>263</v>
      </c>
    </row>
    <row r="207" spans="1:4" x14ac:dyDescent="0.3">
      <c r="A207" t="s">
        <v>87</v>
      </c>
      <c r="B207" t="str">
        <f>VLOOKUP(A207,'escolha real'!$C$3:$E$25,3,FALSE)</f>
        <v>Incluir</v>
      </c>
      <c r="D207" t="s">
        <v>263</v>
      </c>
    </row>
    <row r="208" spans="1:4" x14ac:dyDescent="0.3">
      <c r="A208" t="s">
        <v>172</v>
      </c>
      <c r="B208" t="str">
        <f>VLOOKUP(A208,'escolha real'!$C$3:$E$25,3,FALSE)</f>
        <v>Incluir</v>
      </c>
      <c r="D208" t="s">
        <v>263</v>
      </c>
    </row>
    <row r="209" spans="1:4" x14ac:dyDescent="0.3">
      <c r="A209" t="s">
        <v>90</v>
      </c>
      <c r="B209" t="str">
        <f>VLOOKUP(A209,'escolha real'!$C$3:$E$25,3,FALSE)</f>
        <v>Incluir</v>
      </c>
      <c r="D209" t="s">
        <v>263</v>
      </c>
    </row>
    <row r="210" spans="1:4" x14ac:dyDescent="0.3">
      <c r="A210" t="s">
        <v>91</v>
      </c>
      <c r="B210" t="str">
        <f>VLOOKUP(A210,'escolha real'!$C$3:$E$25,3,FALSE)</f>
        <v>Incluir</v>
      </c>
      <c r="D210" t="s">
        <v>263</v>
      </c>
    </row>
    <row r="211" spans="1:4" x14ac:dyDescent="0.3">
      <c r="A211" t="s">
        <v>308</v>
      </c>
      <c r="B211" t="str">
        <f>VLOOKUP(A211,'escolha real'!$C$3:$E$25,3,FALSE)</f>
        <v>Incluir</v>
      </c>
      <c r="D211" t="s">
        <v>263</v>
      </c>
    </row>
    <row r="212" spans="1:4" x14ac:dyDescent="0.3">
      <c r="A212" t="s">
        <v>307</v>
      </c>
      <c r="B212" t="str">
        <f>VLOOKUP(A212,'escolha real'!$C$3:$E$25,3,FALSE)</f>
        <v>Incluir</v>
      </c>
      <c r="C212" t="s">
        <v>301</v>
      </c>
      <c r="D212" t="s">
        <v>263</v>
      </c>
    </row>
    <row r="213" spans="1:4" x14ac:dyDescent="0.3">
      <c r="A213" t="s">
        <v>307</v>
      </c>
      <c r="B213" t="str">
        <f>VLOOKUP(A213,'escolha real'!$C$3:$E$25,3,FALSE)</f>
        <v>Incluir</v>
      </c>
      <c r="C213" t="s">
        <v>302</v>
      </c>
      <c r="D213" t="s">
        <v>263</v>
      </c>
    </row>
    <row r="214" spans="1:4" x14ac:dyDescent="0.3">
      <c r="A214" t="s">
        <v>349</v>
      </c>
      <c r="B214" t="str">
        <f>VLOOKUP(A214,'escolha real'!$C$3:$E$25,3,FALSE)</f>
        <v>Incluir</v>
      </c>
      <c r="D214" t="s">
        <v>263</v>
      </c>
    </row>
    <row r="215" spans="1:4" x14ac:dyDescent="0.3">
      <c r="A215" t="s">
        <v>208</v>
      </c>
      <c r="B215" t="str">
        <f>VLOOKUP(A215,'escolha real'!$C$3:$E$25,3,FALSE)</f>
        <v>Incluir</v>
      </c>
      <c r="D215" t="s">
        <v>263</v>
      </c>
    </row>
    <row r="216" spans="1:4" x14ac:dyDescent="0.3">
      <c r="A216" t="s">
        <v>306</v>
      </c>
      <c r="B216" t="str">
        <f>VLOOKUP(A216,'escolha real'!$C$3:$E$25,3,FALSE)</f>
        <v>Incluir</v>
      </c>
      <c r="D216" t="s">
        <v>263</v>
      </c>
    </row>
    <row r="217" spans="1:4" x14ac:dyDescent="0.3">
      <c r="A217" t="s">
        <v>219</v>
      </c>
      <c r="B217" t="str">
        <f>VLOOKUP(A217,'escolha real'!$C$3:$E$25,3,FALSE)</f>
        <v>Incluir</v>
      </c>
      <c r="D217" t="s">
        <v>263</v>
      </c>
    </row>
    <row r="218" spans="1:4" x14ac:dyDescent="0.3">
      <c r="A218" t="s">
        <v>305</v>
      </c>
      <c r="B218" t="str">
        <f>VLOOKUP(A218,'escolha real'!$C$3:$E$25,3,FALSE)</f>
        <v>Incluir</v>
      </c>
      <c r="D218" t="s">
        <v>263</v>
      </c>
    </row>
    <row r="219" spans="1:4" x14ac:dyDescent="0.3">
      <c r="A219" t="s">
        <v>304</v>
      </c>
      <c r="B219" t="str">
        <f>VLOOKUP(A219,'escolha real'!$C$3:$E$25,3,FALSE)</f>
        <v>Incluir</v>
      </c>
      <c r="C219" t="s">
        <v>303</v>
      </c>
      <c r="D219" t="s">
        <v>263</v>
      </c>
    </row>
    <row r="220" spans="1:4" x14ac:dyDescent="0.3">
      <c r="A220" t="s">
        <v>100</v>
      </c>
      <c r="B220" t="str">
        <f>VLOOKUP(A220,'escolha real'!$C$3:$E$25,3,FALSE)</f>
        <v>Incluir</v>
      </c>
      <c r="C220" t="s">
        <v>11</v>
      </c>
      <c r="D220" t="s">
        <v>314</v>
      </c>
    </row>
    <row r="221" spans="1:4" x14ac:dyDescent="0.3">
      <c r="A221" t="s">
        <v>100</v>
      </c>
      <c r="B221" t="str">
        <f>VLOOKUP(A221,'escolha real'!$C$3:$E$25,3,FALSE)</f>
        <v>Incluir</v>
      </c>
      <c r="C221" t="s">
        <v>6</v>
      </c>
      <c r="D221" t="s">
        <v>258</v>
      </c>
    </row>
    <row r="222" spans="1:4" x14ac:dyDescent="0.3">
      <c r="A222" t="s">
        <v>100</v>
      </c>
      <c r="B222" t="str">
        <f>VLOOKUP(A222,'escolha real'!$C$3:$E$25,3,FALSE)</f>
        <v>Incluir</v>
      </c>
      <c r="C222" t="s">
        <v>17</v>
      </c>
      <c r="D222" t="s">
        <v>315</v>
      </c>
    </row>
    <row r="223" spans="1:4" x14ac:dyDescent="0.3">
      <c r="A223" t="s">
        <v>100</v>
      </c>
      <c r="B223" t="str">
        <f>VLOOKUP(A223,'escolha real'!$C$3:$E$25,3,FALSE)</f>
        <v>Incluir</v>
      </c>
      <c r="C223" t="s">
        <v>36</v>
      </c>
      <c r="D223" t="s">
        <v>259</v>
      </c>
    </row>
    <row r="224" spans="1:4" x14ac:dyDescent="0.3">
      <c r="A224" t="s">
        <v>100</v>
      </c>
      <c r="B224" t="str">
        <f>VLOOKUP(A224,'escolha real'!$C$3:$E$25,3,FALSE)</f>
        <v>Incluir</v>
      </c>
      <c r="C224" t="s">
        <v>32</v>
      </c>
      <c r="D224" t="s">
        <v>259</v>
      </c>
    </row>
    <row r="225" spans="1:4" x14ac:dyDescent="0.3">
      <c r="A225" t="s">
        <v>100</v>
      </c>
      <c r="B225" t="str">
        <f>VLOOKUP(A225,'escolha real'!$C$3:$E$25,3,FALSE)</f>
        <v>Incluir</v>
      </c>
      <c r="C225" t="s">
        <v>127</v>
      </c>
      <c r="D225" t="s">
        <v>260</v>
      </c>
    </row>
    <row r="226" spans="1:4" x14ac:dyDescent="0.3">
      <c r="A226" t="s">
        <v>100</v>
      </c>
      <c r="B226" t="str">
        <f>VLOOKUP(A226,'escolha real'!$C$3:$E$25,3,FALSE)</f>
        <v>Incluir</v>
      </c>
      <c r="C226" t="s">
        <v>57</v>
      </c>
      <c r="D226" t="s">
        <v>261</v>
      </c>
    </row>
    <row r="227" spans="1:4" x14ac:dyDescent="0.3">
      <c r="A227" t="s">
        <v>100</v>
      </c>
      <c r="B227" t="str">
        <f>VLOOKUP(A227,'escolha real'!$C$3:$E$25,3,FALSE)</f>
        <v>Incluir</v>
      </c>
      <c r="C227" t="s">
        <v>54</v>
      </c>
      <c r="D227" t="s">
        <v>262</v>
      </c>
    </row>
    <row r="228" spans="1:4" x14ac:dyDescent="0.3">
      <c r="A228" t="s">
        <v>100</v>
      </c>
      <c r="B228" t="str">
        <f>VLOOKUP(A228,'escolha real'!$C$3:$E$25,3,FALSE)</f>
        <v>Incluir</v>
      </c>
      <c r="D228" t="s">
        <v>264</v>
      </c>
    </row>
    <row r="229" spans="1:4" x14ac:dyDescent="0.3">
      <c r="A229" t="s">
        <v>100</v>
      </c>
      <c r="B229" t="str">
        <f>VLOOKUP(A229,'escolha real'!$C$3:$E$25,3,FALSE)</f>
        <v>Incluir</v>
      </c>
      <c r="D229" t="s">
        <v>263</v>
      </c>
    </row>
  </sheetData>
  <autoFilter ref="A1:D229"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13"/>
  <sheetViews>
    <sheetView topLeftCell="A3" workbookViewId="0">
      <selection activeCell="A9" sqref="A9"/>
    </sheetView>
  </sheetViews>
  <sheetFormatPr defaultRowHeight="14.4" x14ac:dyDescent="0.3"/>
  <cols>
    <col min="1" max="1" width="89.88671875" bestFit="1" customWidth="1"/>
  </cols>
  <sheetData>
    <row r="3" spans="1:1" x14ac:dyDescent="0.3">
      <c r="A3" s="8"/>
    </row>
    <row r="4" spans="1:1" x14ac:dyDescent="0.3">
      <c r="A4" s="9" t="s">
        <v>105</v>
      </c>
    </row>
    <row r="5" spans="1:1" x14ac:dyDescent="0.3">
      <c r="A5" s="9" t="s">
        <v>106</v>
      </c>
    </row>
    <row r="6" spans="1:1" x14ac:dyDescent="0.3">
      <c r="A6" s="9" t="s">
        <v>107</v>
      </c>
    </row>
    <row r="7" spans="1:1" x14ac:dyDescent="0.3">
      <c r="A7" s="9" t="s">
        <v>108</v>
      </c>
    </row>
    <row r="8" spans="1:1" x14ac:dyDescent="0.3">
      <c r="A8" s="9" t="s">
        <v>109</v>
      </c>
    </row>
    <row r="9" spans="1:1" x14ac:dyDescent="0.3">
      <c r="A9" s="9" t="s">
        <v>110</v>
      </c>
    </row>
    <row r="10" spans="1:1" x14ac:dyDescent="0.3">
      <c r="A10" s="9" t="s">
        <v>111</v>
      </c>
    </row>
    <row r="11" spans="1:1" x14ac:dyDescent="0.3">
      <c r="A11" s="9" t="s">
        <v>112</v>
      </c>
    </row>
    <row r="12" spans="1:1" x14ac:dyDescent="0.3">
      <c r="A12" s="9" t="s">
        <v>113</v>
      </c>
    </row>
    <row r="13" spans="1:1" x14ac:dyDescent="0.3">
      <c r="A13" s="9" t="s">
        <v>114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tabela de categorias</vt:lpstr>
      <vt:lpstr>categorização</vt:lpstr>
      <vt:lpstr>escolha real</vt:lpstr>
      <vt:lpstr>TD</vt:lpstr>
      <vt:lpstr>TD 2</vt:lpstr>
      <vt:lpstr>dados</vt:lpstr>
      <vt:lpstr>dicionário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Rossi</dc:creator>
  <cp:lastModifiedBy>Milka Mota</cp:lastModifiedBy>
  <dcterms:created xsi:type="dcterms:W3CDTF">2025-09-03T21:56:13Z</dcterms:created>
  <dcterms:modified xsi:type="dcterms:W3CDTF">2025-10-11T22:44:09Z</dcterms:modified>
</cp:coreProperties>
</file>