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E2163140-4645-456A-869D-B998E6EC6B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jercicio 1" sheetId="3" r:id="rId1"/>
    <sheet name="Ejercicio 2" sheetId="2" r:id="rId2"/>
    <sheet name="Ejercicio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3" l="1"/>
  <c r="F8" i="3"/>
  <c r="E9" i="3"/>
  <c r="E8" i="3"/>
  <c r="C5" i="3"/>
  <c r="D9" i="3"/>
  <c r="D8" i="3"/>
  <c r="C3" i="3"/>
  <c r="H8" i="2"/>
  <c r="H9" i="2"/>
  <c r="H7" i="2"/>
  <c r="G8" i="2"/>
  <c r="G9" i="2"/>
  <c r="G7" i="2"/>
  <c r="F8" i="2"/>
  <c r="F9" i="2"/>
  <c r="F7" i="2"/>
  <c r="H3" i="2"/>
  <c r="H2" i="2"/>
  <c r="N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4" i="1"/>
  <c r="N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4" i="1"/>
</calcChain>
</file>

<file path=xl/sharedStrings.xml><?xml version="1.0" encoding="utf-8"?>
<sst xmlns="http://schemas.openxmlformats.org/spreadsheetml/2006/main" count="45" uniqueCount="41">
  <si>
    <t>Alargamiento [mm]</t>
  </si>
  <si>
    <t>Carga [kN]</t>
  </si>
  <si>
    <t>Eje X</t>
  </si>
  <si>
    <t>Eje Y</t>
  </si>
  <si>
    <t>A_trasversal [mm2]</t>
  </si>
  <si>
    <t>Longitud inicial [mm]</t>
  </si>
  <si>
    <t>Modulo Elástico [Mpa]</t>
  </si>
  <si>
    <t>Resistencia a la tracción [Mpa]</t>
  </si>
  <si>
    <t>Esfuerzo de fluencia [Mpa]</t>
  </si>
  <si>
    <t>Deformacion [-]</t>
  </si>
  <si>
    <t>Esfuerzo [Mpa]</t>
  </si>
  <si>
    <t>c</t>
  </si>
  <si>
    <t>Recta 0.2%</t>
  </si>
  <si>
    <t>Material</t>
  </si>
  <si>
    <t>Aleación de aluminio</t>
  </si>
  <si>
    <t>Aleación de titanio</t>
  </si>
  <si>
    <t>Acero</t>
  </si>
  <si>
    <t>Aleación de magnecio</t>
  </si>
  <si>
    <t>E [Mpa]</t>
  </si>
  <si>
    <t>Limite elástico</t>
  </si>
  <si>
    <t>Coeficiente de Poisson</t>
  </si>
  <si>
    <t>Longitud trasnversal [mm]</t>
  </si>
  <si>
    <t>Longitud longitudinal [mm]</t>
  </si>
  <si>
    <t>variacion longitud trasversal max [mm]</t>
  </si>
  <si>
    <t>Carga [N]</t>
  </si>
  <si>
    <t>Esfuerzo al que esta sometido el material</t>
  </si>
  <si>
    <t>A_transversal [mm2]</t>
  </si>
  <si>
    <t>Esfuerzo al que es sometido</t>
  </si>
  <si>
    <t>Su limite elastico es menor al esfuerzo al que se somete la pieza</t>
  </si>
  <si>
    <t>Deformació Logitudinal [-]</t>
  </si>
  <si>
    <t>Deformación trasversal [-]</t>
  </si>
  <si>
    <t>Cambio en la logitud trasversal</t>
  </si>
  <si>
    <t>Su variacion de la longitud trasversal es mayor a la deseada</t>
  </si>
  <si>
    <t xml:space="preserve">Materiales que sirven </t>
  </si>
  <si>
    <t>Carga [kg]</t>
  </si>
  <si>
    <t>Furza</t>
  </si>
  <si>
    <t>Polipropileno</t>
  </si>
  <si>
    <t>E [Gpa]</t>
  </si>
  <si>
    <t xml:space="preserve">Esfuerzo </t>
  </si>
  <si>
    <t>Largo [m]</t>
  </si>
  <si>
    <t>Alargamiento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</si>
</sst>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3" borderId="0" xfId="0" applyFill="1"/>
    <xf numFmtId="49" fontId="0" fillId="0" borderId="0" xfId="0" applyNumberFormat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3'!$H$3</c:f>
              <c:strCache>
                <c:ptCount val="1"/>
                <c:pt idx="0">
                  <c:v>Esfuerzo 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'Ejercicio 3'!$G$4:$G$91</c:f>
              <c:numCache>
                <c:formatCode>General</c:formatCode>
                <c:ptCount val="88"/>
                <c:pt idx="0">
                  <c:v>0</c:v>
                </c:pt>
                <c:pt idx="1">
                  <c:v>4.8996832101372758E-3</c:v>
                </c:pt>
                <c:pt idx="2">
                  <c:v>6.1140443505807805E-3</c:v>
                </c:pt>
                <c:pt idx="3">
                  <c:v>6.9693769799366425E-3</c:v>
                </c:pt>
                <c:pt idx="4">
                  <c:v>7.6979936642027451E-3</c:v>
                </c:pt>
                <c:pt idx="5">
                  <c:v>8.3949313621964096E-3</c:v>
                </c:pt>
                <c:pt idx="6">
                  <c:v>8.0887011615628293E-3</c:v>
                </c:pt>
                <c:pt idx="7">
                  <c:v>9.3030623020063357E-3</c:v>
                </c:pt>
                <c:pt idx="8">
                  <c:v>8.9862724392819424E-3</c:v>
                </c:pt>
                <c:pt idx="9">
                  <c:v>9.7043294614572329E-3</c:v>
                </c:pt>
                <c:pt idx="10">
                  <c:v>9.1446673706441391E-3</c:v>
                </c:pt>
                <c:pt idx="11">
                  <c:v>9.2819429778247097E-3</c:v>
                </c:pt>
                <c:pt idx="12">
                  <c:v>9.2713833157338967E-3</c:v>
                </c:pt>
                <c:pt idx="13">
                  <c:v>9.9577613516367465E-3</c:v>
                </c:pt>
                <c:pt idx="14">
                  <c:v>1.0728616684266104E-2</c:v>
                </c:pt>
                <c:pt idx="15">
                  <c:v>1.2027455121436114E-2</c:v>
                </c:pt>
                <c:pt idx="16">
                  <c:v>1.2080253431890179E-2</c:v>
                </c:pt>
                <c:pt idx="17">
                  <c:v>1.2988384371700105E-2</c:v>
                </c:pt>
                <c:pt idx="18">
                  <c:v>1.3368532206969376E-2</c:v>
                </c:pt>
                <c:pt idx="19">
                  <c:v>1.4181626187961984E-2</c:v>
                </c:pt>
                <c:pt idx="20">
                  <c:v>1.4371700105596621E-2</c:v>
                </c:pt>
                <c:pt idx="21">
                  <c:v>1.3759239704329461E-2</c:v>
                </c:pt>
                <c:pt idx="22">
                  <c:v>1.4044350580781415E-2</c:v>
                </c:pt>
                <c:pt idx="23">
                  <c:v>1.8215417106652587E-2</c:v>
                </c:pt>
                <c:pt idx="24">
                  <c:v>1.9936642027455119E-2</c:v>
                </c:pt>
                <c:pt idx="25">
                  <c:v>2.1520591341077082E-2</c:v>
                </c:pt>
                <c:pt idx="26">
                  <c:v>2.3695881731784583E-2</c:v>
                </c:pt>
                <c:pt idx="27">
                  <c:v>2.6230200633579726E-2</c:v>
                </c:pt>
                <c:pt idx="28">
                  <c:v>2.8891235480464628E-2</c:v>
                </c:pt>
                <c:pt idx="29">
                  <c:v>3.079197465681098E-2</c:v>
                </c:pt>
                <c:pt idx="30">
                  <c:v>3.3178458289334738E-2</c:v>
                </c:pt>
                <c:pt idx="31">
                  <c:v>3.6103484688489965E-2</c:v>
                </c:pt>
                <c:pt idx="32">
                  <c:v>3.8975712777191127E-2</c:v>
                </c:pt>
                <c:pt idx="33">
                  <c:v>4.1668426610348468E-2</c:v>
                </c:pt>
                <c:pt idx="34">
                  <c:v>4.4677930306230199E-2</c:v>
                </c:pt>
                <c:pt idx="35">
                  <c:v>4.872228088701161E-2</c:v>
                </c:pt>
                <c:pt idx="36">
                  <c:v>7.723336853220697E-2</c:v>
                </c:pt>
                <c:pt idx="37">
                  <c:v>0.10502639915522703</c:v>
                </c:pt>
                <c:pt idx="38">
                  <c:v>0.13404435058078143</c:v>
                </c:pt>
                <c:pt idx="39">
                  <c:v>0.16119324181626188</c:v>
                </c:pt>
                <c:pt idx="40">
                  <c:v>0.18656810982048574</c:v>
                </c:pt>
                <c:pt idx="41">
                  <c:v>0.21020063357972543</c:v>
                </c:pt>
                <c:pt idx="42">
                  <c:v>0.23360084477296725</c:v>
                </c:pt>
                <c:pt idx="43">
                  <c:v>0.25694825765575502</c:v>
                </c:pt>
                <c:pt idx="44">
                  <c:v>0.27948257655755016</c:v>
                </c:pt>
                <c:pt idx="45">
                  <c:v>0.302090813093981</c:v>
                </c:pt>
                <c:pt idx="46">
                  <c:v>0.32520591341077087</c:v>
                </c:pt>
                <c:pt idx="47">
                  <c:v>0.35826821541710663</c:v>
                </c:pt>
                <c:pt idx="48">
                  <c:v>0.3831362196409715</c:v>
                </c:pt>
                <c:pt idx="49">
                  <c:v>0.40864836325237591</c:v>
                </c:pt>
                <c:pt idx="50">
                  <c:v>0.43177402323125663</c:v>
                </c:pt>
                <c:pt idx="51">
                  <c:v>0.45474128827877508</c:v>
                </c:pt>
                <c:pt idx="52">
                  <c:v>0.47705385427666314</c:v>
                </c:pt>
                <c:pt idx="53">
                  <c:v>0.49959873284054906</c:v>
                </c:pt>
                <c:pt idx="54">
                  <c:v>0.52340021119324187</c:v>
                </c:pt>
                <c:pt idx="55">
                  <c:v>0.54668426610348464</c:v>
                </c:pt>
                <c:pt idx="56">
                  <c:v>0.5702745512143611</c:v>
                </c:pt>
                <c:pt idx="57">
                  <c:v>0.59576557550158393</c:v>
                </c:pt>
                <c:pt idx="58">
                  <c:v>0.62118268215417105</c:v>
                </c:pt>
                <c:pt idx="59">
                  <c:v>0.64771911298838436</c:v>
                </c:pt>
                <c:pt idx="60">
                  <c:v>0.67360084477296722</c:v>
                </c:pt>
                <c:pt idx="61">
                  <c:v>0.6999155227032734</c:v>
                </c:pt>
                <c:pt idx="62">
                  <c:v>0.72892291446673696</c:v>
                </c:pt>
                <c:pt idx="63">
                  <c:v>0.7565153115100316</c:v>
                </c:pt>
                <c:pt idx="64">
                  <c:v>0.80193241816261873</c:v>
                </c:pt>
                <c:pt idx="65">
                  <c:v>0.84458289334741288</c:v>
                </c:pt>
                <c:pt idx="66">
                  <c:v>0.88895459345300942</c:v>
                </c:pt>
                <c:pt idx="67">
                  <c:v>0.93683210137275608</c:v>
                </c:pt>
                <c:pt idx="68">
                  <c:v>0.98443505807814147</c:v>
                </c:pt>
                <c:pt idx="69">
                  <c:v>1.0327560718057023</c:v>
                </c:pt>
                <c:pt idx="70">
                  <c:v>1.0820802534318901</c:v>
                </c:pt>
                <c:pt idx="71">
                  <c:v>1.1309186906019006</c:v>
                </c:pt>
                <c:pt idx="72">
                  <c:v>1.1794720168954593</c:v>
                </c:pt>
                <c:pt idx="73">
                  <c:v>1.2294192185850052</c:v>
                </c:pt>
                <c:pt idx="74">
                  <c:v>1.2793347412882787</c:v>
                </c:pt>
                <c:pt idx="75">
                  <c:v>1.3298099260823655</c:v>
                </c:pt>
                <c:pt idx="76">
                  <c:v>1.3802111932418162</c:v>
                </c:pt>
                <c:pt idx="77">
                  <c:v>1.4310876451953538</c:v>
                </c:pt>
                <c:pt idx="78">
                  <c:v>1.4835163674762408</c:v>
                </c:pt>
                <c:pt idx="79">
                  <c:v>1.5357338965153113</c:v>
                </c:pt>
                <c:pt idx="80">
                  <c:v>1.5865364308342134</c:v>
                </c:pt>
                <c:pt idx="81">
                  <c:v>1.6390813093980992</c:v>
                </c:pt>
                <c:pt idx="82">
                  <c:v>1.6909292502639914</c:v>
                </c:pt>
                <c:pt idx="83">
                  <c:v>1.772196409714889</c:v>
                </c:pt>
                <c:pt idx="84">
                  <c:v>1.7765153115100316</c:v>
                </c:pt>
                <c:pt idx="85">
                  <c:v>1.7812249208025341</c:v>
                </c:pt>
                <c:pt idx="86">
                  <c:v>1.7881837381203802</c:v>
                </c:pt>
                <c:pt idx="87">
                  <c:v>1.8082893347412883</c:v>
                </c:pt>
              </c:numCache>
            </c:numRef>
          </c:xVal>
          <c:yVal>
            <c:numRef>
              <c:f>'Ejercicio 3'!$H$4:$H$91</c:f>
              <c:numCache>
                <c:formatCode>General</c:formatCode>
                <c:ptCount val="88"/>
                <c:pt idx="0">
                  <c:v>0</c:v>
                </c:pt>
                <c:pt idx="1">
                  <c:v>11.403100775193799</c:v>
                </c:pt>
                <c:pt idx="2">
                  <c:v>12.627906976744185</c:v>
                </c:pt>
                <c:pt idx="3">
                  <c:v>13.34108527131783</c:v>
                </c:pt>
                <c:pt idx="4">
                  <c:v>14.356589147286822</c:v>
                </c:pt>
                <c:pt idx="5">
                  <c:v>15.286821705426357</c:v>
                </c:pt>
                <c:pt idx="6">
                  <c:v>15.868217054263567</c:v>
                </c:pt>
                <c:pt idx="7">
                  <c:v>16.465116279069768</c:v>
                </c:pt>
                <c:pt idx="8">
                  <c:v>17.88372093023256</c:v>
                </c:pt>
                <c:pt idx="9">
                  <c:v>17.403100775193799</c:v>
                </c:pt>
                <c:pt idx="10">
                  <c:v>17.286821705426355</c:v>
                </c:pt>
                <c:pt idx="11">
                  <c:v>16.488372093023255</c:v>
                </c:pt>
                <c:pt idx="12">
                  <c:v>17.085271317829456</c:v>
                </c:pt>
                <c:pt idx="13">
                  <c:v>18.728682170542637</c:v>
                </c:pt>
                <c:pt idx="14">
                  <c:v>19.131782945736433</c:v>
                </c:pt>
                <c:pt idx="15">
                  <c:v>21.069767441860463</c:v>
                </c:pt>
                <c:pt idx="16">
                  <c:v>22.875968992248062</c:v>
                </c:pt>
                <c:pt idx="17">
                  <c:v>24.131782945736433</c:v>
                </c:pt>
                <c:pt idx="18">
                  <c:v>25.34108527131783</c:v>
                </c:pt>
                <c:pt idx="19">
                  <c:v>26.775193798449614</c:v>
                </c:pt>
                <c:pt idx="20">
                  <c:v>26.217054263565892</c:v>
                </c:pt>
                <c:pt idx="21">
                  <c:v>26.325581395348838</c:v>
                </c:pt>
                <c:pt idx="22">
                  <c:v>27.038759689922479</c:v>
                </c:pt>
                <c:pt idx="23">
                  <c:v>33.914728682170541</c:v>
                </c:pt>
                <c:pt idx="24">
                  <c:v>38.325581395348834</c:v>
                </c:pt>
                <c:pt idx="25">
                  <c:v>42.821705426356587</c:v>
                </c:pt>
                <c:pt idx="26">
                  <c:v>46.604651162790695</c:v>
                </c:pt>
                <c:pt idx="27">
                  <c:v>51.875968992248062</c:v>
                </c:pt>
                <c:pt idx="28">
                  <c:v>56.441860465116278</c:v>
                </c:pt>
                <c:pt idx="29">
                  <c:v>61.767441860465119</c:v>
                </c:pt>
                <c:pt idx="30">
                  <c:v>66.558139534883722</c:v>
                </c:pt>
                <c:pt idx="31">
                  <c:v>72.224806201550393</c:v>
                </c:pt>
                <c:pt idx="32">
                  <c:v>77.558139534883722</c:v>
                </c:pt>
                <c:pt idx="33">
                  <c:v>82.782945736434115</c:v>
                </c:pt>
                <c:pt idx="34">
                  <c:v>88.612403100775197</c:v>
                </c:pt>
                <c:pt idx="35">
                  <c:v>93.333333333333329</c:v>
                </c:pt>
                <c:pt idx="36">
                  <c:v>98.620155038759691</c:v>
                </c:pt>
                <c:pt idx="37">
                  <c:v>98.914728682170548</c:v>
                </c:pt>
                <c:pt idx="38">
                  <c:v>98.255813953488371</c:v>
                </c:pt>
                <c:pt idx="39">
                  <c:v>98.511627906976742</c:v>
                </c:pt>
                <c:pt idx="40">
                  <c:v>98.279069767441854</c:v>
                </c:pt>
                <c:pt idx="41">
                  <c:v>98.79069767441861</c:v>
                </c:pt>
                <c:pt idx="42">
                  <c:v>99.68217054263566</c:v>
                </c:pt>
                <c:pt idx="43">
                  <c:v>99.341085271317823</c:v>
                </c:pt>
                <c:pt idx="44">
                  <c:v>99.813953488372093</c:v>
                </c:pt>
                <c:pt idx="45">
                  <c:v>100.47286821705427</c:v>
                </c:pt>
                <c:pt idx="46">
                  <c:v>100.44961240310077</c:v>
                </c:pt>
                <c:pt idx="47">
                  <c:v>100.68217054263566</c:v>
                </c:pt>
                <c:pt idx="48">
                  <c:v>100.89147286821705</c:v>
                </c:pt>
                <c:pt idx="49">
                  <c:v>101.1937984496124</c:v>
                </c:pt>
                <c:pt idx="50">
                  <c:v>101.52713178294573</c:v>
                </c:pt>
                <c:pt idx="51">
                  <c:v>101.70542635658914</c:v>
                </c:pt>
                <c:pt idx="52">
                  <c:v>102.04651162790698</c:v>
                </c:pt>
                <c:pt idx="53">
                  <c:v>101.88372093023256</c:v>
                </c:pt>
                <c:pt idx="54">
                  <c:v>101.8062015503876</c:v>
                </c:pt>
                <c:pt idx="55">
                  <c:v>102.46511627906976</c:v>
                </c:pt>
                <c:pt idx="56">
                  <c:v>103.27906976744185</c:v>
                </c:pt>
                <c:pt idx="57">
                  <c:v>102.93023255813954</c:v>
                </c:pt>
                <c:pt idx="58">
                  <c:v>102.86046511627907</c:v>
                </c:pt>
                <c:pt idx="59">
                  <c:v>103.00775193798449</c:v>
                </c:pt>
                <c:pt idx="60">
                  <c:v>102.90697674418605</c:v>
                </c:pt>
                <c:pt idx="61">
                  <c:v>103.1937984496124</c:v>
                </c:pt>
                <c:pt idx="62">
                  <c:v>103.18604651162791</c:v>
                </c:pt>
                <c:pt idx="63">
                  <c:v>103.21705426356588</c:v>
                </c:pt>
                <c:pt idx="64">
                  <c:v>103.6046511627907</c:v>
                </c:pt>
                <c:pt idx="65">
                  <c:v>103.14728682170542</c:v>
                </c:pt>
                <c:pt idx="66">
                  <c:v>102.93798449612403</c:v>
                </c:pt>
                <c:pt idx="67">
                  <c:v>102.86821705426357</c:v>
                </c:pt>
                <c:pt idx="68">
                  <c:v>101.76744186046511</c:v>
                </c:pt>
                <c:pt idx="69">
                  <c:v>101.34108527131782</c:v>
                </c:pt>
                <c:pt idx="70">
                  <c:v>100.75968992248062</c:v>
                </c:pt>
                <c:pt idx="71">
                  <c:v>98.728682170542641</c:v>
                </c:pt>
                <c:pt idx="72">
                  <c:v>97.503875968992247</c:v>
                </c:pt>
                <c:pt idx="73">
                  <c:v>95.837209302325576</c:v>
                </c:pt>
                <c:pt idx="74">
                  <c:v>93.604651162790702</c:v>
                </c:pt>
                <c:pt idx="75">
                  <c:v>92.968992248062023</c:v>
                </c:pt>
                <c:pt idx="76">
                  <c:v>90.348837209302332</c:v>
                </c:pt>
                <c:pt idx="77">
                  <c:v>88.620155038759691</c:v>
                </c:pt>
                <c:pt idx="78">
                  <c:v>85.914728682170548</c:v>
                </c:pt>
                <c:pt idx="79">
                  <c:v>84.093023255813947</c:v>
                </c:pt>
                <c:pt idx="80">
                  <c:v>81.798449612403104</c:v>
                </c:pt>
                <c:pt idx="81">
                  <c:v>79.263565891472865</c:v>
                </c:pt>
                <c:pt idx="82">
                  <c:v>76.534883720930239</c:v>
                </c:pt>
                <c:pt idx="83">
                  <c:v>71.534883720930239</c:v>
                </c:pt>
                <c:pt idx="84">
                  <c:v>71.744186046511629</c:v>
                </c:pt>
                <c:pt idx="85">
                  <c:v>72.007751937984494</c:v>
                </c:pt>
                <c:pt idx="86">
                  <c:v>69.596899224806208</c:v>
                </c:pt>
                <c:pt idx="87">
                  <c:v>60.953488372093027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0-4626-81CD-D1630BEC205C}"/>
            </c:ext>
          </c:extLst>
        </c:ser>
        <c:ser>
          <c:idx val="1"/>
          <c:order val="1"/>
          <c:tx>
            <c:v>Recta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'Ejercicio 3'!$G$4:$G$49</c:f>
              <c:numCache>
                <c:formatCode>General</c:formatCode>
                <c:ptCount val="46"/>
                <c:pt idx="0">
                  <c:v>0</c:v>
                </c:pt>
                <c:pt idx="1">
                  <c:v>4.8996832101372758E-3</c:v>
                </c:pt>
                <c:pt idx="2">
                  <c:v>6.1140443505807805E-3</c:v>
                </c:pt>
                <c:pt idx="3">
                  <c:v>6.9693769799366425E-3</c:v>
                </c:pt>
                <c:pt idx="4">
                  <c:v>7.6979936642027451E-3</c:v>
                </c:pt>
                <c:pt idx="5">
                  <c:v>8.3949313621964096E-3</c:v>
                </c:pt>
                <c:pt idx="6">
                  <c:v>8.0887011615628293E-3</c:v>
                </c:pt>
                <c:pt idx="7">
                  <c:v>9.3030623020063357E-3</c:v>
                </c:pt>
                <c:pt idx="8">
                  <c:v>8.9862724392819424E-3</c:v>
                </c:pt>
                <c:pt idx="9">
                  <c:v>9.7043294614572329E-3</c:v>
                </c:pt>
                <c:pt idx="10">
                  <c:v>9.1446673706441391E-3</c:v>
                </c:pt>
                <c:pt idx="11">
                  <c:v>9.2819429778247097E-3</c:v>
                </c:pt>
                <c:pt idx="12">
                  <c:v>9.2713833157338967E-3</c:v>
                </c:pt>
                <c:pt idx="13">
                  <c:v>9.9577613516367465E-3</c:v>
                </c:pt>
                <c:pt idx="14">
                  <c:v>1.0728616684266104E-2</c:v>
                </c:pt>
                <c:pt idx="15">
                  <c:v>1.2027455121436114E-2</c:v>
                </c:pt>
                <c:pt idx="16">
                  <c:v>1.2080253431890179E-2</c:v>
                </c:pt>
                <c:pt idx="17">
                  <c:v>1.2988384371700105E-2</c:v>
                </c:pt>
                <c:pt idx="18">
                  <c:v>1.3368532206969376E-2</c:v>
                </c:pt>
                <c:pt idx="19">
                  <c:v>1.4181626187961984E-2</c:v>
                </c:pt>
                <c:pt idx="20">
                  <c:v>1.4371700105596621E-2</c:v>
                </c:pt>
                <c:pt idx="21">
                  <c:v>1.3759239704329461E-2</c:v>
                </c:pt>
                <c:pt idx="22">
                  <c:v>1.4044350580781415E-2</c:v>
                </c:pt>
                <c:pt idx="23">
                  <c:v>1.8215417106652587E-2</c:v>
                </c:pt>
                <c:pt idx="24">
                  <c:v>1.9936642027455119E-2</c:v>
                </c:pt>
                <c:pt idx="25">
                  <c:v>2.1520591341077082E-2</c:v>
                </c:pt>
                <c:pt idx="26">
                  <c:v>2.3695881731784583E-2</c:v>
                </c:pt>
                <c:pt idx="27">
                  <c:v>2.6230200633579726E-2</c:v>
                </c:pt>
                <c:pt idx="28">
                  <c:v>2.8891235480464628E-2</c:v>
                </c:pt>
                <c:pt idx="29">
                  <c:v>3.079197465681098E-2</c:v>
                </c:pt>
                <c:pt idx="30">
                  <c:v>3.3178458289334738E-2</c:v>
                </c:pt>
                <c:pt idx="31">
                  <c:v>3.6103484688489965E-2</c:v>
                </c:pt>
                <c:pt idx="32">
                  <c:v>3.8975712777191127E-2</c:v>
                </c:pt>
                <c:pt idx="33">
                  <c:v>4.1668426610348468E-2</c:v>
                </c:pt>
                <c:pt idx="34">
                  <c:v>4.4677930306230199E-2</c:v>
                </c:pt>
                <c:pt idx="35">
                  <c:v>4.872228088701161E-2</c:v>
                </c:pt>
                <c:pt idx="36">
                  <c:v>7.723336853220697E-2</c:v>
                </c:pt>
                <c:pt idx="37">
                  <c:v>0.10502639915522703</c:v>
                </c:pt>
                <c:pt idx="38">
                  <c:v>0.13404435058078143</c:v>
                </c:pt>
                <c:pt idx="39">
                  <c:v>0.16119324181626188</c:v>
                </c:pt>
                <c:pt idx="40">
                  <c:v>0.18656810982048574</c:v>
                </c:pt>
                <c:pt idx="41">
                  <c:v>0.21020063357972543</c:v>
                </c:pt>
                <c:pt idx="42">
                  <c:v>0.23360084477296725</c:v>
                </c:pt>
                <c:pt idx="43">
                  <c:v>0.25694825765575502</c:v>
                </c:pt>
                <c:pt idx="44">
                  <c:v>0.27948257655755016</c:v>
                </c:pt>
                <c:pt idx="45">
                  <c:v>0.302090813093981</c:v>
                </c:pt>
              </c:numCache>
            </c:numRef>
          </c:xVal>
          <c:yVal>
            <c:numRef>
              <c:f>'Ejercicio 3'!$I$4:$I$49</c:f>
              <c:numCache>
                <c:formatCode>General</c:formatCode>
                <c:ptCount val="46"/>
                <c:pt idx="0">
                  <c:v>-4.0348000000000006</c:v>
                </c:pt>
                <c:pt idx="1">
                  <c:v>5.8498209081309405</c:v>
                </c:pt>
                <c:pt idx="2">
                  <c:v>8.2996730728616672</c:v>
                </c:pt>
                <c:pt idx="3">
                  <c:v>10.025221119324183</c:v>
                </c:pt>
                <c:pt idx="4">
                  <c:v>11.495132418162617</c:v>
                </c:pt>
                <c:pt idx="5">
                  <c:v>12.901134530095035</c:v>
                </c:pt>
                <c:pt idx="6">
                  <c:v>12.283345723336851</c:v>
                </c:pt>
                <c:pt idx="7">
                  <c:v>14.733197888067583</c:v>
                </c:pt>
                <c:pt idx="8">
                  <c:v>14.094106019007391</c:v>
                </c:pt>
                <c:pt idx="9">
                  <c:v>15.542714255543821</c:v>
                </c:pt>
                <c:pt idx="10">
                  <c:v>14.413651953537485</c:v>
                </c:pt>
                <c:pt idx="11">
                  <c:v>14.690591763463569</c:v>
                </c:pt>
                <c:pt idx="12">
                  <c:v>14.669288701161562</c:v>
                </c:pt>
                <c:pt idx="13">
                  <c:v>16.053987750791972</c:v>
                </c:pt>
                <c:pt idx="14">
                  <c:v>17.609111298838439</c:v>
                </c:pt>
                <c:pt idx="15">
                  <c:v>20.229387961985218</c:v>
                </c:pt>
                <c:pt idx="16">
                  <c:v>20.335903273495248</c:v>
                </c:pt>
                <c:pt idx="17">
                  <c:v>22.167966631467792</c:v>
                </c:pt>
                <c:pt idx="18">
                  <c:v>22.93487687434002</c:v>
                </c:pt>
                <c:pt idx="19">
                  <c:v>24.575212671594507</c:v>
                </c:pt>
                <c:pt idx="20">
                  <c:v>24.958667793030624</c:v>
                </c:pt>
                <c:pt idx="21">
                  <c:v>23.723090179514255</c:v>
                </c:pt>
                <c:pt idx="22">
                  <c:v>24.298272861668426</c:v>
                </c:pt>
                <c:pt idx="23">
                  <c:v>32.712982470960924</c:v>
                </c:pt>
                <c:pt idx="24">
                  <c:v>36.185381626187962</c:v>
                </c:pt>
                <c:pt idx="25">
                  <c:v>39.380840971488908</c:v>
                </c:pt>
                <c:pt idx="26">
                  <c:v>43.769271805702218</c:v>
                </c:pt>
                <c:pt idx="27">
                  <c:v>48.882006758183735</c:v>
                </c:pt>
                <c:pt idx="28">
                  <c:v>54.250378458289347</c:v>
                </c:pt>
                <c:pt idx="29">
                  <c:v>58.084929672650475</c:v>
                </c:pt>
                <c:pt idx="30">
                  <c:v>62.899421752903905</c:v>
                </c:pt>
                <c:pt idx="31">
                  <c:v>68.800370010559661</c:v>
                </c:pt>
                <c:pt idx="32">
                  <c:v>74.594802956705379</c:v>
                </c:pt>
                <c:pt idx="33">
                  <c:v>80.027083843716994</c:v>
                </c:pt>
                <c:pt idx="34">
                  <c:v>86.098456599788804</c:v>
                </c:pt>
                <c:pt idx="35">
                  <c:v>94.257529461457224</c:v>
                </c:pt>
                <c:pt idx="36">
                  <c:v>151.77579767687436</c:v>
                </c:pt>
                <c:pt idx="37">
                  <c:v>207.84545765575504</c:v>
                </c:pt>
                <c:pt idx="38">
                  <c:v>266.38627286166843</c:v>
                </c:pt>
                <c:pt idx="39">
                  <c:v>321.1564460401267</c:v>
                </c:pt>
                <c:pt idx="40">
                  <c:v>372.34770475184791</c:v>
                </c:pt>
                <c:pt idx="41">
                  <c:v>420.0239581837381</c:v>
                </c:pt>
                <c:pt idx="42">
                  <c:v>467.23154424498415</c:v>
                </c:pt>
                <c:pt idx="43">
                  <c:v>514.33261499472019</c:v>
                </c:pt>
                <c:pt idx="44">
                  <c:v>559.7933499472017</c:v>
                </c:pt>
                <c:pt idx="45">
                  <c:v>605.40320633579734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80-4626-81CD-D1630BEC2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22416"/>
        <c:axId val="581418672"/>
      </c:scatterChart>
      <c:valAx>
        <c:axId val="5814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1418672"/>
        <c:crosses val="autoZero"/>
        <c:crossBetween val="midCat"/>
      </c:valAx>
      <c:valAx>
        <c:axId val="5814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142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3'!$H$3</c:f>
              <c:strCache>
                <c:ptCount val="1"/>
                <c:pt idx="0">
                  <c:v>Esfuerzo 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226706036745405"/>
                  <c:y val="-0.130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'Ejercicio 3'!$G$4:$G$37</c:f>
              <c:numCache>
                <c:formatCode>General</c:formatCode>
                <c:ptCount val="34"/>
                <c:pt idx="0">
                  <c:v>0</c:v>
                </c:pt>
                <c:pt idx="1">
                  <c:v>4.8996832101372758E-3</c:v>
                </c:pt>
                <c:pt idx="2">
                  <c:v>6.1140443505807805E-3</c:v>
                </c:pt>
                <c:pt idx="3">
                  <c:v>6.9693769799366425E-3</c:v>
                </c:pt>
                <c:pt idx="4">
                  <c:v>7.6979936642027451E-3</c:v>
                </c:pt>
                <c:pt idx="5">
                  <c:v>8.3949313621964096E-3</c:v>
                </c:pt>
                <c:pt idx="6">
                  <c:v>8.0887011615628293E-3</c:v>
                </c:pt>
                <c:pt idx="7">
                  <c:v>9.3030623020063357E-3</c:v>
                </c:pt>
                <c:pt idx="8">
                  <c:v>8.9862724392819424E-3</c:v>
                </c:pt>
                <c:pt idx="9">
                  <c:v>9.7043294614572329E-3</c:v>
                </c:pt>
                <c:pt idx="10">
                  <c:v>9.1446673706441391E-3</c:v>
                </c:pt>
                <c:pt idx="11">
                  <c:v>9.2819429778247097E-3</c:v>
                </c:pt>
                <c:pt idx="12">
                  <c:v>9.2713833157338967E-3</c:v>
                </c:pt>
                <c:pt idx="13">
                  <c:v>9.9577613516367465E-3</c:v>
                </c:pt>
                <c:pt idx="14">
                  <c:v>1.0728616684266104E-2</c:v>
                </c:pt>
                <c:pt idx="15">
                  <c:v>1.2027455121436114E-2</c:v>
                </c:pt>
                <c:pt idx="16">
                  <c:v>1.2080253431890179E-2</c:v>
                </c:pt>
                <c:pt idx="17">
                  <c:v>1.2988384371700105E-2</c:v>
                </c:pt>
                <c:pt idx="18">
                  <c:v>1.3368532206969376E-2</c:v>
                </c:pt>
                <c:pt idx="19">
                  <c:v>1.4181626187961984E-2</c:v>
                </c:pt>
                <c:pt idx="20">
                  <c:v>1.4371700105596621E-2</c:v>
                </c:pt>
                <c:pt idx="21">
                  <c:v>1.3759239704329461E-2</c:v>
                </c:pt>
                <c:pt idx="22">
                  <c:v>1.4044350580781415E-2</c:v>
                </c:pt>
                <c:pt idx="23">
                  <c:v>1.8215417106652587E-2</c:v>
                </c:pt>
                <c:pt idx="24">
                  <c:v>1.9936642027455119E-2</c:v>
                </c:pt>
                <c:pt idx="25">
                  <c:v>2.1520591341077082E-2</c:v>
                </c:pt>
                <c:pt idx="26">
                  <c:v>2.3695881731784583E-2</c:v>
                </c:pt>
                <c:pt idx="27">
                  <c:v>2.6230200633579726E-2</c:v>
                </c:pt>
                <c:pt idx="28">
                  <c:v>2.8891235480464628E-2</c:v>
                </c:pt>
                <c:pt idx="29">
                  <c:v>3.079197465681098E-2</c:v>
                </c:pt>
                <c:pt idx="30">
                  <c:v>3.3178458289334738E-2</c:v>
                </c:pt>
                <c:pt idx="31">
                  <c:v>3.6103484688489965E-2</c:v>
                </c:pt>
                <c:pt idx="32">
                  <c:v>3.8975712777191127E-2</c:v>
                </c:pt>
                <c:pt idx="33">
                  <c:v>4.1668426610348468E-2</c:v>
                </c:pt>
              </c:numCache>
            </c:numRef>
          </c:xVal>
          <c:yVal>
            <c:numRef>
              <c:f>'Ejercicio 3'!$H$4:$H$37</c:f>
              <c:numCache>
                <c:formatCode>General</c:formatCode>
                <c:ptCount val="34"/>
                <c:pt idx="0">
                  <c:v>0</c:v>
                </c:pt>
                <c:pt idx="1">
                  <c:v>11.403100775193799</c:v>
                </c:pt>
                <c:pt idx="2">
                  <c:v>12.627906976744185</c:v>
                </c:pt>
                <c:pt idx="3">
                  <c:v>13.34108527131783</c:v>
                </c:pt>
                <c:pt idx="4">
                  <c:v>14.356589147286822</c:v>
                </c:pt>
                <c:pt idx="5">
                  <c:v>15.286821705426357</c:v>
                </c:pt>
                <c:pt idx="6">
                  <c:v>15.868217054263567</c:v>
                </c:pt>
                <c:pt idx="7">
                  <c:v>16.465116279069768</c:v>
                </c:pt>
                <c:pt idx="8">
                  <c:v>17.88372093023256</c:v>
                </c:pt>
                <c:pt idx="9">
                  <c:v>17.403100775193799</c:v>
                </c:pt>
                <c:pt idx="10">
                  <c:v>17.286821705426355</c:v>
                </c:pt>
                <c:pt idx="11">
                  <c:v>16.488372093023255</c:v>
                </c:pt>
                <c:pt idx="12">
                  <c:v>17.085271317829456</c:v>
                </c:pt>
                <c:pt idx="13">
                  <c:v>18.728682170542637</c:v>
                </c:pt>
                <c:pt idx="14">
                  <c:v>19.131782945736433</c:v>
                </c:pt>
                <c:pt idx="15">
                  <c:v>21.069767441860463</c:v>
                </c:pt>
                <c:pt idx="16">
                  <c:v>22.875968992248062</c:v>
                </c:pt>
                <c:pt idx="17">
                  <c:v>24.131782945736433</c:v>
                </c:pt>
                <c:pt idx="18">
                  <c:v>25.34108527131783</c:v>
                </c:pt>
                <c:pt idx="19">
                  <c:v>26.775193798449614</c:v>
                </c:pt>
                <c:pt idx="20">
                  <c:v>26.217054263565892</c:v>
                </c:pt>
                <c:pt idx="21">
                  <c:v>26.325581395348838</c:v>
                </c:pt>
                <c:pt idx="22">
                  <c:v>27.038759689922479</c:v>
                </c:pt>
                <c:pt idx="23">
                  <c:v>33.914728682170541</c:v>
                </c:pt>
                <c:pt idx="24">
                  <c:v>38.325581395348834</c:v>
                </c:pt>
                <c:pt idx="25">
                  <c:v>42.821705426356587</c:v>
                </c:pt>
                <c:pt idx="26">
                  <c:v>46.604651162790695</c:v>
                </c:pt>
                <c:pt idx="27">
                  <c:v>51.875968992248062</c:v>
                </c:pt>
                <c:pt idx="28">
                  <c:v>56.441860465116278</c:v>
                </c:pt>
                <c:pt idx="29">
                  <c:v>61.767441860465119</c:v>
                </c:pt>
                <c:pt idx="30">
                  <c:v>66.558139534883722</c:v>
                </c:pt>
                <c:pt idx="31">
                  <c:v>72.224806201550393</c:v>
                </c:pt>
                <c:pt idx="32">
                  <c:v>77.558139534883722</c:v>
                </c:pt>
                <c:pt idx="33">
                  <c:v>82.782945736434115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E-4B20-ACFC-C4A5B0E04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45216"/>
        <c:axId val="224942304"/>
      </c:scatterChart>
      <c:valAx>
        <c:axId val="2249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4942304"/>
        <c:crosses val="autoZero"/>
        <c:crossBetween val="midCat"/>
      </c:valAx>
      <c:valAx>
        <c:axId val="2249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494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3'!$H$3</c:f>
              <c:strCache>
                <c:ptCount val="1"/>
                <c:pt idx="0">
                  <c:v>Esfuerzo [Mpa]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'Ejercicio 3'!$G$4:$G$47</c:f>
              <c:numCache>
                <c:formatCode>General</c:formatCode>
                <c:ptCount val="44"/>
                <c:pt idx="0">
                  <c:v>0</c:v>
                </c:pt>
                <c:pt idx="1">
                  <c:v>4.8996832101372758E-3</c:v>
                </c:pt>
                <c:pt idx="2">
                  <c:v>6.1140443505807805E-3</c:v>
                </c:pt>
                <c:pt idx="3">
                  <c:v>6.9693769799366425E-3</c:v>
                </c:pt>
                <c:pt idx="4">
                  <c:v>7.6979936642027451E-3</c:v>
                </c:pt>
                <c:pt idx="5">
                  <c:v>8.3949313621964096E-3</c:v>
                </c:pt>
                <c:pt idx="6">
                  <c:v>8.0887011615628293E-3</c:v>
                </c:pt>
                <c:pt idx="7">
                  <c:v>9.3030623020063357E-3</c:v>
                </c:pt>
                <c:pt idx="8">
                  <c:v>8.9862724392819424E-3</c:v>
                </c:pt>
                <c:pt idx="9">
                  <c:v>9.7043294614572329E-3</c:v>
                </c:pt>
                <c:pt idx="10">
                  <c:v>9.1446673706441391E-3</c:v>
                </c:pt>
                <c:pt idx="11">
                  <c:v>9.2819429778247097E-3</c:v>
                </c:pt>
                <c:pt idx="12">
                  <c:v>9.2713833157338967E-3</c:v>
                </c:pt>
                <c:pt idx="13">
                  <c:v>9.9577613516367465E-3</c:v>
                </c:pt>
                <c:pt idx="14">
                  <c:v>1.0728616684266104E-2</c:v>
                </c:pt>
                <c:pt idx="15">
                  <c:v>1.2027455121436114E-2</c:v>
                </c:pt>
                <c:pt idx="16">
                  <c:v>1.2080253431890179E-2</c:v>
                </c:pt>
                <c:pt idx="17">
                  <c:v>1.2988384371700105E-2</c:v>
                </c:pt>
                <c:pt idx="18">
                  <c:v>1.3368532206969376E-2</c:v>
                </c:pt>
                <c:pt idx="19">
                  <c:v>1.4181626187961984E-2</c:v>
                </c:pt>
                <c:pt idx="20">
                  <c:v>1.4371700105596621E-2</c:v>
                </c:pt>
                <c:pt idx="21">
                  <c:v>1.3759239704329461E-2</c:v>
                </c:pt>
                <c:pt idx="22">
                  <c:v>1.4044350580781415E-2</c:v>
                </c:pt>
                <c:pt idx="23">
                  <c:v>1.8215417106652587E-2</c:v>
                </c:pt>
                <c:pt idx="24">
                  <c:v>1.9936642027455119E-2</c:v>
                </c:pt>
                <c:pt idx="25">
                  <c:v>2.1520591341077082E-2</c:v>
                </c:pt>
                <c:pt idx="26">
                  <c:v>2.3695881731784583E-2</c:v>
                </c:pt>
                <c:pt idx="27">
                  <c:v>2.6230200633579726E-2</c:v>
                </c:pt>
                <c:pt idx="28">
                  <c:v>2.8891235480464628E-2</c:v>
                </c:pt>
                <c:pt idx="29">
                  <c:v>3.079197465681098E-2</c:v>
                </c:pt>
                <c:pt idx="30">
                  <c:v>3.3178458289334738E-2</c:v>
                </c:pt>
                <c:pt idx="31">
                  <c:v>3.6103484688489965E-2</c:v>
                </c:pt>
                <c:pt idx="32">
                  <c:v>3.8975712777191127E-2</c:v>
                </c:pt>
                <c:pt idx="33">
                  <c:v>4.1668426610348468E-2</c:v>
                </c:pt>
                <c:pt idx="34">
                  <c:v>4.4677930306230199E-2</c:v>
                </c:pt>
                <c:pt idx="35">
                  <c:v>4.872228088701161E-2</c:v>
                </c:pt>
                <c:pt idx="36">
                  <c:v>7.723336853220697E-2</c:v>
                </c:pt>
                <c:pt idx="37">
                  <c:v>0.10502639915522703</c:v>
                </c:pt>
                <c:pt idx="38">
                  <c:v>0.13404435058078143</c:v>
                </c:pt>
                <c:pt idx="39">
                  <c:v>0.16119324181626188</c:v>
                </c:pt>
                <c:pt idx="40">
                  <c:v>0.18656810982048574</c:v>
                </c:pt>
                <c:pt idx="41">
                  <c:v>0.21020063357972543</c:v>
                </c:pt>
                <c:pt idx="42">
                  <c:v>0.23360084477296725</c:v>
                </c:pt>
                <c:pt idx="43">
                  <c:v>0.25694825765575502</c:v>
                </c:pt>
              </c:numCache>
            </c:numRef>
          </c:xVal>
          <c:yVal>
            <c:numRef>
              <c:f>'Ejercicio 3'!$H$4:$H$47</c:f>
              <c:numCache>
                <c:formatCode>General</c:formatCode>
                <c:ptCount val="44"/>
                <c:pt idx="0">
                  <c:v>0</c:v>
                </c:pt>
                <c:pt idx="1">
                  <c:v>11.403100775193799</c:v>
                </c:pt>
                <c:pt idx="2">
                  <c:v>12.627906976744185</c:v>
                </c:pt>
                <c:pt idx="3">
                  <c:v>13.34108527131783</c:v>
                </c:pt>
                <c:pt idx="4">
                  <c:v>14.356589147286822</c:v>
                </c:pt>
                <c:pt idx="5">
                  <c:v>15.286821705426357</c:v>
                </c:pt>
                <c:pt idx="6">
                  <c:v>15.868217054263567</c:v>
                </c:pt>
                <c:pt idx="7">
                  <c:v>16.465116279069768</c:v>
                </c:pt>
                <c:pt idx="8">
                  <c:v>17.88372093023256</c:v>
                </c:pt>
                <c:pt idx="9">
                  <c:v>17.403100775193799</c:v>
                </c:pt>
                <c:pt idx="10">
                  <c:v>17.286821705426355</c:v>
                </c:pt>
                <c:pt idx="11">
                  <c:v>16.488372093023255</c:v>
                </c:pt>
                <c:pt idx="12">
                  <c:v>17.085271317829456</c:v>
                </c:pt>
                <c:pt idx="13">
                  <c:v>18.728682170542637</c:v>
                </c:pt>
                <c:pt idx="14">
                  <c:v>19.131782945736433</c:v>
                </c:pt>
                <c:pt idx="15">
                  <c:v>21.069767441860463</c:v>
                </c:pt>
                <c:pt idx="16">
                  <c:v>22.875968992248062</c:v>
                </c:pt>
                <c:pt idx="17">
                  <c:v>24.131782945736433</c:v>
                </c:pt>
                <c:pt idx="18">
                  <c:v>25.34108527131783</c:v>
                </c:pt>
                <c:pt idx="19">
                  <c:v>26.775193798449614</c:v>
                </c:pt>
                <c:pt idx="20">
                  <c:v>26.217054263565892</c:v>
                </c:pt>
                <c:pt idx="21">
                  <c:v>26.325581395348838</c:v>
                </c:pt>
                <c:pt idx="22">
                  <c:v>27.038759689922479</c:v>
                </c:pt>
                <c:pt idx="23">
                  <c:v>33.914728682170541</c:v>
                </c:pt>
                <c:pt idx="24">
                  <c:v>38.325581395348834</c:v>
                </c:pt>
                <c:pt idx="25">
                  <c:v>42.821705426356587</c:v>
                </c:pt>
                <c:pt idx="26">
                  <c:v>46.604651162790695</c:v>
                </c:pt>
                <c:pt idx="27">
                  <c:v>51.875968992248062</c:v>
                </c:pt>
                <c:pt idx="28">
                  <c:v>56.441860465116278</c:v>
                </c:pt>
                <c:pt idx="29">
                  <c:v>61.767441860465119</c:v>
                </c:pt>
                <c:pt idx="30">
                  <c:v>66.558139534883722</c:v>
                </c:pt>
                <c:pt idx="31">
                  <c:v>72.224806201550393</c:v>
                </c:pt>
                <c:pt idx="32">
                  <c:v>77.558139534883722</c:v>
                </c:pt>
                <c:pt idx="33">
                  <c:v>82.782945736434115</c:v>
                </c:pt>
                <c:pt idx="34">
                  <c:v>88.612403100775197</c:v>
                </c:pt>
                <c:pt idx="35">
                  <c:v>93.333333333333329</c:v>
                </c:pt>
                <c:pt idx="36">
                  <c:v>98.620155038759691</c:v>
                </c:pt>
                <c:pt idx="37">
                  <c:v>98.914728682170548</c:v>
                </c:pt>
                <c:pt idx="38">
                  <c:v>98.255813953488371</c:v>
                </c:pt>
                <c:pt idx="39">
                  <c:v>98.511627906976742</c:v>
                </c:pt>
                <c:pt idx="40">
                  <c:v>98.279069767441854</c:v>
                </c:pt>
                <c:pt idx="41">
                  <c:v>98.79069767441861</c:v>
                </c:pt>
                <c:pt idx="42">
                  <c:v>99.68217054263566</c:v>
                </c:pt>
                <c:pt idx="43">
                  <c:v>99.341085271317823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A4-414B-997D-29819CF63493}"/>
            </c:ext>
          </c:extLst>
        </c:ser>
        <c:ser>
          <c:idx val="1"/>
          <c:order val="1"/>
          <c:tx>
            <c:v>Recta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'Ejercicio 3'!$G$4:$G$40</c:f>
              <c:numCache>
                <c:formatCode>General</c:formatCode>
                <c:ptCount val="37"/>
                <c:pt idx="0">
                  <c:v>0</c:v>
                </c:pt>
                <c:pt idx="1">
                  <c:v>4.8996832101372758E-3</c:v>
                </c:pt>
                <c:pt idx="2">
                  <c:v>6.1140443505807805E-3</c:v>
                </c:pt>
                <c:pt idx="3">
                  <c:v>6.9693769799366425E-3</c:v>
                </c:pt>
                <c:pt idx="4">
                  <c:v>7.6979936642027451E-3</c:v>
                </c:pt>
                <c:pt idx="5">
                  <c:v>8.3949313621964096E-3</c:v>
                </c:pt>
                <c:pt idx="6">
                  <c:v>8.0887011615628293E-3</c:v>
                </c:pt>
                <c:pt idx="7">
                  <c:v>9.3030623020063357E-3</c:v>
                </c:pt>
                <c:pt idx="8">
                  <c:v>8.9862724392819424E-3</c:v>
                </c:pt>
                <c:pt idx="9">
                  <c:v>9.7043294614572329E-3</c:v>
                </c:pt>
                <c:pt idx="10">
                  <c:v>9.1446673706441391E-3</c:v>
                </c:pt>
                <c:pt idx="11">
                  <c:v>9.2819429778247097E-3</c:v>
                </c:pt>
                <c:pt idx="12">
                  <c:v>9.2713833157338967E-3</c:v>
                </c:pt>
                <c:pt idx="13">
                  <c:v>9.9577613516367465E-3</c:v>
                </c:pt>
                <c:pt idx="14">
                  <c:v>1.0728616684266104E-2</c:v>
                </c:pt>
                <c:pt idx="15">
                  <c:v>1.2027455121436114E-2</c:v>
                </c:pt>
                <c:pt idx="16">
                  <c:v>1.2080253431890179E-2</c:v>
                </c:pt>
                <c:pt idx="17">
                  <c:v>1.2988384371700105E-2</c:v>
                </c:pt>
                <c:pt idx="18">
                  <c:v>1.3368532206969376E-2</c:v>
                </c:pt>
                <c:pt idx="19">
                  <c:v>1.4181626187961984E-2</c:v>
                </c:pt>
                <c:pt idx="20">
                  <c:v>1.4371700105596621E-2</c:v>
                </c:pt>
                <c:pt idx="21">
                  <c:v>1.3759239704329461E-2</c:v>
                </c:pt>
                <c:pt idx="22">
                  <c:v>1.4044350580781415E-2</c:v>
                </c:pt>
                <c:pt idx="23">
                  <c:v>1.8215417106652587E-2</c:v>
                </c:pt>
                <c:pt idx="24">
                  <c:v>1.9936642027455119E-2</c:v>
                </c:pt>
                <c:pt idx="25">
                  <c:v>2.1520591341077082E-2</c:v>
                </c:pt>
                <c:pt idx="26">
                  <c:v>2.3695881731784583E-2</c:v>
                </c:pt>
                <c:pt idx="27">
                  <c:v>2.6230200633579726E-2</c:v>
                </c:pt>
                <c:pt idx="28">
                  <c:v>2.8891235480464628E-2</c:v>
                </c:pt>
                <c:pt idx="29">
                  <c:v>3.079197465681098E-2</c:v>
                </c:pt>
                <c:pt idx="30">
                  <c:v>3.3178458289334738E-2</c:v>
                </c:pt>
                <c:pt idx="31">
                  <c:v>3.6103484688489965E-2</c:v>
                </c:pt>
                <c:pt idx="32">
                  <c:v>3.8975712777191127E-2</c:v>
                </c:pt>
                <c:pt idx="33">
                  <c:v>4.1668426610348468E-2</c:v>
                </c:pt>
                <c:pt idx="34">
                  <c:v>4.4677930306230199E-2</c:v>
                </c:pt>
                <c:pt idx="35">
                  <c:v>4.872228088701161E-2</c:v>
                </c:pt>
                <c:pt idx="36">
                  <c:v>7.723336853220697E-2</c:v>
                </c:pt>
              </c:numCache>
            </c:numRef>
          </c:xVal>
          <c:yVal>
            <c:numRef>
              <c:f>'Ejercicio 3'!$I$4:$I$45</c:f>
              <c:numCache>
                <c:formatCode>General</c:formatCode>
                <c:ptCount val="42"/>
                <c:pt idx="0">
                  <c:v>-4.0348000000000006</c:v>
                </c:pt>
                <c:pt idx="1">
                  <c:v>5.8498209081309405</c:v>
                </c:pt>
                <c:pt idx="2">
                  <c:v>8.2996730728616672</c:v>
                </c:pt>
                <c:pt idx="3">
                  <c:v>10.025221119324183</c:v>
                </c:pt>
                <c:pt idx="4">
                  <c:v>11.495132418162617</c:v>
                </c:pt>
                <c:pt idx="5">
                  <c:v>12.901134530095035</c:v>
                </c:pt>
                <c:pt idx="6">
                  <c:v>12.283345723336851</c:v>
                </c:pt>
                <c:pt idx="7">
                  <c:v>14.733197888067583</c:v>
                </c:pt>
                <c:pt idx="8">
                  <c:v>14.094106019007391</c:v>
                </c:pt>
                <c:pt idx="9">
                  <c:v>15.542714255543821</c:v>
                </c:pt>
                <c:pt idx="10">
                  <c:v>14.413651953537485</c:v>
                </c:pt>
                <c:pt idx="11">
                  <c:v>14.690591763463569</c:v>
                </c:pt>
                <c:pt idx="12">
                  <c:v>14.669288701161562</c:v>
                </c:pt>
                <c:pt idx="13">
                  <c:v>16.053987750791972</c:v>
                </c:pt>
                <c:pt idx="14">
                  <c:v>17.609111298838439</c:v>
                </c:pt>
                <c:pt idx="15">
                  <c:v>20.229387961985218</c:v>
                </c:pt>
                <c:pt idx="16">
                  <c:v>20.335903273495248</c:v>
                </c:pt>
                <c:pt idx="17">
                  <c:v>22.167966631467792</c:v>
                </c:pt>
                <c:pt idx="18">
                  <c:v>22.93487687434002</c:v>
                </c:pt>
                <c:pt idx="19">
                  <c:v>24.575212671594507</c:v>
                </c:pt>
                <c:pt idx="20">
                  <c:v>24.958667793030624</c:v>
                </c:pt>
                <c:pt idx="21">
                  <c:v>23.723090179514255</c:v>
                </c:pt>
                <c:pt idx="22">
                  <c:v>24.298272861668426</c:v>
                </c:pt>
                <c:pt idx="23">
                  <c:v>32.712982470960924</c:v>
                </c:pt>
                <c:pt idx="24">
                  <c:v>36.185381626187962</c:v>
                </c:pt>
                <c:pt idx="25">
                  <c:v>39.380840971488908</c:v>
                </c:pt>
                <c:pt idx="26">
                  <c:v>43.769271805702218</c:v>
                </c:pt>
                <c:pt idx="27">
                  <c:v>48.882006758183735</c:v>
                </c:pt>
                <c:pt idx="28">
                  <c:v>54.250378458289347</c:v>
                </c:pt>
                <c:pt idx="29">
                  <c:v>58.084929672650475</c:v>
                </c:pt>
                <c:pt idx="30">
                  <c:v>62.899421752903905</c:v>
                </c:pt>
                <c:pt idx="31">
                  <c:v>68.800370010559661</c:v>
                </c:pt>
                <c:pt idx="32">
                  <c:v>74.594802956705379</c:v>
                </c:pt>
                <c:pt idx="33">
                  <c:v>80.027083843716994</c:v>
                </c:pt>
                <c:pt idx="34">
                  <c:v>86.098456599788804</c:v>
                </c:pt>
                <c:pt idx="35">
                  <c:v>94.257529461457224</c:v>
                </c:pt>
                <c:pt idx="36">
                  <c:v>151.77579767687436</c:v>
                </c:pt>
                <c:pt idx="37">
                  <c:v>207.84545765575504</c:v>
                </c:pt>
                <c:pt idx="38">
                  <c:v>266.38627286166843</c:v>
                </c:pt>
                <c:pt idx="39">
                  <c:v>321.1564460401267</c:v>
                </c:pt>
                <c:pt idx="40">
                  <c:v>372.34770475184791</c:v>
                </c:pt>
                <c:pt idx="41">
                  <c:v>420.0239581837381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A4-414B-997D-29819CF63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45216"/>
        <c:axId val="224942304"/>
      </c:scatterChart>
      <c:valAx>
        <c:axId val="2249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4942304"/>
        <c:crosses val="autoZero"/>
        <c:crossBetween val="midCat"/>
      </c:valAx>
      <c:valAx>
        <c:axId val="2249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4945216"/>
        <c:crosses val="autoZero"/>
        <c:crossBetween val="midCat"/>
      </c:valAx>
      <c:spPr>
        <a:pattFill prst="ltHorz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9.png"/><Relationship Id="rId7" Type="http://schemas.openxmlformats.org/officeDocument/2006/relationships/chart" Target="../charts/chart2.xml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chart" Target="../charts/chart1.xml"/><Relationship Id="rId11" Type="http://schemas.openxmlformats.org/officeDocument/2006/relationships/image" Target="../media/image13.png"/><Relationship Id="rId5" Type="http://schemas.openxmlformats.org/officeDocument/2006/relationships/image" Target="../media/image2.png"/><Relationship Id="rId10" Type="http://schemas.openxmlformats.org/officeDocument/2006/relationships/chart" Target="../charts/chart3.xml"/><Relationship Id="rId4" Type="http://schemas.openxmlformats.org/officeDocument/2006/relationships/image" Target="../media/image10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1</xdr:row>
      <xdr:rowOff>19050</xdr:rowOff>
    </xdr:from>
    <xdr:to>
      <xdr:col>5</xdr:col>
      <xdr:colOff>256971</xdr:colOff>
      <xdr:row>2</xdr:row>
      <xdr:rowOff>114264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46BDF2-6E2A-4A9A-91F6-8E7D72EB9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8450" y="209550"/>
          <a:ext cx="1628571" cy="2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2</xdr:row>
      <xdr:rowOff>152400</xdr:rowOff>
    </xdr:from>
    <xdr:to>
      <xdr:col>4</xdr:col>
      <xdr:colOff>479699</xdr:colOff>
      <xdr:row>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F75499-967B-442E-86B7-D8F9695D8B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4258"/>
        <a:stretch/>
      </xdr:blipFill>
      <xdr:spPr>
        <a:xfrm>
          <a:off x="2857500" y="533400"/>
          <a:ext cx="822599" cy="533400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323850</xdr:colOff>
      <xdr:row>9</xdr:row>
      <xdr:rowOff>95250</xdr:rowOff>
    </xdr:from>
    <xdr:to>
      <xdr:col>4</xdr:col>
      <xdr:colOff>952421</xdr:colOff>
      <xdr:row>11</xdr:row>
      <xdr:rowOff>114250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D34625-9838-4D94-A65C-2E1C111D5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24250" y="1809750"/>
          <a:ext cx="628571" cy="4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9</xdr:row>
      <xdr:rowOff>161925</xdr:rowOff>
    </xdr:from>
    <xdr:to>
      <xdr:col>5</xdr:col>
      <xdr:colOff>1038125</xdr:colOff>
      <xdr:row>11</xdr:row>
      <xdr:rowOff>38068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0595F9-3BC5-42CF-A7B4-10D9D62DC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48175" y="1876425"/>
          <a:ext cx="800000" cy="2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79059</xdr:rowOff>
    </xdr:from>
    <xdr:to>
      <xdr:col>5</xdr:col>
      <xdr:colOff>590550</xdr:colOff>
      <xdr:row>2</xdr:row>
      <xdr:rowOff>47554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16A32B-1206-4A16-93F5-C76733316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0200" y="79059"/>
          <a:ext cx="1514475" cy="349495"/>
        </a:xfrm>
        <a:prstGeom prst="rect">
          <a:avLst/>
        </a:prstGeom>
      </xdr:spPr>
    </xdr:pic>
    <xdr:clientData/>
  </xdr:twoCellAnchor>
  <xdr:twoCellAnchor editAs="oneCell">
    <xdr:from>
      <xdr:col>3</xdr:col>
      <xdr:colOff>742950</xdr:colOff>
      <xdr:row>0</xdr:row>
      <xdr:rowOff>28576</xdr:rowOff>
    </xdr:from>
    <xdr:to>
      <xdr:col>4</xdr:col>
      <xdr:colOff>504717</xdr:colOff>
      <xdr:row>2</xdr:row>
      <xdr:rowOff>123826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DF0322-14F9-4436-A5FB-4EAA8FF30D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61235"/>
        <a:stretch/>
      </xdr:blipFill>
      <xdr:spPr>
        <a:xfrm>
          <a:off x="4457700" y="28576"/>
          <a:ext cx="866667" cy="476250"/>
        </a:xfrm>
        <a:prstGeom prst="rect">
          <a:avLst/>
        </a:prstGeom>
      </xdr:spPr>
    </xdr:pic>
    <xdr:clientData/>
  </xdr:twoCellAnchor>
  <xdr:twoCellAnchor editAs="oneCell">
    <xdr:from>
      <xdr:col>5</xdr:col>
      <xdr:colOff>1104900</xdr:colOff>
      <xdr:row>10</xdr:row>
      <xdr:rowOff>142875</xdr:rowOff>
    </xdr:from>
    <xdr:to>
      <xdr:col>7</xdr:col>
      <xdr:colOff>428198</xdr:colOff>
      <xdr:row>16</xdr:row>
      <xdr:rowOff>18923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845558-7492-4640-9A2D-15B64C9CC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2047875"/>
          <a:ext cx="3419048" cy="1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391702</xdr:colOff>
      <xdr:row>21</xdr:row>
      <xdr:rowOff>80028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15702" cy="3699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142875</xdr:rowOff>
    </xdr:from>
    <xdr:to>
      <xdr:col>2</xdr:col>
      <xdr:colOff>391702</xdr:colOff>
      <xdr:row>40</xdr:row>
      <xdr:rowOff>32403</xdr:rowOff>
    </xdr:to>
    <xdr:pic>
      <xdr:nvPicPr>
        <xdr:cNvPr id="3" name="tabl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71875"/>
          <a:ext cx="1915702" cy="3699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2</xdr:col>
      <xdr:colOff>391702</xdr:colOff>
      <xdr:row>59</xdr:row>
      <xdr:rowOff>80028</xdr:rowOff>
    </xdr:to>
    <xdr:pic>
      <xdr:nvPicPr>
        <xdr:cNvPr id="4" name="tabl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239000"/>
          <a:ext cx="1915702" cy="3699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161925</xdr:rowOff>
    </xdr:from>
    <xdr:to>
      <xdr:col>2</xdr:col>
      <xdr:colOff>391702</xdr:colOff>
      <xdr:row>72</xdr:row>
      <xdr:rowOff>115424</xdr:rowOff>
    </xdr:to>
    <xdr:pic>
      <xdr:nvPicPr>
        <xdr:cNvPr id="5" name="tab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829925"/>
          <a:ext cx="1915702" cy="2620499"/>
        </a:xfrm>
        <a:prstGeom prst="rect">
          <a:avLst/>
        </a:prstGeom>
      </xdr:spPr>
    </xdr:pic>
    <xdr:clientData/>
  </xdr:twoCellAnchor>
  <xdr:twoCellAnchor editAs="oneCell">
    <xdr:from>
      <xdr:col>15</xdr:col>
      <xdr:colOff>326232</xdr:colOff>
      <xdr:row>15</xdr:row>
      <xdr:rowOff>92870</xdr:rowOff>
    </xdr:from>
    <xdr:to>
      <xdr:col>16</xdr:col>
      <xdr:colOff>430899</xdr:colOff>
      <xdr:row>21</xdr:row>
      <xdr:rowOff>178441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504B40-B087-4227-B429-337096574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125701" y="2950370"/>
          <a:ext cx="866667" cy="1228571"/>
        </a:xfrm>
        <a:prstGeom prst="rect">
          <a:avLst/>
        </a:prstGeom>
      </xdr:spPr>
    </xdr:pic>
    <xdr:clientData/>
  </xdr:twoCellAnchor>
  <xdr:twoCellAnchor>
    <xdr:from>
      <xdr:col>9</xdr:col>
      <xdr:colOff>781050</xdr:colOff>
      <xdr:row>8</xdr:row>
      <xdr:rowOff>138112</xdr:rowOff>
    </xdr:from>
    <xdr:to>
      <xdr:col>14</xdr:col>
      <xdr:colOff>276225</xdr:colOff>
      <xdr:row>23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792D3A-798C-4FA8-99C0-56B792640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733425</xdr:colOff>
      <xdr:row>24</xdr:row>
      <xdr:rowOff>128587</xdr:rowOff>
    </xdr:from>
    <xdr:to>
      <xdr:col>14</xdr:col>
      <xdr:colOff>228600</xdr:colOff>
      <xdr:row>39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F060E6-A092-4335-B113-78144070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619125</xdr:colOff>
      <xdr:row>1</xdr:row>
      <xdr:rowOff>152400</xdr:rowOff>
    </xdr:from>
    <xdr:to>
      <xdr:col>20</xdr:col>
      <xdr:colOff>123315</xdr:colOff>
      <xdr:row>14</xdr:row>
      <xdr:rowOff>28281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43474BF-24E9-41DB-9BC4-092F69FF9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649450" y="342900"/>
          <a:ext cx="4076190" cy="23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238125</xdr:colOff>
      <xdr:row>2</xdr:row>
      <xdr:rowOff>57150</xdr:rowOff>
    </xdr:from>
    <xdr:to>
      <xdr:col>10</xdr:col>
      <xdr:colOff>333249</xdr:colOff>
      <xdr:row>4</xdr:row>
      <xdr:rowOff>38055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CD601FC-10BE-4BBA-B756-91799FA80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91625" y="438150"/>
          <a:ext cx="1009524" cy="361905"/>
        </a:xfrm>
        <a:prstGeom prst="rect">
          <a:avLst/>
        </a:prstGeom>
      </xdr:spPr>
    </xdr:pic>
    <xdr:clientData/>
  </xdr:twoCellAnchor>
  <xdr:twoCellAnchor>
    <xdr:from>
      <xdr:col>9</xdr:col>
      <xdr:colOff>627257</xdr:colOff>
      <xdr:row>41</xdr:row>
      <xdr:rowOff>46464</xdr:rowOff>
    </xdr:from>
    <xdr:to>
      <xdr:col>14</xdr:col>
      <xdr:colOff>122432</xdr:colOff>
      <xdr:row>55</xdr:row>
      <xdr:rowOff>118018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1321879-E16C-4E22-B0B7-B19D9AD90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14</xdr:col>
      <xdr:colOff>160421</xdr:colOff>
      <xdr:row>40</xdr:row>
      <xdr:rowOff>5013</xdr:rowOff>
    </xdr:from>
    <xdr:to>
      <xdr:col>25</xdr:col>
      <xdr:colOff>492707</xdr:colOff>
      <xdr:row>67</xdr:row>
      <xdr:rowOff>71037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8A8315-4A99-49FD-A778-CA9E46E11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187237" y="7625013"/>
          <a:ext cx="8714286" cy="5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5B2F-050C-4F37-A7BD-A99DD1A1D97A}">
  <dimension ref="B2:F9"/>
  <sheetViews>
    <sheetView tabSelected="1" workbookViewId="0">
      <selection activeCell="H16" sqref="H16"/>
    </sheetView>
  </sheetViews>
  <sheetFormatPr defaultRowHeight="15" x14ac:dyDescent="0.25"/>
  <cols>
    <col min="2" max="2" width="20.5703125" customWidth="1"/>
    <col min="5" max="5" width="15.140625" bestFit="1" customWidth="1"/>
    <col min="6" max="6" width="19" customWidth="1"/>
  </cols>
  <sheetData>
    <row r="2" spans="2:6" x14ac:dyDescent="0.25">
      <c r="B2" s="3" t="s">
        <v>34</v>
      </c>
      <c r="C2" s="3">
        <v>500</v>
      </c>
    </row>
    <row r="3" spans="2:6" x14ac:dyDescent="0.25">
      <c r="B3" s="3" t="s">
        <v>35</v>
      </c>
      <c r="C3" s="3">
        <f>C2*9.81</f>
        <v>4905</v>
      </c>
    </row>
    <row r="4" spans="2:6" x14ac:dyDescent="0.25">
      <c r="B4" s="3" t="s">
        <v>4</v>
      </c>
      <c r="C4" s="3">
        <v>80</v>
      </c>
    </row>
    <row r="5" spans="2:6" x14ac:dyDescent="0.25">
      <c r="B5" s="3" t="s">
        <v>38</v>
      </c>
      <c r="C5" s="3">
        <f>C3/C4</f>
        <v>61.3125</v>
      </c>
    </row>
    <row r="6" spans="2:6" x14ac:dyDescent="0.25">
      <c r="B6" s="3" t="s">
        <v>39</v>
      </c>
      <c r="C6" s="3">
        <v>3</v>
      </c>
    </row>
    <row r="7" spans="2:6" x14ac:dyDescent="0.25">
      <c r="C7" t="s">
        <v>37</v>
      </c>
      <c r="D7" t="s">
        <v>18</v>
      </c>
      <c r="E7" t="s">
        <v>9</v>
      </c>
      <c r="F7" t="s">
        <v>40</v>
      </c>
    </row>
    <row r="8" spans="2:6" x14ac:dyDescent="0.25">
      <c r="B8" t="s">
        <v>16</v>
      </c>
      <c r="C8">
        <v>200</v>
      </c>
      <c r="D8">
        <f>C8*1000</f>
        <v>200000</v>
      </c>
      <c r="E8">
        <f>C$5/D8</f>
        <v>3.0656249999999998E-4</v>
      </c>
      <c r="F8">
        <f>E8*C6</f>
        <v>9.1968749999999993E-4</v>
      </c>
    </row>
    <row r="9" spans="2:6" x14ac:dyDescent="0.25">
      <c r="B9" t="s">
        <v>36</v>
      </c>
      <c r="C9">
        <v>1.2</v>
      </c>
      <c r="D9">
        <f>C9*1000</f>
        <v>1200</v>
      </c>
      <c r="E9">
        <f>C$5/D9</f>
        <v>5.109375E-2</v>
      </c>
      <c r="F9">
        <f>E9*C6</f>
        <v>0.15328125000000001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15-CCEC-4AC2-A82C-EC45F8C80204}">
  <dimension ref="A1:H15"/>
  <sheetViews>
    <sheetView workbookViewId="0">
      <selection activeCell="B26" sqref="B26"/>
    </sheetView>
  </sheetViews>
  <sheetFormatPr defaultRowHeight="15" x14ac:dyDescent="0.25"/>
  <cols>
    <col min="2" max="2" width="37.42578125" customWidth="1"/>
    <col min="4" max="4" width="16.5703125" customWidth="1"/>
    <col min="5" max="5" width="22.42578125" customWidth="1"/>
    <col min="6" max="6" width="24.42578125" customWidth="1"/>
    <col min="7" max="7" width="37" customWidth="1"/>
    <col min="8" max="8" width="28.42578125" customWidth="1"/>
  </cols>
  <sheetData>
    <row r="1" spans="1:8" x14ac:dyDescent="0.25">
      <c r="B1" s="3" t="s">
        <v>21</v>
      </c>
      <c r="C1" s="3">
        <v>15</v>
      </c>
      <c r="G1" s="11" t="s">
        <v>25</v>
      </c>
      <c r="H1" s="3"/>
    </row>
    <row r="2" spans="1:8" x14ac:dyDescent="0.25">
      <c r="B2" s="3" t="s">
        <v>22</v>
      </c>
      <c r="C2" s="3">
        <v>15</v>
      </c>
      <c r="G2" s="3" t="s">
        <v>26</v>
      </c>
      <c r="H2" s="3">
        <f>(C1^2)*PI()/4</f>
        <v>176.71458676442586</v>
      </c>
    </row>
    <row r="3" spans="1:8" x14ac:dyDescent="0.25">
      <c r="B3" s="3" t="s">
        <v>24</v>
      </c>
      <c r="C3" s="3">
        <v>35000</v>
      </c>
      <c r="G3" s="3" t="s">
        <v>27</v>
      </c>
      <c r="H3" s="11">
        <f>C3/H2</f>
        <v>198.05948473658088</v>
      </c>
    </row>
    <row r="4" spans="1:8" x14ac:dyDescent="0.25">
      <c r="B4" s="3" t="s">
        <v>23</v>
      </c>
      <c r="C4" s="3">
        <v>1.2E-2</v>
      </c>
    </row>
    <row r="6" spans="1:8" x14ac:dyDescent="0.25">
      <c r="B6" s="3" t="s">
        <v>13</v>
      </c>
      <c r="C6" s="3" t="s">
        <v>18</v>
      </c>
      <c r="D6" s="3" t="s">
        <v>19</v>
      </c>
      <c r="E6" s="3" t="s">
        <v>20</v>
      </c>
      <c r="F6" s="9" t="s">
        <v>29</v>
      </c>
      <c r="G6" s="9" t="s">
        <v>30</v>
      </c>
      <c r="H6" s="9" t="s">
        <v>31</v>
      </c>
    </row>
    <row r="7" spans="1:8" x14ac:dyDescent="0.25">
      <c r="B7" s="9" t="s">
        <v>14</v>
      </c>
      <c r="C7" s="9">
        <v>70000</v>
      </c>
      <c r="D7" s="9">
        <v>250</v>
      </c>
      <c r="E7" s="9">
        <v>0.33</v>
      </c>
      <c r="F7" s="9">
        <f>$H$3/C7</f>
        <v>2.8294212105225841E-3</v>
      </c>
      <c r="G7" s="9">
        <f>E7*F7</f>
        <v>9.3370899947245282E-4</v>
      </c>
      <c r="H7" s="9">
        <f>G7*$C$1</f>
        <v>1.4005634992086792E-2</v>
      </c>
    </row>
    <row r="8" spans="1:8" x14ac:dyDescent="0.25">
      <c r="B8" s="10" t="s">
        <v>15</v>
      </c>
      <c r="C8" s="10">
        <v>105000</v>
      </c>
      <c r="D8" s="10">
        <v>850</v>
      </c>
      <c r="E8" s="10">
        <v>0.36</v>
      </c>
      <c r="F8" s="10">
        <f t="shared" ref="F8:F10" si="0">$H$3/C8</f>
        <v>1.8862808070150561E-3</v>
      </c>
      <c r="G8" s="10">
        <f t="shared" ref="G8:G9" si="1">E8*F8</f>
        <v>6.7906109052542018E-4</v>
      </c>
      <c r="H8" s="10">
        <f t="shared" ref="H8:H9" si="2">G8*$C$1</f>
        <v>1.0185916357881302E-2</v>
      </c>
    </row>
    <row r="9" spans="1:8" x14ac:dyDescent="0.25">
      <c r="B9" s="10" t="s">
        <v>16</v>
      </c>
      <c r="C9" s="10">
        <v>205000</v>
      </c>
      <c r="D9" s="10">
        <v>550</v>
      </c>
      <c r="E9" s="10">
        <v>0.27</v>
      </c>
      <c r="F9" s="10">
        <f t="shared" si="0"/>
        <v>9.6614382798332137E-4</v>
      </c>
      <c r="G9" s="10">
        <f t="shared" si="1"/>
        <v>2.608588335554968E-4</v>
      </c>
      <c r="H9" s="10">
        <f t="shared" si="2"/>
        <v>3.9128825033324524E-3</v>
      </c>
    </row>
    <row r="10" spans="1:8" x14ac:dyDescent="0.25">
      <c r="B10" s="11" t="s">
        <v>17</v>
      </c>
      <c r="C10" s="11">
        <v>45</v>
      </c>
      <c r="D10" s="11">
        <v>170</v>
      </c>
      <c r="E10" s="11">
        <v>0.28999999999999998</v>
      </c>
      <c r="F10" s="3"/>
      <c r="G10" s="3"/>
      <c r="H10" s="3"/>
    </row>
    <row r="13" spans="1:8" x14ac:dyDescent="0.25">
      <c r="A13" s="5"/>
      <c r="B13" s="6" t="s">
        <v>28</v>
      </c>
    </row>
    <row r="14" spans="1:8" x14ac:dyDescent="0.25">
      <c r="A14" s="8"/>
      <c r="B14" t="s">
        <v>32</v>
      </c>
    </row>
    <row r="15" spans="1:8" x14ac:dyDescent="0.25">
      <c r="A15" s="7"/>
      <c r="B15" t="s">
        <v>33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N91"/>
  <sheetViews>
    <sheetView zoomScale="80" zoomScaleNormal="80" workbookViewId="0">
      <selection activeCell="P34" sqref="P33:P34"/>
    </sheetView>
  </sheetViews>
  <sheetFormatPr defaultColWidth="11.42578125" defaultRowHeight="15" x14ac:dyDescent="0.25"/>
  <cols>
    <col min="5" max="5" width="23" customWidth="1"/>
    <col min="6" max="6" width="22.85546875" customWidth="1"/>
    <col min="7" max="7" width="16.5703125" customWidth="1"/>
    <col min="8" max="8" width="14.7109375" customWidth="1"/>
    <col min="10" max="10" width="13.7109375" customWidth="1"/>
    <col min="13" max="13" width="28.140625" customWidth="1"/>
  </cols>
  <sheetData>
    <row r="2" spans="5:14" x14ac:dyDescent="0.25">
      <c r="G2" t="s">
        <v>2</v>
      </c>
      <c r="H2" t="s">
        <v>3</v>
      </c>
      <c r="M2" s="3" t="s">
        <v>4</v>
      </c>
      <c r="N2" s="3">
        <v>129</v>
      </c>
    </row>
    <row r="3" spans="5:14" x14ac:dyDescent="0.25">
      <c r="E3" s="1" t="s">
        <v>0</v>
      </c>
      <c r="F3" s="2" t="s">
        <v>1</v>
      </c>
      <c r="G3" t="s">
        <v>9</v>
      </c>
      <c r="H3" t="s">
        <v>10</v>
      </c>
      <c r="I3" t="s">
        <v>12</v>
      </c>
      <c r="M3" s="3" t="s">
        <v>5</v>
      </c>
      <c r="N3" s="3">
        <v>94.7</v>
      </c>
    </row>
    <row r="4" spans="5:14" x14ac:dyDescent="0.25">
      <c r="E4">
        <v>0</v>
      </c>
      <c r="F4">
        <v>0</v>
      </c>
      <c r="G4">
        <f>E4/$N$3</f>
        <v>0</v>
      </c>
      <c r="H4">
        <f>F4*1000/$N$2</f>
        <v>0</v>
      </c>
      <c r="I4">
        <f>$N$4*G4+$N$7</f>
        <v>-4.0348000000000006</v>
      </c>
      <c r="M4" s="3" t="s">
        <v>6</v>
      </c>
      <c r="N4" s="3">
        <v>2017.4</v>
      </c>
    </row>
    <row r="5" spans="5:14" x14ac:dyDescent="0.25">
      <c r="E5">
        <v>0.46400000000000002</v>
      </c>
      <c r="F5">
        <v>1.4710000000000001</v>
      </c>
      <c r="G5">
        <f t="shared" ref="G5:G68" si="0">E5/$N$3</f>
        <v>4.8996832101372758E-3</v>
      </c>
      <c r="H5">
        <f t="shared" ref="H5:H68" si="1">F5*1000/$N$2</f>
        <v>11.403100775193799</v>
      </c>
      <c r="I5">
        <f t="shared" ref="I5:I68" si="2">$N$4*G5+$N$7</f>
        <v>5.8498209081309405</v>
      </c>
      <c r="M5" s="3" t="s">
        <v>7</v>
      </c>
      <c r="N5" s="3">
        <f>MAX(H4:H91)</f>
        <v>103.6046511627907</v>
      </c>
    </row>
    <row r="6" spans="5:14" x14ac:dyDescent="0.25">
      <c r="E6">
        <v>0.57899999999999996</v>
      </c>
      <c r="F6">
        <v>1.629</v>
      </c>
      <c r="G6">
        <f t="shared" si="0"/>
        <v>6.1140443505807805E-3</v>
      </c>
      <c r="H6">
        <f t="shared" si="1"/>
        <v>12.627906976744185</v>
      </c>
      <c r="I6">
        <f t="shared" si="2"/>
        <v>8.2996730728616672</v>
      </c>
      <c r="M6" s="3" t="s">
        <v>8</v>
      </c>
      <c r="N6" s="3">
        <v>92</v>
      </c>
    </row>
    <row r="7" spans="5:14" x14ac:dyDescent="0.25">
      <c r="E7">
        <v>0.66</v>
      </c>
      <c r="F7">
        <v>1.7210000000000001</v>
      </c>
      <c r="G7">
        <f t="shared" si="0"/>
        <v>6.9693769799366425E-3</v>
      </c>
      <c r="H7">
        <f t="shared" si="1"/>
        <v>13.34108527131783</v>
      </c>
      <c r="I7">
        <f t="shared" si="2"/>
        <v>10.025221119324183</v>
      </c>
      <c r="M7" s="4" t="s">
        <v>11</v>
      </c>
      <c r="N7" s="3">
        <f>-N4*0.002</f>
        <v>-4.0348000000000006</v>
      </c>
    </row>
    <row r="8" spans="5:14" x14ac:dyDescent="0.25">
      <c r="E8">
        <v>0.72899999999999998</v>
      </c>
      <c r="F8">
        <v>1.8520000000000001</v>
      </c>
      <c r="G8">
        <f t="shared" si="0"/>
        <v>7.6979936642027451E-3</v>
      </c>
      <c r="H8">
        <f t="shared" si="1"/>
        <v>14.356589147286822</v>
      </c>
      <c r="I8">
        <f t="shared" si="2"/>
        <v>11.495132418162617</v>
      </c>
    </row>
    <row r="9" spans="5:14" x14ac:dyDescent="0.25">
      <c r="E9">
        <v>0.79500000000000004</v>
      </c>
      <c r="F9">
        <v>1.972</v>
      </c>
      <c r="G9">
        <f t="shared" si="0"/>
        <v>8.3949313621964096E-3</v>
      </c>
      <c r="H9">
        <f t="shared" si="1"/>
        <v>15.286821705426357</v>
      </c>
      <c r="I9">
        <f t="shared" si="2"/>
        <v>12.901134530095035</v>
      </c>
    </row>
    <row r="10" spans="5:14" x14ac:dyDescent="0.25">
      <c r="E10">
        <v>0.76600000000000001</v>
      </c>
      <c r="F10">
        <v>2.0470000000000002</v>
      </c>
      <c r="G10">
        <f t="shared" si="0"/>
        <v>8.0887011615628293E-3</v>
      </c>
      <c r="H10">
        <f t="shared" si="1"/>
        <v>15.868217054263567</v>
      </c>
      <c r="I10">
        <f t="shared" si="2"/>
        <v>12.283345723336851</v>
      </c>
    </row>
    <row r="11" spans="5:14" x14ac:dyDescent="0.25">
      <c r="E11">
        <v>0.88100000000000001</v>
      </c>
      <c r="F11">
        <v>2.1240000000000001</v>
      </c>
      <c r="G11">
        <f t="shared" si="0"/>
        <v>9.3030623020063357E-3</v>
      </c>
      <c r="H11">
        <f t="shared" si="1"/>
        <v>16.465116279069768</v>
      </c>
      <c r="I11">
        <f t="shared" si="2"/>
        <v>14.733197888067583</v>
      </c>
    </row>
    <row r="12" spans="5:14" x14ac:dyDescent="0.25">
      <c r="E12">
        <v>0.85099999999999998</v>
      </c>
      <c r="F12">
        <v>2.3069999999999999</v>
      </c>
      <c r="G12">
        <f t="shared" si="0"/>
        <v>8.9862724392819424E-3</v>
      </c>
      <c r="H12">
        <f t="shared" si="1"/>
        <v>17.88372093023256</v>
      </c>
      <c r="I12">
        <f t="shared" si="2"/>
        <v>14.094106019007391</v>
      </c>
    </row>
    <row r="13" spans="5:14" x14ac:dyDescent="0.25">
      <c r="E13">
        <v>0.91900000000000004</v>
      </c>
      <c r="F13">
        <v>2.2450000000000001</v>
      </c>
      <c r="G13">
        <f t="shared" si="0"/>
        <v>9.7043294614572329E-3</v>
      </c>
      <c r="H13">
        <f t="shared" si="1"/>
        <v>17.403100775193799</v>
      </c>
      <c r="I13">
        <f t="shared" si="2"/>
        <v>15.542714255543821</v>
      </c>
    </row>
    <row r="14" spans="5:14" x14ac:dyDescent="0.25">
      <c r="E14">
        <v>0.86599999999999999</v>
      </c>
      <c r="F14">
        <v>2.23</v>
      </c>
      <c r="G14">
        <f t="shared" si="0"/>
        <v>9.1446673706441391E-3</v>
      </c>
      <c r="H14">
        <f t="shared" si="1"/>
        <v>17.286821705426355</v>
      </c>
      <c r="I14">
        <f t="shared" si="2"/>
        <v>14.413651953537485</v>
      </c>
    </row>
    <row r="15" spans="5:14" x14ac:dyDescent="0.25">
      <c r="E15">
        <v>0.879</v>
      </c>
      <c r="F15">
        <v>2.1269999999999998</v>
      </c>
      <c r="G15">
        <f t="shared" si="0"/>
        <v>9.2819429778247097E-3</v>
      </c>
      <c r="H15">
        <f t="shared" si="1"/>
        <v>16.488372093023255</v>
      </c>
      <c r="I15">
        <f t="shared" si="2"/>
        <v>14.690591763463569</v>
      </c>
    </row>
    <row r="16" spans="5:14" x14ac:dyDescent="0.25">
      <c r="E16">
        <v>0.878</v>
      </c>
      <c r="F16">
        <v>2.2040000000000002</v>
      </c>
      <c r="G16">
        <f t="shared" si="0"/>
        <v>9.2713833157338967E-3</v>
      </c>
      <c r="H16">
        <f t="shared" si="1"/>
        <v>17.085271317829456</v>
      </c>
      <c r="I16">
        <f t="shared" si="2"/>
        <v>14.669288701161562</v>
      </c>
    </row>
    <row r="17" spans="5:9" x14ac:dyDescent="0.25">
      <c r="E17">
        <v>0.94299999999999995</v>
      </c>
      <c r="F17">
        <v>2.4159999999999999</v>
      </c>
      <c r="G17">
        <f t="shared" si="0"/>
        <v>9.9577613516367465E-3</v>
      </c>
      <c r="H17">
        <f t="shared" si="1"/>
        <v>18.728682170542637</v>
      </c>
      <c r="I17">
        <f t="shared" si="2"/>
        <v>16.053987750791972</v>
      </c>
    </row>
    <row r="18" spans="5:9" x14ac:dyDescent="0.25">
      <c r="E18">
        <v>1.016</v>
      </c>
      <c r="F18">
        <v>2.468</v>
      </c>
      <c r="G18">
        <f t="shared" si="0"/>
        <v>1.0728616684266104E-2</v>
      </c>
      <c r="H18">
        <f t="shared" si="1"/>
        <v>19.131782945736433</v>
      </c>
      <c r="I18">
        <f t="shared" si="2"/>
        <v>17.609111298838439</v>
      </c>
    </row>
    <row r="19" spans="5:9" x14ac:dyDescent="0.25">
      <c r="E19">
        <v>1.139</v>
      </c>
      <c r="F19">
        <v>2.718</v>
      </c>
      <c r="G19">
        <f t="shared" si="0"/>
        <v>1.2027455121436114E-2</v>
      </c>
      <c r="H19">
        <f t="shared" si="1"/>
        <v>21.069767441860463</v>
      </c>
      <c r="I19">
        <f t="shared" si="2"/>
        <v>20.229387961985218</v>
      </c>
    </row>
    <row r="20" spans="5:9" x14ac:dyDescent="0.25">
      <c r="E20">
        <v>1.1439999999999999</v>
      </c>
      <c r="F20">
        <v>2.9510000000000001</v>
      </c>
      <c r="G20">
        <f t="shared" si="0"/>
        <v>1.2080253431890179E-2</v>
      </c>
      <c r="H20">
        <f t="shared" si="1"/>
        <v>22.875968992248062</v>
      </c>
      <c r="I20">
        <f t="shared" si="2"/>
        <v>20.335903273495248</v>
      </c>
    </row>
    <row r="21" spans="5:9" x14ac:dyDescent="0.25">
      <c r="E21">
        <v>1.23</v>
      </c>
      <c r="F21">
        <v>3.113</v>
      </c>
      <c r="G21">
        <f t="shared" si="0"/>
        <v>1.2988384371700105E-2</v>
      </c>
      <c r="H21">
        <f t="shared" si="1"/>
        <v>24.131782945736433</v>
      </c>
      <c r="I21">
        <f t="shared" si="2"/>
        <v>22.167966631467792</v>
      </c>
    </row>
    <row r="22" spans="5:9" x14ac:dyDescent="0.25">
      <c r="E22">
        <v>1.266</v>
      </c>
      <c r="F22">
        <v>3.2690000000000001</v>
      </c>
      <c r="G22">
        <f t="shared" si="0"/>
        <v>1.3368532206969376E-2</v>
      </c>
      <c r="H22">
        <f t="shared" si="1"/>
        <v>25.34108527131783</v>
      </c>
      <c r="I22">
        <f t="shared" si="2"/>
        <v>22.93487687434002</v>
      </c>
    </row>
    <row r="23" spans="5:9" x14ac:dyDescent="0.25">
      <c r="E23">
        <v>1.343</v>
      </c>
      <c r="F23">
        <v>3.4540000000000002</v>
      </c>
      <c r="G23">
        <f t="shared" si="0"/>
        <v>1.4181626187961984E-2</v>
      </c>
      <c r="H23">
        <f t="shared" si="1"/>
        <v>26.775193798449614</v>
      </c>
      <c r="I23">
        <f t="shared" si="2"/>
        <v>24.575212671594507</v>
      </c>
    </row>
    <row r="24" spans="5:9" x14ac:dyDescent="0.25">
      <c r="E24">
        <v>1.361</v>
      </c>
      <c r="F24">
        <v>3.3820000000000001</v>
      </c>
      <c r="G24">
        <f t="shared" si="0"/>
        <v>1.4371700105596621E-2</v>
      </c>
      <c r="H24">
        <f t="shared" si="1"/>
        <v>26.217054263565892</v>
      </c>
      <c r="I24">
        <f t="shared" si="2"/>
        <v>24.958667793030624</v>
      </c>
    </row>
    <row r="25" spans="5:9" x14ac:dyDescent="0.25">
      <c r="E25">
        <v>1.3029999999999999</v>
      </c>
      <c r="F25">
        <v>3.3959999999999999</v>
      </c>
      <c r="G25">
        <f t="shared" si="0"/>
        <v>1.3759239704329461E-2</v>
      </c>
      <c r="H25">
        <f t="shared" si="1"/>
        <v>26.325581395348838</v>
      </c>
      <c r="I25">
        <f t="shared" si="2"/>
        <v>23.723090179514255</v>
      </c>
    </row>
    <row r="26" spans="5:9" x14ac:dyDescent="0.25">
      <c r="E26">
        <v>1.33</v>
      </c>
      <c r="F26">
        <v>3.488</v>
      </c>
      <c r="G26">
        <f t="shared" si="0"/>
        <v>1.4044350580781415E-2</v>
      </c>
      <c r="H26">
        <f t="shared" si="1"/>
        <v>27.038759689922479</v>
      </c>
      <c r="I26">
        <f t="shared" si="2"/>
        <v>24.298272861668426</v>
      </c>
    </row>
    <row r="27" spans="5:9" x14ac:dyDescent="0.25">
      <c r="E27">
        <v>1.7250000000000001</v>
      </c>
      <c r="F27">
        <v>4.375</v>
      </c>
      <c r="G27">
        <f t="shared" si="0"/>
        <v>1.8215417106652587E-2</v>
      </c>
      <c r="H27">
        <f t="shared" si="1"/>
        <v>33.914728682170541</v>
      </c>
      <c r="I27">
        <f t="shared" si="2"/>
        <v>32.712982470960924</v>
      </c>
    </row>
    <row r="28" spans="5:9" x14ac:dyDescent="0.25">
      <c r="E28">
        <v>1.8879999999999999</v>
      </c>
      <c r="F28">
        <v>4.944</v>
      </c>
      <c r="G28">
        <f t="shared" si="0"/>
        <v>1.9936642027455119E-2</v>
      </c>
      <c r="H28">
        <f t="shared" si="1"/>
        <v>38.325581395348834</v>
      </c>
      <c r="I28">
        <f t="shared" si="2"/>
        <v>36.185381626187962</v>
      </c>
    </row>
    <row r="29" spans="5:9" x14ac:dyDescent="0.25">
      <c r="E29">
        <v>2.0379999999999998</v>
      </c>
      <c r="F29">
        <v>5.524</v>
      </c>
      <c r="G29">
        <f t="shared" si="0"/>
        <v>2.1520591341077082E-2</v>
      </c>
      <c r="H29">
        <f t="shared" si="1"/>
        <v>42.821705426356587</v>
      </c>
      <c r="I29">
        <f t="shared" si="2"/>
        <v>39.380840971488908</v>
      </c>
    </row>
    <row r="30" spans="5:9" x14ac:dyDescent="0.25">
      <c r="E30">
        <v>2.2440000000000002</v>
      </c>
      <c r="F30">
        <v>6.0119999999999996</v>
      </c>
      <c r="G30">
        <f t="shared" si="0"/>
        <v>2.3695881731784583E-2</v>
      </c>
      <c r="H30">
        <f t="shared" si="1"/>
        <v>46.604651162790695</v>
      </c>
      <c r="I30">
        <f t="shared" si="2"/>
        <v>43.769271805702218</v>
      </c>
    </row>
    <row r="31" spans="5:9" x14ac:dyDescent="0.25">
      <c r="E31">
        <v>2.484</v>
      </c>
      <c r="F31">
        <v>6.6920000000000002</v>
      </c>
      <c r="G31">
        <f t="shared" si="0"/>
        <v>2.6230200633579726E-2</v>
      </c>
      <c r="H31">
        <f t="shared" si="1"/>
        <v>51.875968992248062</v>
      </c>
      <c r="I31">
        <f t="shared" si="2"/>
        <v>48.882006758183735</v>
      </c>
    </row>
    <row r="32" spans="5:9" x14ac:dyDescent="0.25">
      <c r="E32">
        <v>2.7360000000000002</v>
      </c>
      <c r="F32">
        <v>7.2809999999999997</v>
      </c>
      <c r="G32">
        <f t="shared" si="0"/>
        <v>2.8891235480464628E-2</v>
      </c>
      <c r="H32">
        <f t="shared" si="1"/>
        <v>56.441860465116278</v>
      </c>
      <c r="I32">
        <f t="shared" si="2"/>
        <v>54.250378458289347</v>
      </c>
    </row>
    <row r="33" spans="5:9" x14ac:dyDescent="0.25">
      <c r="E33">
        <v>2.9159999999999999</v>
      </c>
      <c r="F33">
        <v>7.968</v>
      </c>
      <c r="G33">
        <f t="shared" si="0"/>
        <v>3.079197465681098E-2</v>
      </c>
      <c r="H33">
        <f t="shared" si="1"/>
        <v>61.767441860465119</v>
      </c>
      <c r="I33">
        <f t="shared" si="2"/>
        <v>58.084929672650475</v>
      </c>
    </row>
    <row r="34" spans="5:9" x14ac:dyDescent="0.25">
      <c r="E34">
        <v>3.1419999999999999</v>
      </c>
      <c r="F34">
        <v>8.5860000000000003</v>
      </c>
      <c r="G34">
        <f t="shared" si="0"/>
        <v>3.3178458289334738E-2</v>
      </c>
      <c r="H34">
        <f t="shared" si="1"/>
        <v>66.558139534883722</v>
      </c>
      <c r="I34">
        <f t="shared" si="2"/>
        <v>62.899421752903905</v>
      </c>
    </row>
    <row r="35" spans="5:9" x14ac:dyDescent="0.25">
      <c r="E35">
        <v>3.419</v>
      </c>
      <c r="F35">
        <v>9.3170000000000002</v>
      </c>
      <c r="G35">
        <f t="shared" si="0"/>
        <v>3.6103484688489965E-2</v>
      </c>
      <c r="H35">
        <f t="shared" si="1"/>
        <v>72.224806201550393</v>
      </c>
      <c r="I35">
        <f t="shared" si="2"/>
        <v>68.800370010559661</v>
      </c>
    </row>
    <row r="36" spans="5:9" x14ac:dyDescent="0.25">
      <c r="E36">
        <v>3.6909999999999998</v>
      </c>
      <c r="F36">
        <v>10.005000000000001</v>
      </c>
      <c r="G36">
        <f t="shared" si="0"/>
        <v>3.8975712777191127E-2</v>
      </c>
      <c r="H36">
        <f t="shared" si="1"/>
        <v>77.558139534883722</v>
      </c>
      <c r="I36">
        <f t="shared" si="2"/>
        <v>74.594802956705379</v>
      </c>
    </row>
    <row r="37" spans="5:9" x14ac:dyDescent="0.25">
      <c r="E37">
        <v>3.9460000000000002</v>
      </c>
      <c r="F37">
        <v>10.679</v>
      </c>
      <c r="G37">
        <f t="shared" si="0"/>
        <v>4.1668426610348468E-2</v>
      </c>
      <c r="H37">
        <f t="shared" si="1"/>
        <v>82.782945736434115</v>
      </c>
      <c r="I37">
        <f t="shared" si="2"/>
        <v>80.027083843716994</v>
      </c>
    </row>
    <row r="38" spans="5:9" x14ac:dyDescent="0.25">
      <c r="E38">
        <v>4.2309999999999999</v>
      </c>
      <c r="F38">
        <v>11.430999999999999</v>
      </c>
      <c r="G38">
        <f t="shared" si="0"/>
        <v>4.4677930306230199E-2</v>
      </c>
      <c r="H38">
        <f t="shared" si="1"/>
        <v>88.612403100775197</v>
      </c>
      <c r="I38">
        <f t="shared" si="2"/>
        <v>86.098456599788804</v>
      </c>
    </row>
    <row r="39" spans="5:9" x14ac:dyDescent="0.25">
      <c r="E39">
        <v>4.6139999999999999</v>
      </c>
      <c r="F39">
        <v>12.04</v>
      </c>
      <c r="G39">
        <f t="shared" si="0"/>
        <v>4.872228088701161E-2</v>
      </c>
      <c r="H39">
        <f t="shared" si="1"/>
        <v>93.333333333333329</v>
      </c>
      <c r="I39">
        <f t="shared" si="2"/>
        <v>94.257529461457224</v>
      </c>
    </row>
    <row r="40" spans="5:9" x14ac:dyDescent="0.25">
      <c r="E40">
        <v>7.3140000000000001</v>
      </c>
      <c r="F40">
        <v>12.722</v>
      </c>
      <c r="G40">
        <f t="shared" si="0"/>
        <v>7.723336853220697E-2</v>
      </c>
      <c r="H40">
        <f t="shared" si="1"/>
        <v>98.620155038759691</v>
      </c>
      <c r="I40">
        <f t="shared" si="2"/>
        <v>151.77579767687436</v>
      </c>
    </row>
    <row r="41" spans="5:9" x14ac:dyDescent="0.25">
      <c r="E41">
        <v>9.9459999999999997</v>
      </c>
      <c r="F41">
        <v>12.76</v>
      </c>
      <c r="G41">
        <f t="shared" si="0"/>
        <v>0.10502639915522703</v>
      </c>
      <c r="H41">
        <f t="shared" si="1"/>
        <v>98.914728682170548</v>
      </c>
      <c r="I41">
        <f t="shared" si="2"/>
        <v>207.84545765575504</v>
      </c>
    </row>
    <row r="42" spans="5:9" x14ac:dyDescent="0.25">
      <c r="E42">
        <v>12.694000000000001</v>
      </c>
      <c r="F42">
        <v>12.675000000000001</v>
      </c>
      <c r="G42">
        <f t="shared" si="0"/>
        <v>0.13404435058078143</v>
      </c>
      <c r="H42">
        <f t="shared" si="1"/>
        <v>98.255813953488371</v>
      </c>
      <c r="I42">
        <f t="shared" si="2"/>
        <v>266.38627286166843</v>
      </c>
    </row>
    <row r="43" spans="5:9" x14ac:dyDescent="0.25">
      <c r="E43">
        <v>15.265000000000001</v>
      </c>
      <c r="F43">
        <v>12.708</v>
      </c>
      <c r="G43">
        <f t="shared" si="0"/>
        <v>0.16119324181626188</v>
      </c>
      <c r="H43">
        <f t="shared" si="1"/>
        <v>98.511627906976742</v>
      </c>
      <c r="I43">
        <f t="shared" si="2"/>
        <v>321.1564460401267</v>
      </c>
    </row>
    <row r="44" spans="5:9" x14ac:dyDescent="0.25">
      <c r="E44">
        <v>17.667999999999999</v>
      </c>
      <c r="F44">
        <v>12.678000000000001</v>
      </c>
      <c r="G44">
        <f t="shared" si="0"/>
        <v>0.18656810982048574</v>
      </c>
      <c r="H44">
        <f t="shared" si="1"/>
        <v>98.279069767441854</v>
      </c>
      <c r="I44">
        <f t="shared" si="2"/>
        <v>372.34770475184791</v>
      </c>
    </row>
    <row r="45" spans="5:9" x14ac:dyDescent="0.25">
      <c r="E45">
        <v>19.905999999999999</v>
      </c>
      <c r="F45">
        <v>12.744</v>
      </c>
      <c r="G45">
        <f t="shared" si="0"/>
        <v>0.21020063357972543</v>
      </c>
      <c r="H45">
        <f t="shared" si="1"/>
        <v>98.79069767441861</v>
      </c>
      <c r="I45">
        <f t="shared" si="2"/>
        <v>420.0239581837381</v>
      </c>
    </row>
    <row r="46" spans="5:9" x14ac:dyDescent="0.25">
      <c r="E46">
        <v>22.122</v>
      </c>
      <c r="F46">
        <v>12.859</v>
      </c>
      <c r="G46">
        <f t="shared" si="0"/>
        <v>0.23360084477296725</v>
      </c>
      <c r="H46">
        <f t="shared" si="1"/>
        <v>99.68217054263566</v>
      </c>
      <c r="I46">
        <f t="shared" si="2"/>
        <v>467.23154424498415</v>
      </c>
    </row>
    <row r="47" spans="5:9" x14ac:dyDescent="0.25">
      <c r="E47">
        <v>24.332999999999998</v>
      </c>
      <c r="F47">
        <v>12.815</v>
      </c>
      <c r="G47">
        <f t="shared" si="0"/>
        <v>0.25694825765575502</v>
      </c>
      <c r="H47">
        <f t="shared" si="1"/>
        <v>99.341085271317823</v>
      </c>
      <c r="I47">
        <f t="shared" si="2"/>
        <v>514.33261499472019</v>
      </c>
    </row>
    <row r="48" spans="5:9" x14ac:dyDescent="0.25">
      <c r="E48">
        <v>26.466999999999999</v>
      </c>
      <c r="F48">
        <v>12.875999999999999</v>
      </c>
      <c r="G48">
        <f t="shared" si="0"/>
        <v>0.27948257655755016</v>
      </c>
      <c r="H48">
        <f t="shared" si="1"/>
        <v>99.813953488372093</v>
      </c>
      <c r="I48">
        <f t="shared" si="2"/>
        <v>559.7933499472017</v>
      </c>
    </row>
    <row r="49" spans="5:9" x14ac:dyDescent="0.25">
      <c r="E49">
        <v>28.608000000000001</v>
      </c>
      <c r="F49">
        <v>12.961</v>
      </c>
      <c r="G49">
        <f t="shared" si="0"/>
        <v>0.302090813093981</v>
      </c>
      <c r="H49">
        <f t="shared" si="1"/>
        <v>100.47286821705427</v>
      </c>
      <c r="I49">
        <f t="shared" si="2"/>
        <v>605.40320633579734</v>
      </c>
    </row>
    <row r="50" spans="5:9" x14ac:dyDescent="0.25">
      <c r="E50">
        <v>30.797000000000001</v>
      </c>
      <c r="F50">
        <v>12.958</v>
      </c>
      <c r="G50">
        <f t="shared" si="0"/>
        <v>0.32520591341077087</v>
      </c>
      <c r="H50">
        <f t="shared" si="1"/>
        <v>100.44961240310077</v>
      </c>
      <c r="I50">
        <f t="shared" si="2"/>
        <v>652.03560971488912</v>
      </c>
    </row>
    <row r="51" spans="5:9" x14ac:dyDescent="0.25">
      <c r="E51">
        <v>33.927999999999997</v>
      </c>
      <c r="F51">
        <v>12.988</v>
      </c>
      <c r="G51">
        <f t="shared" si="0"/>
        <v>0.35826821541710663</v>
      </c>
      <c r="H51">
        <f t="shared" si="1"/>
        <v>100.68217054263566</v>
      </c>
      <c r="I51">
        <f t="shared" si="2"/>
        <v>718.73549778247093</v>
      </c>
    </row>
    <row r="52" spans="5:9" x14ac:dyDescent="0.25">
      <c r="E52">
        <v>36.283000000000001</v>
      </c>
      <c r="F52">
        <v>13.015000000000001</v>
      </c>
      <c r="G52">
        <f t="shared" si="0"/>
        <v>0.3831362196409715</v>
      </c>
      <c r="H52">
        <f t="shared" si="1"/>
        <v>100.89147286821705</v>
      </c>
      <c r="I52">
        <f t="shared" si="2"/>
        <v>768.90420950369594</v>
      </c>
    </row>
    <row r="53" spans="5:9" x14ac:dyDescent="0.25">
      <c r="E53">
        <v>38.698999999999998</v>
      </c>
      <c r="F53">
        <v>13.054</v>
      </c>
      <c r="G53">
        <f t="shared" si="0"/>
        <v>0.40864836325237591</v>
      </c>
      <c r="H53">
        <f t="shared" si="1"/>
        <v>101.1937984496124</v>
      </c>
      <c r="I53">
        <f t="shared" si="2"/>
        <v>820.37240802534313</v>
      </c>
    </row>
    <row r="54" spans="5:9" x14ac:dyDescent="0.25">
      <c r="E54">
        <v>40.889000000000003</v>
      </c>
      <c r="F54">
        <v>13.097</v>
      </c>
      <c r="G54">
        <f t="shared" si="0"/>
        <v>0.43177402323125663</v>
      </c>
      <c r="H54">
        <f t="shared" si="1"/>
        <v>101.52713178294573</v>
      </c>
      <c r="I54">
        <f t="shared" si="2"/>
        <v>867.02611446673711</v>
      </c>
    </row>
    <row r="55" spans="5:9" x14ac:dyDescent="0.25">
      <c r="E55">
        <v>43.064</v>
      </c>
      <c r="F55">
        <v>13.12</v>
      </c>
      <c r="G55">
        <f t="shared" si="0"/>
        <v>0.45474128827877508</v>
      </c>
      <c r="H55">
        <f t="shared" si="1"/>
        <v>101.70542635658914</v>
      </c>
      <c r="I55">
        <f t="shared" si="2"/>
        <v>913.36027497360089</v>
      </c>
    </row>
    <row r="56" spans="5:9" x14ac:dyDescent="0.25">
      <c r="E56">
        <v>45.177</v>
      </c>
      <c r="F56">
        <v>13.164</v>
      </c>
      <c r="G56">
        <f t="shared" si="0"/>
        <v>0.47705385427666314</v>
      </c>
      <c r="H56">
        <f t="shared" si="1"/>
        <v>102.04651162790698</v>
      </c>
      <c r="I56">
        <f t="shared" si="2"/>
        <v>958.37364561774018</v>
      </c>
    </row>
    <row r="57" spans="5:9" x14ac:dyDescent="0.25">
      <c r="E57">
        <v>47.311999999999998</v>
      </c>
      <c r="F57">
        <v>13.143000000000001</v>
      </c>
      <c r="G57">
        <f t="shared" si="0"/>
        <v>0.49959873284054906</v>
      </c>
      <c r="H57">
        <f t="shared" si="1"/>
        <v>101.88372093023256</v>
      </c>
      <c r="I57">
        <f t="shared" si="2"/>
        <v>1003.8556836325237</v>
      </c>
    </row>
    <row r="58" spans="5:9" x14ac:dyDescent="0.25">
      <c r="E58">
        <v>49.566000000000003</v>
      </c>
      <c r="F58">
        <v>13.132999999999999</v>
      </c>
      <c r="G58">
        <f t="shared" si="0"/>
        <v>0.52340021119324187</v>
      </c>
      <c r="H58">
        <f t="shared" si="1"/>
        <v>101.8062015503876</v>
      </c>
      <c r="I58">
        <f t="shared" si="2"/>
        <v>1051.8727860612462</v>
      </c>
    </row>
    <row r="59" spans="5:9" x14ac:dyDescent="0.25">
      <c r="E59">
        <v>51.771000000000001</v>
      </c>
      <c r="F59">
        <v>13.218</v>
      </c>
      <c r="G59">
        <f t="shared" si="0"/>
        <v>0.54668426610348464</v>
      </c>
      <c r="H59">
        <f t="shared" si="1"/>
        <v>102.46511627906976</v>
      </c>
      <c r="I59">
        <f t="shared" si="2"/>
        <v>1098.8460384371701</v>
      </c>
    </row>
    <row r="60" spans="5:9" x14ac:dyDescent="0.25">
      <c r="E60">
        <v>54.005000000000003</v>
      </c>
      <c r="F60">
        <v>13.323</v>
      </c>
      <c r="G60">
        <f t="shared" si="0"/>
        <v>0.5702745512143611</v>
      </c>
      <c r="H60">
        <f t="shared" si="1"/>
        <v>103.27906976744185</v>
      </c>
      <c r="I60">
        <f t="shared" si="2"/>
        <v>1146.4370796198523</v>
      </c>
    </row>
    <row r="61" spans="5:9" x14ac:dyDescent="0.25">
      <c r="E61">
        <v>56.418999999999997</v>
      </c>
      <c r="F61">
        <v>13.278</v>
      </c>
      <c r="G61">
        <f t="shared" si="0"/>
        <v>0.59576557550158393</v>
      </c>
      <c r="H61">
        <f t="shared" si="1"/>
        <v>102.93023255813954</v>
      </c>
      <c r="I61">
        <f t="shared" si="2"/>
        <v>1197.8626720168957</v>
      </c>
    </row>
    <row r="62" spans="5:9" x14ac:dyDescent="0.25">
      <c r="E62">
        <v>58.826000000000001</v>
      </c>
      <c r="F62">
        <v>13.269</v>
      </c>
      <c r="G62">
        <f t="shared" si="0"/>
        <v>0.62118268215417105</v>
      </c>
      <c r="H62">
        <f t="shared" si="1"/>
        <v>102.86046511627907</v>
      </c>
      <c r="I62">
        <f t="shared" si="2"/>
        <v>1249.1391429778248</v>
      </c>
    </row>
    <row r="63" spans="5:9" x14ac:dyDescent="0.25">
      <c r="E63">
        <v>61.338999999999999</v>
      </c>
      <c r="F63">
        <v>13.288</v>
      </c>
      <c r="G63">
        <f t="shared" si="0"/>
        <v>0.64771911298838436</v>
      </c>
      <c r="H63">
        <f t="shared" si="1"/>
        <v>103.00775193798449</v>
      </c>
      <c r="I63">
        <f t="shared" si="2"/>
        <v>1302.6737385427668</v>
      </c>
    </row>
    <row r="64" spans="5:9" x14ac:dyDescent="0.25">
      <c r="E64">
        <v>63.79</v>
      </c>
      <c r="F64">
        <v>13.275</v>
      </c>
      <c r="G64">
        <f t="shared" si="0"/>
        <v>0.67360084477296722</v>
      </c>
      <c r="H64">
        <f t="shared" si="1"/>
        <v>102.90697674418605</v>
      </c>
      <c r="I64">
        <f t="shared" si="2"/>
        <v>1354.8875442449842</v>
      </c>
    </row>
    <row r="65" spans="5:9" x14ac:dyDescent="0.25">
      <c r="E65">
        <v>66.281999999999996</v>
      </c>
      <c r="F65">
        <v>13.311999999999999</v>
      </c>
      <c r="G65">
        <f t="shared" si="0"/>
        <v>0.6999155227032734</v>
      </c>
      <c r="H65">
        <f t="shared" si="1"/>
        <v>103.1937984496124</v>
      </c>
      <c r="I65">
        <f t="shared" si="2"/>
        <v>1407.974775501584</v>
      </c>
    </row>
    <row r="66" spans="5:9" x14ac:dyDescent="0.25">
      <c r="E66">
        <v>69.028999999999996</v>
      </c>
      <c r="F66">
        <v>13.311</v>
      </c>
      <c r="G66">
        <f t="shared" si="0"/>
        <v>0.72892291446673696</v>
      </c>
      <c r="H66">
        <f t="shared" si="1"/>
        <v>103.18604651162791</v>
      </c>
      <c r="I66">
        <f t="shared" si="2"/>
        <v>1466.4942876451953</v>
      </c>
    </row>
    <row r="67" spans="5:9" x14ac:dyDescent="0.25">
      <c r="E67">
        <v>71.641999999999996</v>
      </c>
      <c r="F67">
        <v>13.315</v>
      </c>
      <c r="G67">
        <f t="shared" si="0"/>
        <v>0.7565153115100316</v>
      </c>
      <c r="H67">
        <f t="shared" si="1"/>
        <v>103.21705426356588</v>
      </c>
      <c r="I67">
        <f t="shared" si="2"/>
        <v>1522.159189440338</v>
      </c>
    </row>
    <row r="68" spans="5:9" x14ac:dyDescent="0.25">
      <c r="E68">
        <v>75.942999999999998</v>
      </c>
      <c r="F68">
        <v>13.365</v>
      </c>
      <c r="G68">
        <f t="shared" si="0"/>
        <v>0.80193241816261873</v>
      </c>
      <c r="H68">
        <f t="shared" si="1"/>
        <v>103.6046511627907</v>
      </c>
      <c r="I68">
        <f t="shared" si="2"/>
        <v>1613.7836604012673</v>
      </c>
    </row>
    <row r="69" spans="5:9" x14ac:dyDescent="0.25">
      <c r="E69">
        <v>79.981999999999999</v>
      </c>
      <c r="F69">
        <v>13.305999999999999</v>
      </c>
      <c r="G69">
        <f t="shared" ref="G69:G91" si="3">E69/$N$3</f>
        <v>0.84458289334741288</v>
      </c>
      <c r="H69">
        <f t="shared" ref="H69:H91" si="4">F69*1000/$N$2</f>
        <v>103.14728682170542</v>
      </c>
      <c r="I69">
        <f t="shared" ref="I69:I91" si="5">$N$4*G69+$N$7</f>
        <v>1699.8267290390709</v>
      </c>
    </row>
    <row r="70" spans="5:9" x14ac:dyDescent="0.25">
      <c r="E70">
        <v>84.183999999999997</v>
      </c>
      <c r="F70">
        <v>13.279</v>
      </c>
      <c r="G70">
        <f t="shared" si="3"/>
        <v>0.88895459345300942</v>
      </c>
      <c r="H70">
        <f t="shared" si="4"/>
        <v>102.93798449612403</v>
      </c>
      <c r="I70">
        <f t="shared" si="5"/>
        <v>1789.3421968321013</v>
      </c>
    </row>
    <row r="71" spans="5:9" x14ac:dyDescent="0.25">
      <c r="E71">
        <v>88.718000000000004</v>
      </c>
      <c r="F71">
        <v>13.27</v>
      </c>
      <c r="G71">
        <f t="shared" si="3"/>
        <v>0.93683210137275608</v>
      </c>
      <c r="H71">
        <f t="shared" si="4"/>
        <v>102.86821705426357</v>
      </c>
      <c r="I71">
        <f t="shared" si="5"/>
        <v>1885.9302813093982</v>
      </c>
    </row>
    <row r="72" spans="5:9" x14ac:dyDescent="0.25">
      <c r="E72">
        <v>93.225999999999999</v>
      </c>
      <c r="F72">
        <v>13.128</v>
      </c>
      <c r="G72">
        <f t="shared" si="3"/>
        <v>0.98443505807814147</v>
      </c>
      <c r="H72">
        <f t="shared" si="4"/>
        <v>101.76744186046511</v>
      </c>
      <c r="I72">
        <f t="shared" si="5"/>
        <v>1981.9644861668428</v>
      </c>
    </row>
    <row r="73" spans="5:9" x14ac:dyDescent="0.25">
      <c r="E73">
        <v>97.802000000000007</v>
      </c>
      <c r="F73">
        <v>13.073</v>
      </c>
      <c r="G73">
        <f t="shared" si="3"/>
        <v>1.0327560718057023</v>
      </c>
      <c r="H73">
        <f t="shared" si="4"/>
        <v>101.34108527131782</v>
      </c>
      <c r="I73">
        <f t="shared" si="5"/>
        <v>2079.4472992608239</v>
      </c>
    </row>
    <row r="74" spans="5:9" x14ac:dyDescent="0.25">
      <c r="E74">
        <v>102.473</v>
      </c>
      <c r="F74">
        <v>12.997999999999999</v>
      </c>
      <c r="G74">
        <f t="shared" si="3"/>
        <v>1.0820802534318901</v>
      </c>
      <c r="H74">
        <f t="shared" si="4"/>
        <v>100.75968992248062</v>
      </c>
      <c r="I74">
        <f t="shared" si="5"/>
        <v>2178.9539032734951</v>
      </c>
    </row>
    <row r="75" spans="5:9" x14ac:dyDescent="0.25">
      <c r="E75">
        <v>107.098</v>
      </c>
      <c r="F75">
        <v>12.736000000000001</v>
      </c>
      <c r="G75">
        <f t="shared" si="3"/>
        <v>1.1309186906019006</v>
      </c>
      <c r="H75">
        <f t="shared" si="4"/>
        <v>98.728682170542641</v>
      </c>
      <c r="I75">
        <f t="shared" si="5"/>
        <v>2277.4805664202745</v>
      </c>
    </row>
    <row r="76" spans="5:9" x14ac:dyDescent="0.25">
      <c r="E76">
        <v>111.696</v>
      </c>
      <c r="F76">
        <v>12.577999999999999</v>
      </c>
      <c r="G76">
        <f t="shared" si="3"/>
        <v>1.1794720168954593</v>
      </c>
      <c r="H76">
        <f t="shared" si="4"/>
        <v>97.503875968992247</v>
      </c>
      <c r="I76">
        <f t="shared" si="5"/>
        <v>2375.4320468849</v>
      </c>
    </row>
    <row r="77" spans="5:9" x14ac:dyDescent="0.25">
      <c r="E77">
        <v>116.426</v>
      </c>
      <c r="F77">
        <v>12.363</v>
      </c>
      <c r="G77">
        <f t="shared" si="3"/>
        <v>1.2294192185850052</v>
      </c>
      <c r="H77">
        <f t="shared" si="4"/>
        <v>95.837209302325576</v>
      </c>
      <c r="I77">
        <f t="shared" si="5"/>
        <v>2476.1955315733899</v>
      </c>
    </row>
    <row r="78" spans="5:9" x14ac:dyDescent="0.25">
      <c r="E78">
        <v>121.15300000000001</v>
      </c>
      <c r="F78">
        <v>12.074999999999999</v>
      </c>
      <c r="G78">
        <f t="shared" si="3"/>
        <v>1.2793347412882787</v>
      </c>
      <c r="H78">
        <f t="shared" si="4"/>
        <v>93.604651162790702</v>
      </c>
      <c r="I78">
        <f t="shared" si="5"/>
        <v>2576.8951070749736</v>
      </c>
    </row>
    <row r="79" spans="5:9" x14ac:dyDescent="0.25">
      <c r="E79">
        <v>125.93300000000001</v>
      </c>
      <c r="F79">
        <v>11.993</v>
      </c>
      <c r="G79">
        <f t="shared" si="3"/>
        <v>1.3298099260823655</v>
      </c>
      <c r="H79">
        <f t="shared" si="4"/>
        <v>92.968992248062023</v>
      </c>
      <c r="I79">
        <f t="shared" si="5"/>
        <v>2678.7237448785645</v>
      </c>
    </row>
    <row r="80" spans="5:9" x14ac:dyDescent="0.25">
      <c r="E80">
        <v>130.70599999999999</v>
      </c>
      <c r="F80">
        <v>11.654999999999999</v>
      </c>
      <c r="G80">
        <f t="shared" si="3"/>
        <v>1.3802111932418162</v>
      </c>
      <c r="H80">
        <f t="shared" si="4"/>
        <v>90.348837209302332</v>
      </c>
      <c r="I80">
        <f t="shared" si="5"/>
        <v>2780.4032612460401</v>
      </c>
    </row>
    <row r="81" spans="5:9" x14ac:dyDescent="0.25">
      <c r="E81">
        <v>135.524</v>
      </c>
      <c r="F81">
        <v>11.432</v>
      </c>
      <c r="G81">
        <f t="shared" si="3"/>
        <v>1.4310876451953538</v>
      </c>
      <c r="H81">
        <f t="shared" si="4"/>
        <v>88.620155038759691</v>
      </c>
      <c r="I81">
        <f t="shared" si="5"/>
        <v>2883.0414154171071</v>
      </c>
    </row>
    <row r="82" spans="5:9" x14ac:dyDescent="0.25">
      <c r="E82">
        <v>140.489</v>
      </c>
      <c r="F82">
        <v>11.083</v>
      </c>
      <c r="G82">
        <f t="shared" si="3"/>
        <v>1.4835163674762408</v>
      </c>
      <c r="H82">
        <f t="shared" si="4"/>
        <v>85.914728682170548</v>
      </c>
      <c r="I82">
        <f t="shared" si="5"/>
        <v>2988.8111197465687</v>
      </c>
    </row>
    <row r="83" spans="5:9" x14ac:dyDescent="0.25">
      <c r="E83">
        <v>145.434</v>
      </c>
      <c r="F83">
        <v>10.848000000000001</v>
      </c>
      <c r="G83">
        <f t="shared" si="3"/>
        <v>1.5357338965153113</v>
      </c>
      <c r="H83">
        <f t="shared" si="4"/>
        <v>84.093023255813947</v>
      </c>
      <c r="I83">
        <f t="shared" si="5"/>
        <v>3094.1547628299895</v>
      </c>
    </row>
    <row r="84" spans="5:9" x14ac:dyDescent="0.25">
      <c r="E84">
        <v>150.245</v>
      </c>
      <c r="F84">
        <v>10.552</v>
      </c>
      <c r="G84">
        <f t="shared" si="3"/>
        <v>1.5865364308342134</v>
      </c>
      <c r="H84">
        <f t="shared" si="4"/>
        <v>81.798449612403104</v>
      </c>
      <c r="I84">
        <f t="shared" si="5"/>
        <v>3196.6437955649421</v>
      </c>
    </row>
    <row r="85" spans="5:9" x14ac:dyDescent="0.25">
      <c r="E85">
        <v>155.221</v>
      </c>
      <c r="F85">
        <v>10.225</v>
      </c>
      <c r="G85">
        <f t="shared" si="3"/>
        <v>1.6390813093980992</v>
      </c>
      <c r="H85">
        <f t="shared" si="4"/>
        <v>79.263565891472865</v>
      </c>
      <c r="I85">
        <f t="shared" si="5"/>
        <v>3302.6478335797256</v>
      </c>
    </row>
    <row r="86" spans="5:9" x14ac:dyDescent="0.25">
      <c r="E86">
        <v>160.131</v>
      </c>
      <c r="F86">
        <v>9.8729999999999993</v>
      </c>
      <c r="G86">
        <f t="shared" si="3"/>
        <v>1.6909292502639914</v>
      </c>
      <c r="H86">
        <f t="shared" si="4"/>
        <v>76.534883720930239</v>
      </c>
      <c r="I86">
        <f t="shared" si="5"/>
        <v>3407.2458694825764</v>
      </c>
    </row>
    <row r="87" spans="5:9" x14ac:dyDescent="0.25">
      <c r="E87">
        <v>167.827</v>
      </c>
      <c r="F87">
        <v>9.2279999999999998</v>
      </c>
      <c r="G87">
        <f t="shared" si="3"/>
        <v>1.772196409714889</v>
      </c>
      <c r="H87">
        <f t="shared" si="4"/>
        <v>71.534883720930239</v>
      </c>
      <c r="I87">
        <f t="shared" si="5"/>
        <v>3571.1942369588173</v>
      </c>
    </row>
    <row r="88" spans="5:9" x14ac:dyDescent="0.25">
      <c r="E88">
        <v>168.23599999999999</v>
      </c>
      <c r="F88">
        <v>9.2550000000000008</v>
      </c>
      <c r="G88">
        <f t="shared" si="3"/>
        <v>1.7765153115100316</v>
      </c>
      <c r="H88">
        <f t="shared" si="4"/>
        <v>71.744186046511629</v>
      </c>
      <c r="I88">
        <f t="shared" si="5"/>
        <v>3579.9071894403382</v>
      </c>
    </row>
    <row r="89" spans="5:9" x14ac:dyDescent="0.25">
      <c r="E89">
        <v>168.68199999999999</v>
      </c>
      <c r="F89">
        <v>9.2889999999999997</v>
      </c>
      <c r="G89">
        <f t="shared" si="3"/>
        <v>1.7812249208025341</v>
      </c>
      <c r="H89">
        <f t="shared" si="4"/>
        <v>72.007751937984494</v>
      </c>
      <c r="I89">
        <f t="shared" si="5"/>
        <v>3589.4083552270326</v>
      </c>
    </row>
    <row r="90" spans="5:9" x14ac:dyDescent="0.25">
      <c r="E90">
        <v>169.34100000000001</v>
      </c>
      <c r="F90">
        <v>8.9779999999999998</v>
      </c>
      <c r="G90">
        <f t="shared" si="3"/>
        <v>1.7881837381203802</v>
      </c>
      <c r="H90">
        <f t="shared" si="4"/>
        <v>69.596899224806208</v>
      </c>
      <c r="I90">
        <f t="shared" si="5"/>
        <v>3603.4470732840555</v>
      </c>
    </row>
    <row r="91" spans="5:9" x14ac:dyDescent="0.25">
      <c r="E91">
        <v>171.245</v>
      </c>
      <c r="F91">
        <v>7.8630000000000004</v>
      </c>
      <c r="G91">
        <f t="shared" si="3"/>
        <v>1.8082893347412883</v>
      </c>
      <c r="H91">
        <f t="shared" si="4"/>
        <v>60.953488372093027</v>
      </c>
      <c r="I91">
        <f t="shared" si="5"/>
        <v>3644.0081039070751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Usuario</cp:lastModifiedBy>
  <dcterms:created xsi:type="dcterms:W3CDTF">2021-04-09T21:26:39Z</dcterms:created>
  <dcterms:modified xsi:type="dcterms:W3CDTF">2022-04-09T23:43:31Z</dcterms:modified>
</cp:coreProperties>
</file>