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<sst xmlns="http://schemas.openxmlformats.org/spreadsheetml/2006/main" count="17" uniqueCount="17">
  <si>
    <t>USNAYO VELASCO NATHALIE MAYA</t>
  </si>
  <si>
    <t>A</t>
  </si>
  <si>
    <t>B</t>
  </si>
  <si>
    <t>t</t>
  </si>
  <si>
    <t>y euler</t>
  </si>
  <si>
    <t>f(t,y)</t>
  </si>
  <si>
    <t>h</t>
  </si>
  <si>
    <t>ti + (h/2)</t>
  </si>
  <si>
    <t>K1=(h/2) f(ti, yi)</t>
  </si>
  <si>
    <t>yi + (h/2)(ti, yi)</t>
  </si>
  <si>
    <t>k2</t>
  </si>
  <si>
    <t>yi + k2</t>
  </si>
  <si>
    <t>k3</t>
  </si>
  <si>
    <t>ti +h</t>
  </si>
  <si>
    <t>yi +2* k3</t>
  </si>
  <si>
    <t>k4</t>
  </si>
  <si>
    <t>y runge 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</si>
</sst>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i/>
      <sz val="12.0"/>
      <color theme="1"/>
      <name val="Calibri"/>
    </font>
    <font>
      <b/>
      <sz val="11.0"/>
      <color theme="1"/>
      <name val="Calibri"/>
    </font>
    <font>
      <b/>
      <i/>
      <sz val="16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3C78D8"/>
        <bgColor rgb="FF3C78D8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00B050"/>
        <bgColor rgb="FF00B05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C5E0B3"/>
        <bgColor rgb="FFC5E0B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vertical="bottom"/>
    </xf>
    <xf borderId="1" fillId="3" fontId="3" numFmtId="0" xfId="0" applyAlignment="1" applyBorder="1" applyFill="1" applyFont="1">
      <alignment horizontal="center" vertical="bottom"/>
    </xf>
    <xf borderId="1" fillId="4" fontId="3" numFmtId="0" xfId="0" applyAlignment="1" applyBorder="1" applyFill="1" applyFont="1">
      <alignment horizontal="center" vertical="bottom"/>
    </xf>
    <xf borderId="2" fillId="2" fontId="4" numFmtId="0" xfId="0" applyAlignment="1" applyBorder="1" applyFont="1">
      <alignment horizontal="center" vertical="bottom"/>
    </xf>
    <xf borderId="1" fillId="5" fontId="5" numFmtId="0" xfId="0" applyAlignment="1" applyBorder="1" applyFill="1" applyFont="1">
      <alignment horizontal="center" vertical="bottom"/>
    </xf>
    <xf borderId="2" fillId="3" fontId="6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vertical="bottom"/>
    </xf>
    <xf borderId="1" fillId="6" fontId="6" numFmtId="0" xfId="0" applyAlignment="1" applyBorder="1" applyFill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1" fillId="7" fontId="4" numFmtId="0" xfId="0" applyAlignment="1" applyBorder="1" applyFill="1" applyFont="1">
      <alignment horizontal="center" vertical="bottom"/>
    </xf>
    <xf borderId="1" fillId="7" fontId="7" numFmtId="0" xfId="0" applyAlignment="1" applyBorder="1" applyFont="1">
      <alignment horizontal="center" vertical="bottom"/>
    </xf>
    <xf borderId="1" fillId="8" fontId="6" numFmtId="0" xfId="0" applyAlignment="1" applyBorder="1" applyFill="1" applyFont="1">
      <alignment vertical="bottom"/>
    </xf>
    <xf borderId="1" fillId="9" fontId="2" numFmtId="0" xfId="0" applyAlignment="1" applyBorder="1" applyFill="1" applyFont="1">
      <alignment horizontal="center" readingOrder="0" vertical="bottom"/>
    </xf>
    <xf borderId="1" fillId="9" fontId="2" numFmtId="0" xfId="0" applyAlignment="1" applyBorder="1" applyFont="1">
      <alignment horizontal="center" vertical="bottom"/>
    </xf>
    <xf borderId="3" fillId="9" fontId="2" numFmtId="0" xfId="0" applyAlignment="1" applyBorder="1" applyFont="1">
      <alignment horizontal="center" readingOrder="0" vertical="bottom"/>
    </xf>
    <xf borderId="1" fillId="10" fontId="2" numFmtId="0" xfId="0" applyAlignment="1" applyBorder="1" applyFill="1" applyFont="1">
      <alignment horizontal="right" vertical="bottom"/>
    </xf>
    <xf borderId="1" fillId="11" fontId="2" numFmtId="0" xfId="0" applyAlignment="1" applyBorder="1" applyFill="1" applyFont="1">
      <alignment horizontal="right" vertical="bottom"/>
    </xf>
    <xf borderId="1" fillId="12" fontId="2" numFmtId="0" xfId="0" applyAlignment="1" applyBorder="1" applyFill="1" applyFont="1">
      <alignment horizontal="right" vertical="bottom"/>
    </xf>
    <xf borderId="1" fillId="13" fontId="2" numFmtId="0" xfId="0" applyAlignment="1" applyBorder="1" applyFill="1" applyFont="1">
      <alignment horizontal="right" vertical="bottom"/>
    </xf>
    <xf borderId="1" fillId="14" fontId="2" numFmtId="0" xfId="0" applyAlignment="1" applyBorder="1" applyFill="1" applyFont="1">
      <alignment horizontal="right" vertical="bottom"/>
    </xf>
    <xf borderId="1" fillId="15" fontId="2" numFmtId="0" xfId="0" applyAlignment="1" applyBorder="1" applyFill="1" applyFont="1">
      <alignment horizontal="right" vertical="bottom"/>
    </xf>
    <xf borderId="1" fillId="9" fontId="2" numFmtId="2" xfId="0" applyAlignment="1" applyBorder="1" applyFont="1" applyNumberFormat="1">
      <alignment horizontal="center" vertical="bottom"/>
    </xf>
    <xf borderId="1" fillId="1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runge 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1'!$O$4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'Hoja 1'!$O$5:$O$15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574315"/>
        <c:axId val="559928166"/>
      </c:scatterChart>
      <c:valAx>
        <c:axId val="11115743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928166"/>
      </c:valAx>
      <c:valAx>
        <c:axId val="559928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 runge 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574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euler frente a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1'!$B$5:$B$15</c:f>
            </c:strRef>
          </c:cat>
          <c:val>
            <c:numRef>
              <c:f>'Hoja 1'!$C$5:$C$15</c:f>
              <c:numCache/>
            </c:numRef>
          </c:val>
          <c:smooth val="0"/>
        </c:ser>
        <c:axId val="2048523185"/>
        <c:axId val="1173470405"/>
      </c:lineChart>
      <c:catAx>
        <c:axId val="2048523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470405"/>
      </c:catAx>
      <c:valAx>
        <c:axId val="1173470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 euler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523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16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304800</xdr:colOff>
      <xdr:row>16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75"/>
    <col customWidth="1" min="7" max="7" width="16.13"/>
  </cols>
  <sheetData>
    <row r="1">
      <c r="B1" s="1" t="s">
        <v>0</v>
      </c>
    </row>
    <row r="3">
      <c r="B3" s="2"/>
      <c r="C3" s="2"/>
      <c r="D3" s="2"/>
      <c r="E3" s="3"/>
      <c r="F3" s="4" t="s">
        <v>1</v>
      </c>
      <c r="G3" s="3"/>
      <c r="H3" s="5" t="s">
        <v>2</v>
      </c>
      <c r="I3" s="2"/>
      <c r="J3" s="2"/>
      <c r="K3" s="2"/>
      <c r="L3" s="2"/>
      <c r="M3" s="2"/>
      <c r="N3" s="2"/>
      <c r="O3" s="2"/>
    </row>
    <row r="4"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8" t="s">
        <v>8</v>
      </c>
      <c r="H4" s="9" t="s">
        <v>9</v>
      </c>
      <c r="I4" s="10" t="s">
        <v>10</v>
      </c>
      <c r="J4" s="11" t="s">
        <v>11</v>
      </c>
      <c r="K4" s="12" t="s">
        <v>12</v>
      </c>
      <c r="L4" s="13" t="s">
        <v>13</v>
      </c>
      <c r="M4" s="13" t="s">
        <v>14</v>
      </c>
      <c r="N4" s="14" t="s">
        <v>15</v>
      </c>
      <c r="O4" s="15" t="s">
        <v>16</v>
      </c>
    </row>
    <row r="5">
      <c r="B5" s="16">
        <v>0.0</v>
      </c>
      <c r="C5" s="16">
        <v>1.0</v>
      </c>
      <c r="D5" s="17">
        <f t="shared" ref="D5:D15" si="1">+-2*C5</f>
        <v>-2</v>
      </c>
      <c r="E5" s="18">
        <v>0.1</v>
      </c>
      <c r="F5" s="19">
        <f>+B5+($E$5/2)</f>
        <v>0.05</v>
      </c>
      <c r="G5" s="20">
        <f t="shared" ref="G5:G15" si="2">+($E$5/2)*D5</f>
        <v>-0.1</v>
      </c>
      <c r="H5" s="21">
        <f t="shared" ref="H5:H15" si="3">+D5+G5</f>
        <v>-2.1</v>
      </c>
      <c r="I5" s="21">
        <f t="shared" ref="I5:I15" si="4">+($E$5/2)*((F5^3-2*H5)/F5)</f>
        <v>4.200125</v>
      </c>
      <c r="J5" s="22">
        <f t="shared" ref="J5:J15" si="5">+D5+I5</f>
        <v>2.200125</v>
      </c>
      <c r="K5" s="22">
        <f t="shared" ref="K5:K15" si="6">+($E$5/2)*( (F5^3-2*J5)/F5)</f>
        <v>-4.400125</v>
      </c>
      <c r="L5" s="23">
        <f t="shared" ref="L5:L15" si="7">+B5+$E$5</f>
        <v>0.1</v>
      </c>
      <c r="M5" s="23">
        <f t="shared" ref="M5:M15" si="8">+D5+2*K5</f>
        <v>-10.80025</v>
      </c>
      <c r="N5" s="23">
        <f t="shared" ref="N5:N15" si="9">+($E$5/2)*( (L5^3-2*M5)/L5)</f>
        <v>10.80075</v>
      </c>
      <c r="O5" s="24">
        <f t="shared" ref="O5:O15" si="10">+D5+(1/3)*(G5+2*I5+2*K5+N5)</f>
        <v>1.433583333</v>
      </c>
    </row>
    <row r="6">
      <c r="B6" s="17">
        <f t="shared" ref="B6:B15" si="11">+B5+$E$5</f>
        <v>0.1</v>
      </c>
      <c r="C6" s="25">
        <f t="shared" ref="C6:C15" si="12">+C5+$E$5*$D$5</f>
        <v>0.8</v>
      </c>
      <c r="D6" s="17">
        <f t="shared" si="1"/>
        <v>-1.6</v>
      </c>
      <c r="E6" s="2"/>
      <c r="F6" s="19">
        <f t="shared" ref="F6:F15" si="13">+B6+($G$41/2)</f>
        <v>0.1</v>
      </c>
      <c r="G6" s="20">
        <f t="shared" si="2"/>
        <v>-0.08</v>
      </c>
      <c r="H6" s="21">
        <f t="shared" si="3"/>
        <v>-1.68</v>
      </c>
      <c r="I6" s="21">
        <f t="shared" si="4"/>
        <v>1.6805</v>
      </c>
      <c r="J6" s="22">
        <f t="shared" si="5"/>
        <v>0.0805</v>
      </c>
      <c r="K6" s="22">
        <f t="shared" si="6"/>
        <v>-0.08</v>
      </c>
      <c r="L6" s="23">
        <f t="shared" si="7"/>
        <v>0.2</v>
      </c>
      <c r="M6" s="23">
        <f t="shared" si="8"/>
        <v>-1.76</v>
      </c>
      <c r="N6" s="23">
        <f t="shared" si="9"/>
        <v>0.882</v>
      </c>
      <c r="O6" s="24">
        <f t="shared" si="10"/>
        <v>-0.2656666667</v>
      </c>
    </row>
    <row r="7">
      <c r="B7" s="17">
        <f t="shared" si="11"/>
        <v>0.2</v>
      </c>
      <c r="C7" s="25">
        <f t="shared" si="12"/>
        <v>0.6</v>
      </c>
      <c r="D7" s="17">
        <f t="shared" si="1"/>
        <v>-1.2</v>
      </c>
      <c r="E7" s="2"/>
      <c r="F7" s="19">
        <f t="shared" si="13"/>
        <v>0.2</v>
      </c>
      <c r="G7" s="20">
        <f t="shared" si="2"/>
        <v>-0.06</v>
      </c>
      <c r="H7" s="21">
        <f t="shared" si="3"/>
        <v>-1.26</v>
      </c>
      <c r="I7" s="21">
        <f t="shared" si="4"/>
        <v>0.632</v>
      </c>
      <c r="J7" s="22">
        <f t="shared" si="5"/>
        <v>-0.568</v>
      </c>
      <c r="K7" s="22">
        <f t="shared" si="6"/>
        <v>0.286</v>
      </c>
      <c r="L7" s="23">
        <f t="shared" si="7"/>
        <v>0.3</v>
      </c>
      <c r="M7" s="23">
        <f t="shared" si="8"/>
        <v>-0.628</v>
      </c>
      <c r="N7" s="23">
        <f t="shared" si="9"/>
        <v>0.2138333333</v>
      </c>
      <c r="O7" s="24">
        <f t="shared" si="10"/>
        <v>-0.5367222222</v>
      </c>
    </row>
    <row r="8">
      <c r="B8" s="17">
        <f t="shared" si="11"/>
        <v>0.3</v>
      </c>
      <c r="C8" s="25">
        <f t="shared" si="12"/>
        <v>0.4</v>
      </c>
      <c r="D8" s="17">
        <f t="shared" si="1"/>
        <v>-0.8</v>
      </c>
      <c r="E8" s="2"/>
      <c r="F8" s="19">
        <f t="shared" si="13"/>
        <v>0.3</v>
      </c>
      <c r="G8" s="20">
        <f t="shared" si="2"/>
        <v>-0.04</v>
      </c>
      <c r="H8" s="21">
        <f t="shared" si="3"/>
        <v>-0.84</v>
      </c>
      <c r="I8" s="21">
        <f t="shared" si="4"/>
        <v>0.2845</v>
      </c>
      <c r="J8" s="22">
        <f t="shared" si="5"/>
        <v>-0.5155</v>
      </c>
      <c r="K8" s="22">
        <f t="shared" si="6"/>
        <v>0.1763333333</v>
      </c>
      <c r="L8" s="23">
        <f t="shared" si="7"/>
        <v>0.4</v>
      </c>
      <c r="M8" s="23">
        <f t="shared" si="8"/>
        <v>-0.4473333333</v>
      </c>
      <c r="N8" s="23">
        <f t="shared" si="9"/>
        <v>0.1198333333</v>
      </c>
      <c r="O8" s="24">
        <f t="shared" si="10"/>
        <v>-0.4661666667</v>
      </c>
    </row>
    <row r="9">
      <c r="B9" s="17">
        <f t="shared" si="11"/>
        <v>0.4</v>
      </c>
      <c r="C9" s="25">
        <f t="shared" si="12"/>
        <v>0.2</v>
      </c>
      <c r="D9" s="17">
        <f t="shared" si="1"/>
        <v>-0.4</v>
      </c>
      <c r="E9" s="2"/>
      <c r="F9" s="19">
        <f t="shared" si="13"/>
        <v>0.4</v>
      </c>
      <c r="G9" s="20">
        <f t="shared" si="2"/>
        <v>-0.02</v>
      </c>
      <c r="H9" s="21">
        <f t="shared" si="3"/>
        <v>-0.42</v>
      </c>
      <c r="I9" s="21">
        <f t="shared" si="4"/>
        <v>0.113</v>
      </c>
      <c r="J9" s="22">
        <f t="shared" si="5"/>
        <v>-0.287</v>
      </c>
      <c r="K9" s="22">
        <f t="shared" si="6"/>
        <v>0.07975</v>
      </c>
      <c r="L9" s="23">
        <f t="shared" si="7"/>
        <v>0.5</v>
      </c>
      <c r="M9" s="23">
        <f t="shared" si="8"/>
        <v>-0.2405</v>
      </c>
      <c r="N9" s="23">
        <f t="shared" si="9"/>
        <v>0.0606</v>
      </c>
      <c r="O9" s="24">
        <f t="shared" si="10"/>
        <v>-0.2579666667</v>
      </c>
    </row>
    <row r="10">
      <c r="B10" s="17">
        <f t="shared" si="11"/>
        <v>0.5</v>
      </c>
      <c r="C10" s="25">
        <f t="shared" si="12"/>
        <v>0</v>
      </c>
      <c r="D10" s="17">
        <f t="shared" si="1"/>
        <v>0</v>
      </c>
      <c r="E10" s="2"/>
      <c r="F10" s="19">
        <f t="shared" si="13"/>
        <v>0.5</v>
      </c>
      <c r="G10" s="20">
        <f t="shared" si="2"/>
        <v>0</v>
      </c>
      <c r="H10" s="21">
        <f t="shared" si="3"/>
        <v>0</v>
      </c>
      <c r="I10" s="21">
        <f t="shared" si="4"/>
        <v>0.0125</v>
      </c>
      <c r="J10" s="22">
        <f t="shared" si="5"/>
        <v>0.0125</v>
      </c>
      <c r="K10" s="22">
        <f t="shared" si="6"/>
        <v>0.01</v>
      </c>
      <c r="L10" s="23">
        <f t="shared" si="7"/>
        <v>0.6</v>
      </c>
      <c r="M10" s="23">
        <f t="shared" si="8"/>
        <v>0.02</v>
      </c>
      <c r="N10" s="23">
        <f t="shared" si="9"/>
        <v>0.01466666667</v>
      </c>
      <c r="O10" s="24">
        <f t="shared" si="10"/>
        <v>0.01988888889</v>
      </c>
    </row>
    <row r="11">
      <c r="B11" s="17">
        <f t="shared" si="11"/>
        <v>0.6</v>
      </c>
      <c r="C11" s="25">
        <f t="shared" si="12"/>
        <v>-0.2</v>
      </c>
      <c r="D11" s="17">
        <f t="shared" si="1"/>
        <v>0.4</v>
      </c>
      <c r="E11" s="2"/>
      <c r="F11" s="19">
        <f t="shared" si="13"/>
        <v>0.6</v>
      </c>
      <c r="G11" s="20">
        <f t="shared" si="2"/>
        <v>0.02</v>
      </c>
      <c r="H11" s="21">
        <f t="shared" si="3"/>
        <v>0.42</v>
      </c>
      <c r="I11" s="21">
        <f t="shared" si="4"/>
        <v>-0.052</v>
      </c>
      <c r="J11" s="22">
        <f t="shared" si="5"/>
        <v>0.348</v>
      </c>
      <c r="K11" s="22">
        <f t="shared" si="6"/>
        <v>-0.04</v>
      </c>
      <c r="L11" s="23">
        <f t="shared" si="7"/>
        <v>0.7</v>
      </c>
      <c r="M11" s="23">
        <f t="shared" si="8"/>
        <v>0.32</v>
      </c>
      <c r="N11" s="23">
        <f t="shared" si="9"/>
        <v>-0.02121428571</v>
      </c>
      <c r="O11" s="24">
        <f t="shared" si="10"/>
        <v>0.3382619048</v>
      </c>
    </row>
    <row r="12">
      <c r="B12" s="17">
        <f t="shared" si="11"/>
        <v>0.7</v>
      </c>
      <c r="C12" s="25">
        <f t="shared" si="12"/>
        <v>-0.4</v>
      </c>
      <c r="D12" s="17">
        <f t="shared" si="1"/>
        <v>0.8</v>
      </c>
      <c r="E12" s="2"/>
      <c r="F12" s="19">
        <f t="shared" si="13"/>
        <v>0.7</v>
      </c>
      <c r="G12" s="20">
        <f t="shared" si="2"/>
        <v>0.04</v>
      </c>
      <c r="H12" s="21">
        <f t="shared" si="3"/>
        <v>0.84</v>
      </c>
      <c r="I12" s="21">
        <f t="shared" si="4"/>
        <v>-0.0955</v>
      </c>
      <c r="J12" s="22">
        <f t="shared" si="5"/>
        <v>0.7045</v>
      </c>
      <c r="K12" s="22">
        <f t="shared" si="6"/>
        <v>-0.07614285714</v>
      </c>
      <c r="L12" s="23">
        <f t="shared" si="7"/>
        <v>0.8</v>
      </c>
      <c r="M12" s="23">
        <f t="shared" si="8"/>
        <v>0.6477142857</v>
      </c>
      <c r="N12" s="23">
        <f t="shared" si="9"/>
        <v>-0.04896428571</v>
      </c>
      <c r="O12" s="24">
        <f t="shared" si="10"/>
        <v>0.6825833333</v>
      </c>
    </row>
    <row r="13">
      <c r="B13" s="17">
        <f t="shared" si="11"/>
        <v>0.8</v>
      </c>
      <c r="C13" s="25">
        <f t="shared" si="12"/>
        <v>-0.6</v>
      </c>
      <c r="D13" s="17">
        <f t="shared" si="1"/>
        <v>1.2</v>
      </c>
      <c r="E13" s="2"/>
      <c r="F13" s="19">
        <f t="shared" si="13"/>
        <v>0.8</v>
      </c>
      <c r="G13" s="20">
        <f t="shared" si="2"/>
        <v>0.06</v>
      </c>
      <c r="H13" s="21">
        <f t="shared" si="3"/>
        <v>1.26</v>
      </c>
      <c r="I13" s="21">
        <f t="shared" si="4"/>
        <v>-0.1255</v>
      </c>
      <c r="J13" s="22">
        <f t="shared" si="5"/>
        <v>1.0745</v>
      </c>
      <c r="K13" s="22">
        <f t="shared" si="6"/>
        <v>-0.1023125</v>
      </c>
      <c r="L13" s="23">
        <f t="shared" si="7"/>
        <v>0.9</v>
      </c>
      <c r="M13" s="23">
        <f t="shared" si="8"/>
        <v>0.995375</v>
      </c>
      <c r="N13" s="23">
        <f t="shared" si="9"/>
        <v>-0.07009722222</v>
      </c>
      <c r="O13" s="24">
        <f t="shared" si="10"/>
        <v>1.044759259</v>
      </c>
    </row>
    <row r="14">
      <c r="B14" s="17">
        <f t="shared" si="11"/>
        <v>0.9</v>
      </c>
      <c r="C14" s="25">
        <f t="shared" si="12"/>
        <v>-0.8</v>
      </c>
      <c r="D14" s="17">
        <f t="shared" si="1"/>
        <v>1.6</v>
      </c>
      <c r="E14" s="3"/>
      <c r="F14" s="26">
        <f t="shared" si="13"/>
        <v>0.9</v>
      </c>
      <c r="G14" s="20">
        <f t="shared" si="2"/>
        <v>0.08</v>
      </c>
      <c r="H14" s="21">
        <f t="shared" si="3"/>
        <v>1.68</v>
      </c>
      <c r="I14" s="21">
        <f t="shared" si="4"/>
        <v>-0.1461666667</v>
      </c>
      <c r="J14" s="22">
        <f t="shared" si="5"/>
        <v>1.453833333</v>
      </c>
      <c r="K14" s="22">
        <f t="shared" si="6"/>
        <v>-0.121037037</v>
      </c>
      <c r="L14" s="23">
        <f t="shared" si="7"/>
        <v>1</v>
      </c>
      <c r="M14" s="23">
        <f t="shared" si="8"/>
        <v>1.357925926</v>
      </c>
      <c r="N14" s="23">
        <f t="shared" si="9"/>
        <v>-0.08579259259</v>
      </c>
      <c r="O14" s="24">
        <f t="shared" si="10"/>
        <v>1.419933333</v>
      </c>
    </row>
    <row r="15">
      <c r="B15" s="17">
        <f t="shared" si="11"/>
        <v>1</v>
      </c>
      <c r="C15" s="25">
        <f t="shared" si="12"/>
        <v>-1</v>
      </c>
      <c r="D15" s="17">
        <f t="shared" si="1"/>
        <v>2</v>
      </c>
      <c r="E15" s="3"/>
      <c r="F15" s="26">
        <f t="shared" si="13"/>
        <v>1</v>
      </c>
      <c r="G15" s="20">
        <f t="shared" si="2"/>
        <v>0.1</v>
      </c>
      <c r="H15" s="21">
        <f t="shared" si="3"/>
        <v>2.1</v>
      </c>
      <c r="I15" s="21">
        <f t="shared" si="4"/>
        <v>-0.16</v>
      </c>
      <c r="J15" s="22">
        <f t="shared" si="5"/>
        <v>1.84</v>
      </c>
      <c r="K15" s="22">
        <f t="shared" si="6"/>
        <v>-0.134</v>
      </c>
      <c r="L15" s="23">
        <f t="shared" si="7"/>
        <v>1.1</v>
      </c>
      <c r="M15" s="23">
        <f t="shared" si="8"/>
        <v>1.732</v>
      </c>
      <c r="N15" s="23">
        <f t="shared" si="9"/>
        <v>-0.09695454545</v>
      </c>
      <c r="O15" s="24">
        <f t="shared" si="10"/>
        <v>1.805015152</v>
      </c>
    </row>
  </sheetData>
  <drawing r:id="rId1"/>
</worksheet>
</file>