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thaniellai/Desktop/SASUniversityEdition/myfolders/PCA_Notes/"/>
    </mc:Choice>
  </mc:AlternateContent>
  <bookViews>
    <workbookView xWindow="340" yWindow="800" windowWidth="24280" windowHeight="14780"/>
  </bookViews>
  <sheets>
    <sheet name="PCA Equity Indexe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34" i="3" l="1"/>
  <c r="X5" i="3"/>
  <c r="X6" i="3"/>
  <c r="X7" i="3"/>
  <c r="X8" i="3"/>
  <c r="X9" i="3"/>
  <c r="X10" i="3"/>
  <c r="X11" i="3"/>
  <c r="X12" i="3"/>
  <c r="M2" i="3"/>
  <c r="U169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27" i="3"/>
  <c r="U28" i="3"/>
  <c r="AF169" i="3"/>
  <c r="T169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27" i="3"/>
  <c r="T28" i="3"/>
  <c r="AE169" i="3"/>
  <c r="S169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27" i="3"/>
  <c r="S28" i="3"/>
  <c r="AD169" i="3"/>
  <c r="R169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27" i="3"/>
  <c r="R28" i="3"/>
  <c r="AC169" i="3"/>
  <c r="Q169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27" i="3"/>
  <c r="Q28" i="3"/>
  <c r="AB169" i="3"/>
  <c r="P169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27" i="3"/>
  <c r="P28" i="3"/>
  <c r="AA169" i="3"/>
  <c r="O169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27" i="3"/>
  <c r="O28" i="3"/>
  <c r="Z169" i="3"/>
  <c r="N169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27" i="3"/>
  <c r="N28" i="3"/>
  <c r="Y169" i="3"/>
  <c r="M169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27" i="3"/>
  <c r="M28" i="3"/>
  <c r="X169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AF168" i="3"/>
  <c r="AE168" i="3"/>
  <c r="AD168" i="3"/>
  <c r="AC168" i="3"/>
  <c r="AB168" i="3"/>
  <c r="AA168" i="3"/>
  <c r="Z168" i="3"/>
  <c r="Y168" i="3"/>
  <c r="X168" i="3"/>
  <c r="AF167" i="3"/>
  <c r="AE167" i="3"/>
  <c r="AD167" i="3"/>
  <c r="AC167" i="3"/>
  <c r="AB167" i="3"/>
  <c r="AA167" i="3"/>
  <c r="Z167" i="3"/>
  <c r="Y167" i="3"/>
  <c r="X167" i="3"/>
  <c r="AF166" i="3"/>
  <c r="AE166" i="3"/>
  <c r="AD166" i="3"/>
  <c r="AC166" i="3"/>
  <c r="AB166" i="3"/>
  <c r="AA166" i="3"/>
  <c r="Z166" i="3"/>
  <c r="Y166" i="3"/>
  <c r="X166" i="3"/>
  <c r="AF165" i="3"/>
  <c r="AE165" i="3"/>
  <c r="AD165" i="3"/>
  <c r="AC165" i="3"/>
  <c r="AB165" i="3"/>
  <c r="AA165" i="3"/>
  <c r="Z165" i="3"/>
  <c r="Y165" i="3"/>
  <c r="X165" i="3"/>
  <c r="AF164" i="3"/>
  <c r="AE164" i="3"/>
  <c r="AD164" i="3"/>
  <c r="AC164" i="3"/>
  <c r="AB164" i="3"/>
  <c r="AA164" i="3"/>
  <c r="Z164" i="3"/>
  <c r="Y164" i="3"/>
  <c r="X164" i="3"/>
  <c r="AF163" i="3"/>
  <c r="AE163" i="3"/>
  <c r="AD163" i="3"/>
  <c r="AC163" i="3"/>
  <c r="AB163" i="3"/>
  <c r="AA163" i="3"/>
  <c r="Z163" i="3"/>
  <c r="Y163" i="3"/>
  <c r="X163" i="3"/>
  <c r="AF162" i="3"/>
  <c r="AE162" i="3"/>
  <c r="AD162" i="3"/>
  <c r="AC162" i="3"/>
  <c r="AB162" i="3"/>
  <c r="AA162" i="3"/>
  <c r="Z162" i="3"/>
  <c r="Y162" i="3"/>
  <c r="X162" i="3"/>
  <c r="AF161" i="3"/>
  <c r="AE161" i="3"/>
  <c r="AD161" i="3"/>
  <c r="AC161" i="3"/>
  <c r="AB161" i="3"/>
  <c r="AA161" i="3"/>
  <c r="Z161" i="3"/>
  <c r="Y161" i="3"/>
  <c r="X161" i="3"/>
  <c r="AF160" i="3"/>
  <c r="AE160" i="3"/>
  <c r="AD160" i="3"/>
  <c r="AC160" i="3"/>
  <c r="AB160" i="3"/>
  <c r="AA160" i="3"/>
  <c r="Z160" i="3"/>
  <c r="Y160" i="3"/>
  <c r="X160" i="3"/>
  <c r="AF159" i="3"/>
  <c r="AE159" i="3"/>
  <c r="AD159" i="3"/>
  <c r="AC159" i="3"/>
  <c r="AB159" i="3"/>
  <c r="AA159" i="3"/>
  <c r="Z159" i="3"/>
  <c r="Y159" i="3"/>
  <c r="X159" i="3"/>
  <c r="AF158" i="3"/>
  <c r="AE158" i="3"/>
  <c r="AD158" i="3"/>
  <c r="AC158" i="3"/>
  <c r="AB158" i="3"/>
  <c r="AA158" i="3"/>
  <c r="Z158" i="3"/>
  <c r="Y158" i="3"/>
  <c r="X158" i="3"/>
  <c r="AF157" i="3"/>
  <c r="AE157" i="3"/>
  <c r="AD157" i="3"/>
  <c r="AC157" i="3"/>
  <c r="AB157" i="3"/>
  <c r="AA157" i="3"/>
  <c r="Z157" i="3"/>
  <c r="Y157" i="3"/>
  <c r="X157" i="3"/>
  <c r="AF156" i="3"/>
  <c r="AE156" i="3"/>
  <c r="AD156" i="3"/>
  <c r="AC156" i="3"/>
  <c r="AB156" i="3"/>
  <c r="AA156" i="3"/>
  <c r="Z156" i="3"/>
  <c r="Y156" i="3"/>
  <c r="X156" i="3"/>
  <c r="AF155" i="3"/>
  <c r="AE155" i="3"/>
  <c r="AD155" i="3"/>
  <c r="AC155" i="3"/>
  <c r="AB155" i="3"/>
  <c r="AA155" i="3"/>
  <c r="Z155" i="3"/>
  <c r="Y155" i="3"/>
  <c r="X155" i="3"/>
  <c r="AF154" i="3"/>
  <c r="AE154" i="3"/>
  <c r="AD154" i="3"/>
  <c r="AC154" i="3"/>
  <c r="AB154" i="3"/>
  <c r="AA154" i="3"/>
  <c r="Z154" i="3"/>
  <c r="Y154" i="3"/>
  <c r="X154" i="3"/>
  <c r="AF153" i="3"/>
  <c r="AE153" i="3"/>
  <c r="AD153" i="3"/>
  <c r="AC153" i="3"/>
  <c r="AB153" i="3"/>
  <c r="AA153" i="3"/>
  <c r="Z153" i="3"/>
  <c r="Y153" i="3"/>
  <c r="X153" i="3"/>
  <c r="AF152" i="3"/>
  <c r="AE152" i="3"/>
  <c r="AD152" i="3"/>
  <c r="AC152" i="3"/>
  <c r="AB152" i="3"/>
  <c r="AA152" i="3"/>
  <c r="Z152" i="3"/>
  <c r="Y152" i="3"/>
  <c r="X152" i="3"/>
  <c r="AF151" i="3"/>
  <c r="AE151" i="3"/>
  <c r="AD151" i="3"/>
  <c r="AC151" i="3"/>
  <c r="AB151" i="3"/>
  <c r="AA151" i="3"/>
  <c r="Z151" i="3"/>
  <c r="Y151" i="3"/>
  <c r="X151" i="3"/>
  <c r="AF150" i="3"/>
  <c r="AE150" i="3"/>
  <c r="AD150" i="3"/>
  <c r="AC150" i="3"/>
  <c r="AB150" i="3"/>
  <c r="AA150" i="3"/>
  <c r="Z150" i="3"/>
  <c r="Y150" i="3"/>
  <c r="X150" i="3"/>
  <c r="AF149" i="3"/>
  <c r="AE149" i="3"/>
  <c r="AD149" i="3"/>
  <c r="AC149" i="3"/>
  <c r="AB149" i="3"/>
  <c r="AA149" i="3"/>
  <c r="Z149" i="3"/>
  <c r="Y149" i="3"/>
  <c r="X149" i="3"/>
  <c r="AF148" i="3"/>
  <c r="AE148" i="3"/>
  <c r="AD148" i="3"/>
  <c r="AC148" i="3"/>
  <c r="AB148" i="3"/>
  <c r="AA148" i="3"/>
  <c r="Z148" i="3"/>
  <c r="Y148" i="3"/>
  <c r="X148" i="3"/>
  <c r="AF147" i="3"/>
  <c r="AE147" i="3"/>
  <c r="AD147" i="3"/>
  <c r="AC147" i="3"/>
  <c r="AB147" i="3"/>
  <c r="AA147" i="3"/>
  <c r="Z147" i="3"/>
  <c r="Y147" i="3"/>
  <c r="X147" i="3"/>
  <c r="AF146" i="3"/>
  <c r="AE146" i="3"/>
  <c r="AD146" i="3"/>
  <c r="AC146" i="3"/>
  <c r="AB146" i="3"/>
  <c r="AA146" i="3"/>
  <c r="Z146" i="3"/>
  <c r="Y146" i="3"/>
  <c r="X146" i="3"/>
  <c r="AF145" i="3"/>
  <c r="AE145" i="3"/>
  <c r="AD145" i="3"/>
  <c r="AC145" i="3"/>
  <c r="AB145" i="3"/>
  <c r="AA145" i="3"/>
  <c r="Z145" i="3"/>
  <c r="Y145" i="3"/>
  <c r="X145" i="3"/>
  <c r="AF144" i="3"/>
  <c r="AE144" i="3"/>
  <c r="AD144" i="3"/>
  <c r="AC144" i="3"/>
  <c r="AB144" i="3"/>
  <c r="AA144" i="3"/>
  <c r="Z144" i="3"/>
  <c r="Y144" i="3"/>
  <c r="X144" i="3"/>
  <c r="AF143" i="3"/>
  <c r="AE143" i="3"/>
  <c r="AD143" i="3"/>
  <c r="AC143" i="3"/>
  <c r="AB143" i="3"/>
  <c r="AA143" i="3"/>
  <c r="Z143" i="3"/>
  <c r="Y143" i="3"/>
  <c r="X143" i="3"/>
  <c r="AF142" i="3"/>
  <c r="AE142" i="3"/>
  <c r="AD142" i="3"/>
  <c r="AC142" i="3"/>
  <c r="AB142" i="3"/>
  <c r="AA142" i="3"/>
  <c r="Z142" i="3"/>
  <c r="Y142" i="3"/>
  <c r="X142" i="3"/>
  <c r="AF141" i="3"/>
  <c r="AE141" i="3"/>
  <c r="AD141" i="3"/>
  <c r="AC141" i="3"/>
  <c r="AB141" i="3"/>
  <c r="AA141" i="3"/>
  <c r="Z141" i="3"/>
  <c r="Y141" i="3"/>
  <c r="X141" i="3"/>
  <c r="AF140" i="3"/>
  <c r="AE140" i="3"/>
  <c r="AD140" i="3"/>
  <c r="AC140" i="3"/>
  <c r="AB140" i="3"/>
  <c r="AA140" i="3"/>
  <c r="Z140" i="3"/>
  <c r="Y140" i="3"/>
  <c r="X140" i="3"/>
  <c r="AF139" i="3"/>
  <c r="AE139" i="3"/>
  <c r="AD139" i="3"/>
  <c r="AC139" i="3"/>
  <c r="AB139" i="3"/>
  <c r="AA139" i="3"/>
  <c r="Z139" i="3"/>
  <c r="Y139" i="3"/>
  <c r="X139" i="3"/>
  <c r="AF138" i="3"/>
  <c r="AE138" i="3"/>
  <c r="AD138" i="3"/>
  <c r="AC138" i="3"/>
  <c r="AB138" i="3"/>
  <c r="AA138" i="3"/>
  <c r="Z138" i="3"/>
  <c r="Y138" i="3"/>
  <c r="X138" i="3"/>
  <c r="AF137" i="3"/>
  <c r="AE137" i="3"/>
  <c r="AD137" i="3"/>
  <c r="AC137" i="3"/>
  <c r="AB137" i="3"/>
  <c r="AA137" i="3"/>
  <c r="Z137" i="3"/>
  <c r="Y137" i="3"/>
  <c r="X137" i="3"/>
  <c r="AF136" i="3"/>
  <c r="AE136" i="3"/>
  <c r="AD136" i="3"/>
  <c r="AC136" i="3"/>
  <c r="AB136" i="3"/>
  <c r="AA136" i="3"/>
  <c r="Z136" i="3"/>
  <c r="Y136" i="3"/>
  <c r="X136" i="3"/>
  <c r="AF135" i="3"/>
  <c r="AE135" i="3"/>
  <c r="AD135" i="3"/>
  <c r="AC135" i="3"/>
  <c r="AB135" i="3"/>
  <c r="AA135" i="3"/>
  <c r="Z135" i="3"/>
  <c r="Y135" i="3"/>
  <c r="X135" i="3"/>
  <c r="AF134" i="3"/>
  <c r="AE134" i="3"/>
  <c r="AD134" i="3"/>
  <c r="AC134" i="3"/>
  <c r="AB134" i="3"/>
  <c r="AA134" i="3"/>
  <c r="Z134" i="3"/>
  <c r="Y134" i="3"/>
  <c r="X134" i="3"/>
  <c r="AF133" i="3"/>
  <c r="AE133" i="3"/>
  <c r="AD133" i="3"/>
  <c r="AC133" i="3"/>
  <c r="AB133" i="3"/>
  <c r="AA133" i="3"/>
  <c r="Z133" i="3"/>
  <c r="Y133" i="3"/>
  <c r="X133" i="3"/>
  <c r="AF132" i="3"/>
  <c r="AE132" i="3"/>
  <c r="AD132" i="3"/>
  <c r="AC132" i="3"/>
  <c r="AB132" i="3"/>
  <c r="AA132" i="3"/>
  <c r="Z132" i="3"/>
  <c r="Y132" i="3"/>
  <c r="X132" i="3"/>
  <c r="AF131" i="3"/>
  <c r="AE131" i="3"/>
  <c r="AD131" i="3"/>
  <c r="AC131" i="3"/>
  <c r="AB131" i="3"/>
  <c r="AA131" i="3"/>
  <c r="Z131" i="3"/>
  <c r="Y131" i="3"/>
  <c r="X131" i="3"/>
  <c r="AF130" i="3"/>
  <c r="AE130" i="3"/>
  <c r="AD130" i="3"/>
  <c r="AC130" i="3"/>
  <c r="AB130" i="3"/>
  <c r="AA130" i="3"/>
  <c r="Z130" i="3"/>
  <c r="Y130" i="3"/>
  <c r="X130" i="3"/>
  <c r="AF129" i="3"/>
  <c r="AE129" i="3"/>
  <c r="AD129" i="3"/>
  <c r="AC129" i="3"/>
  <c r="AB129" i="3"/>
  <c r="AA129" i="3"/>
  <c r="Z129" i="3"/>
  <c r="Y129" i="3"/>
  <c r="X129" i="3"/>
  <c r="AF128" i="3"/>
  <c r="AE128" i="3"/>
  <c r="AD128" i="3"/>
  <c r="AC128" i="3"/>
  <c r="AB128" i="3"/>
  <c r="AA128" i="3"/>
  <c r="Z128" i="3"/>
  <c r="Y128" i="3"/>
  <c r="X128" i="3"/>
  <c r="AF127" i="3"/>
  <c r="AE127" i="3"/>
  <c r="AD127" i="3"/>
  <c r="AC127" i="3"/>
  <c r="AB127" i="3"/>
  <c r="AA127" i="3"/>
  <c r="Z127" i="3"/>
  <c r="Y127" i="3"/>
  <c r="X127" i="3"/>
  <c r="AF126" i="3"/>
  <c r="AE126" i="3"/>
  <c r="AD126" i="3"/>
  <c r="AC126" i="3"/>
  <c r="AB126" i="3"/>
  <c r="AA126" i="3"/>
  <c r="Z126" i="3"/>
  <c r="Y126" i="3"/>
  <c r="X126" i="3"/>
  <c r="AF125" i="3"/>
  <c r="AE125" i="3"/>
  <c r="AD125" i="3"/>
  <c r="AC125" i="3"/>
  <c r="AB125" i="3"/>
  <c r="AA125" i="3"/>
  <c r="Z125" i="3"/>
  <c r="Y125" i="3"/>
  <c r="X125" i="3"/>
  <c r="AF124" i="3"/>
  <c r="AE124" i="3"/>
  <c r="AD124" i="3"/>
  <c r="AC124" i="3"/>
  <c r="AB124" i="3"/>
  <c r="AA124" i="3"/>
  <c r="Z124" i="3"/>
  <c r="Y124" i="3"/>
  <c r="X124" i="3"/>
  <c r="AF123" i="3"/>
  <c r="AE123" i="3"/>
  <c r="AD123" i="3"/>
  <c r="AC123" i="3"/>
  <c r="AB123" i="3"/>
  <c r="AA123" i="3"/>
  <c r="Z123" i="3"/>
  <c r="Y123" i="3"/>
  <c r="X123" i="3"/>
  <c r="AF122" i="3"/>
  <c r="AE122" i="3"/>
  <c r="AD122" i="3"/>
  <c r="AC122" i="3"/>
  <c r="AB122" i="3"/>
  <c r="AA122" i="3"/>
  <c r="Z122" i="3"/>
  <c r="Y122" i="3"/>
  <c r="X122" i="3"/>
  <c r="AF121" i="3"/>
  <c r="AE121" i="3"/>
  <c r="AD121" i="3"/>
  <c r="AC121" i="3"/>
  <c r="AB121" i="3"/>
  <c r="AA121" i="3"/>
  <c r="Z121" i="3"/>
  <c r="Y121" i="3"/>
  <c r="X121" i="3"/>
  <c r="AF120" i="3"/>
  <c r="AE120" i="3"/>
  <c r="AD120" i="3"/>
  <c r="AC120" i="3"/>
  <c r="AB120" i="3"/>
  <c r="AA120" i="3"/>
  <c r="Z120" i="3"/>
  <c r="Y120" i="3"/>
  <c r="X120" i="3"/>
  <c r="AF119" i="3"/>
  <c r="AE119" i="3"/>
  <c r="AD119" i="3"/>
  <c r="AC119" i="3"/>
  <c r="AB119" i="3"/>
  <c r="AA119" i="3"/>
  <c r="Z119" i="3"/>
  <c r="Y119" i="3"/>
  <c r="X119" i="3"/>
  <c r="AF118" i="3"/>
  <c r="AE118" i="3"/>
  <c r="AD118" i="3"/>
  <c r="AC118" i="3"/>
  <c r="AB118" i="3"/>
  <c r="AA118" i="3"/>
  <c r="Z118" i="3"/>
  <c r="Y118" i="3"/>
  <c r="X118" i="3"/>
  <c r="AF117" i="3"/>
  <c r="AE117" i="3"/>
  <c r="AD117" i="3"/>
  <c r="AC117" i="3"/>
  <c r="AB117" i="3"/>
  <c r="AA117" i="3"/>
  <c r="Z117" i="3"/>
  <c r="Y117" i="3"/>
  <c r="X117" i="3"/>
  <c r="AF116" i="3"/>
  <c r="AE116" i="3"/>
  <c r="AD116" i="3"/>
  <c r="AC116" i="3"/>
  <c r="AB116" i="3"/>
  <c r="AA116" i="3"/>
  <c r="Z116" i="3"/>
  <c r="Y116" i="3"/>
  <c r="X116" i="3"/>
  <c r="AF115" i="3"/>
  <c r="AE115" i="3"/>
  <c r="AD115" i="3"/>
  <c r="AC115" i="3"/>
  <c r="AB115" i="3"/>
  <c r="AA115" i="3"/>
  <c r="Z115" i="3"/>
  <c r="Y115" i="3"/>
  <c r="X115" i="3"/>
  <c r="AF114" i="3"/>
  <c r="AE114" i="3"/>
  <c r="AD114" i="3"/>
  <c r="AC114" i="3"/>
  <c r="AB114" i="3"/>
  <c r="AA114" i="3"/>
  <c r="Z114" i="3"/>
  <c r="Y114" i="3"/>
  <c r="X114" i="3"/>
  <c r="AF113" i="3"/>
  <c r="AE113" i="3"/>
  <c r="AD113" i="3"/>
  <c r="AC113" i="3"/>
  <c r="AB113" i="3"/>
  <c r="AA113" i="3"/>
  <c r="Z113" i="3"/>
  <c r="Y113" i="3"/>
  <c r="X113" i="3"/>
  <c r="AF112" i="3"/>
  <c r="AE112" i="3"/>
  <c r="AD112" i="3"/>
  <c r="AC112" i="3"/>
  <c r="AB112" i="3"/>
  <c r="AA112" i="3"/>
  <c r="Z112" i="3"/>
  <c r="Y112" i="3"/>
  <c r="X112" i="3"/>
  <c r="AF111" i="3"/>
  <c r="AE111" i="3"/>
  <c r="AD111" i="3"/>
  <c r="AC111" i="3"/>
  <c r="AB111" i="3"/>
  <c r="AA111" i="3"/>
  <c r="Z111" i="3"/>
  <c r="Y111" i="3"/>
  <c r="X111" i="3"/>
  <c r="AF110" i="3"/>
  <c r="AE110" i="3"/>
  <c r="AD110" i="3"/>
  <c r="AC110" i="3"/>
  <c r="AB110" i="3"/>
  <c r="AA110" i="3"/>
  <c r="Z110" i="3"/>
  <c r="Y110" i="3"/>
  <c r="X110" i="3"/>
  <c r="AF109" i="3"/>
  <c r="AE109" i="3"/>
  <c r="AD109" i="3"/>
  <c r="AC109" i="3"/>
  <c r="AB109" i="3"/>
  <c r="AA109" i="3"/>
  <c r="Z109" i="3"/>
  <c r="Y109" i="3"/>
  <c r="X109" i="3"/>
  <c r="AF108" i="3"/>
  <c r="AE108" i="3"/>
  <c r="AD108" i="3"/>
  <c r="AC108" i="3"/>
  <c r="AB108" i="3"/>
  <c r="AA108" i="3"/>
  <c r="Z108" i="3"/>
  <c r="Y108" i="3"/>
  <c r="X108" i="3"/>
  <c r="AF107" i="3"/>
  <c r="AE107" i="3"/>
  <c r="AD107" i="3"/>
  <c r="AC107" i="3"/>
  <c r="AB107" i="3"/>
  <c r="AA107" i="3"/>
  <c r="Z107" i="3"/>
  <c r="Y107" i="3"/>
  <c r="X107" i="3"/>
  <c r="AF106" i="3"/>
  <c r="AE106" i="3"/>
  <c r="AD106" i="3"/>
  <c r="AC106" i="3"/>
  <c r="AB106" i="3"/>
  <c r="AA106" i="3"/>
  <c r="Z106" i="3"/>
  <c r="Y106" i="3"/>
  <c r="X106" i="3"/>
  <c r="AF105" i="3"/>
  <c r="AE105" i="3"/>
  <c r="AD105" i="3"/>
  <c r="AC105" i="3"/>
  <c r="AB105" i="3"/>
  <c r="AA105" i="3"/>
  <c r="Z105" i="3"/>
  <c r="Y105" i="3"/>
  <c r="X105" i="3"/>
  <c r="AF104" i="3"/>
  <c r="AE104" i="3"/>
  <c r="AD104" i="3"/>
  <c r="AC104" i="3"/>
  <c r="AB104" i="3"/>
  <c r="AA104" i="3"/>
  <c r="Z104" i="3"/>
  <c r="Y104" i="3"/>
  <c r="X104" i="3"/>
  <c r="AF103" i="3"/>
  <c r="AE103" i="3"/>
  <c r="AD103" i="3"/>
  <c r="AC103" i="3"/>
  <c r="AB103" i="3"/>
  <c r="AA103" i="3"/>
  <c r="Z103" i="3"/>
  <c r="Y103" i="3"/>
  <c r="X103" i="3"/>
  <c r="AF102" i="3"/>
  <c r="AE102" i="3"/>
  <c r="AD102" i="3"/>
  <c r="AC102" i="3"/>
  <c r="AB102" i="3"/>
  <c r="AA102" i="3"/>
  <c r="Z102" i="3"/>
  <c r="Y102" i="3"/>
  <c r="X102" i="3"/>
  <c r="AF101" i="3"/>
  <c r="AE101" i="3"/>
  <c r="AD101" i="3"/>
  <c r="AC101" i="3"/>
  <c r="AB101" i="3"/>
  <c r="AA101" i="3"/>
  <c r="Z101" i="3"/>
  <c r="Y101" i="3"/>
  <c r="X101" i="3"/>
  <c r="AF100" i="3"/>
  <c r="AE100" i="3"/>
  <c r="AD100" i="3"/>
  <c r="AC100" i="3"/>
  <c r="AB100" i="3"/>
  <c r="AA100" i="3"/>
  <c r="Z100" i="3"/>
  <c r="Y100" i="3"/>
  <c r="X100" i="3"/>
  <c r="AF99" i="3"/>
  <c r="AE99" i="3"/>
  <c r="AD99" i="3"/>
  <c r="AC99" i="3"/>
  <c r="AB99" i="3"/>
  <c r="AA99" i="3"/>
  <c r="Z99" i="3"/>
  <c r="Y99" i="3"/>
  <c r="X99" i="3"/>
  <c r="AF98" i="3"/>
  <c r="AE98" i="3"/>
  <c r="AD98" i="3"/>
  <c r="AC98" i="3"/>
  <c r="AB98" i="3"/>
  <c r="AA98" i="3"/>
  <c r="Z98" i="3"/>
  <c r="Y98" i="3"/>
  <c r="X98" i="3"/>
  <c r="AF97" i="3"/>
  <c r="AE97" i="3"/>
  <c r="AD97" i="3"/>
  <c r="AC97" i="3"/>
  <c r="AB97" i="3"/>
  <c r="AA97" i="3"/>
  <c r="Z97" i="3"/>
  <c r="Y97" i="3"/>
  <c r="X97" i="3"/>
  <c r="AF96" i="3"/>
  <c r="AE96" i="3"/>
  <c r="AD96" i="3"/>
  <c r="AC96" i="3"/>
  <c r="AB96" i="3"/>
  <c r="AA96" i="3"/>
  <c r="Z96" i="3"/>
  <c r="Y96" i="3"/>
  <c r="X96" i="3"/>
  <c r="AF95" i="3"/>
  <c r="AE95" i="3"/>
  <c r="AD95" i="3"/>
  <c r="AC95" i="3"/>
  <c r="AB95" i="3"/>
  <c r="AA95" i="3"/>
  <c r="Z95" i="3"/>
  <c r="Y95" i="3"/>
  <c r="X95" i="3"/>
  <c r="AF94" i="3"/>
  <c r="AE94" i="3"/>
  <c r="AD94" i="3"/>
  <c r="AC94" i="3"/>
  <c r="AB94" i="3"/>
  <c r="AA94" i="3"/>
  <c r="Z94" i="3"/>
  <c r="Y94" i="3"/>
  <c r="X94" i="3"/>
  <c r="AF93" i="3"/>
  <c r="AE93" i="3"/>
  <c r="AD93" i="3"/>
  <c r="AC93" i="3"/>
  <c r="AB93" i="3"/>
  <c r="AA93" i="3"/>
  <c r="Z93" i="3"/>
  <c r="Y93" i="3"/>
  <c r="X93" i="3"/>
  <c r="AF92" i="3"/>
  <c r="AE92" i="3"/>
  <c r="AD92" i="3"/>
  <c r="AC92" i="3"/>
  <c r="AB92" i="3"/>
  <c r="AA92" i="3"/>
  <c r="Z92" i="3"/>
  <c r="Y92" i="3"/>
  <c r="X92" i="3"/>
  <c r="AF91" i="3"/>
  <c r="AE91" i="3"/>
  <c r="AD91" i="3"/>
  <c r="AC91" i="3"/>
  <c r="AB91" i="3"/>
  <c r="AA91" i="3"/>
  <c r="Z91" i="3"/>
  <c r="Y91" i="3"/>
  <c r="X91" i="3"/>
  <c r="AF90" i="3"/>
  <c r="AE90" i="3"/>
  <c r="AD90" i="3"/>
  <c r="AC90" i="3"/>
  <c r="AB90" i="3"/>
  <c r="AA90" i="3"/>
  <c r="Z90" i="3"/>
  <c r="Y90" i="3"/>
  <c r="X90" i="3"/>
  <c r="AF89" i="3"/>
  <c r="AE89" i="3"/>
  <c r="AD89" i="3"/>
  <c r="AC89" i="3"/>
  <c r="AB89" i="3"/>
  <c r="AA89" i="3"/>
  <c r="Z89" i="3"/>
  <c r="Y89" i="3"/>
  <c r="X89" i="3"/>
  <c r="AF88" i="3"/>
  <c r="AE88" i="3"/>
  <c r="AD88" i="3"/>
  <c r="AC88" i="3"/>
  <c r="AB88" i="3"/>
  <c r="AA88" i="3"/>
  <c r="Z88" i="3"/>
  <c r="Y88" i="3"/>
  <c r="X88" i="3"/>
  <c r="AF87" i="3"/>
  <c r="AE87" i="3"/>
  <c r="AD87" i="3"/>
  <c r="AC87" i="3"/>
  <c r="AB87" i="3"/>
  <c r="AA87" i="3"/>
  <c r="Z87" i="3"/>
  <c r="Y87" i="3"/>
  <c r="X87" i="3"/>
  <c r="AF86" i="3"/>
  <c r="AE86" i="3"/>
  <c r="AD86" i="3"/>
  <c r="AC86" i="3"/>
  <c r="AB86" i="3"/>
  <c r="AA86" i="3"/>
  <c r="Z86" i="3"/>
  <c r="Y86" i="3"/>
  <c r="X86" i="3"/>
  <c r="AF85" i="3"/>
  <c r="AE85" i="3"/>
  <c r="AD85" i="3"/>
  <c r="AC85" i="3"/>
  <c r="AB85" i="3"/>
  <c r="AA85" i="3"/>
  <c r="Z85" i="3"/>
  <c r="Y85" i="3"/>
  <c r="X85" i="3"/>
  <c r="AF84" i="3"/>
  <c r="AE84" i="3"/>
  <c r="AD84" i="3"/>
  <c r="AC84" i="3"/>
  <c r="AB84" i="3"/>
  <c r="AA84" i="3"/>
  <c r="Z84" i="3"/>
  <c r="Y84" i="3"/>
  <c r="X84" i="3"/>
  <c r="AF83" i="3"/>
  <c r="AE83" i="3"/>
  <c r="AD83" i="3"/>
  <c r="AC83" i="3"/>
  <c r="AB83" i="3"/>
  <c r="AA83" i="3"/>
  <c r="Z83" i="3"/>
  <c r="Y83" i="3"/>
  <c r="X83" i="3"/>
  <c r="AF82" i="3"/>
  <c r="AE82" i="3"/>
  <c r="AD82" i="3"/>
  <c r="AC82" i="3"/>
  <c r="AB82" i="3"/>
  <c r="AA82" i="3"/>
  <c r="Z82" i="3"/>
  <c r="Y82" i="3"/>
  <c r="X82" i="3"/>
  <c r="AF81" i="3"/>
  <c r="AE81" i="3"/>
  <c r="AD81" i="3"/>
  <c r="AC81" i="3"/>
  <c r="AB81" i="3"/>
  <c r="AA81" i="3"/>
  <c r="Z81" i="3"/>
  <c r="Y81" i="3"/>
  <c r="X81" i="3"/>
  <c r="AF80" i="3"/>
  <c r="AE80" i="3"/>
  <c r="AD80" i="3"/>
  <c r="AC80" i="3"/>
  <c r="AB80" i="3"/>
  <c r="AA80" i="3"/>
  <c r="Z80" i="3"/>
  <c r="Y80" i="3"/>
  <c r="X80" i="3"/>
  <c r="AF79" i="3"/>
  <c r="AE79" i="3"/>
  <c r="AD79" i="3"/>
  <c r="AC79" i="3"/>
  <c r="AB79" i="3"/>
  <c r="AA79" i="3"/>
  <c r="Z79" i="3"/>
  <c r="Y79" i="3"/>
  <c r="X79" i="3"/>
  <c r="AF78" i="3"/>
  <c r="AE78" i="3"/>
  <c r="AD78" i="3"/>
  <c r="AC78" i="3"/>
  <c r="AB78" i="3"/>
  <c r="AA78" i="3"/>
  <c r="Z78" i="3"/>
  <c r="Y78" i="3"/>
  <c r="X78" i="3"/>
  <c r="AF77" i="3"/>
  <c r="AE77" i="3"/>
  <c r="AD77" i="3"/>
  <c r="AC77" i="3"/>
  <c r="AB77" i="3"/>
  <c r="AA77" i="3"/>
  <c r="Z77" i="3"/>
  <c r="Y77" i="3"/>
  <c r="X77" i="3"/>
  <c r="AF76" i="3"/>
  <c r="AE76" i="3"/>
  <c r="AD76" i="3"/>
  <c r="AC76" i="3"/>
  <c r="AB76" i="3"/>
  <c r="AA76" i="3"/>
  <c r="Z76" i="3"/>
  <c r="Y76" i="3"/>
  <c r="X76" i="3"/>
  <c r="AF75" i="3"/>
  <c r="AE75" i="3"/>
  <c r="AD75" i="3"/>
  <c r="AC75" i="3"/>
  <c r="AB75" i="3"/>
  <c r="AA75" i="3"/>
  <c r="Z75" i="3"/>
  <c r="Y75" i="3"/>
  <c r="X75" i="3"/>
  <c r="AF74" i="3"/>
  <c r="AE74" i="3"/>
  <c r="AD74" i="3"/>
  <c r="AC74" i="3"/>
  <c r="AB74" i="3"/>
  <c r="AA74" i="3"/>
  <c r="Z74" i="3"/>
  <c r="Y74" i="3"/>
  <c r="X74" i="3"/>
  <c r="AF73" i="3"/>
  <c r="AE73" i="3"/>
  <c r="AD73" i="3"/>
  <c r="AC73" i="3"/>
  <c r="AB73" i="3"/>
  <c r="AA73" i="3"/>
  <c r="Z73" i="3"/>
  <c r="Y73" i="3"/>
  <c r="X73" i="3"/>
  <c r="AF72" i="3"/>
  <c r="AE72" i="3"/>
  <c r="AD72" i="3"/>
  <c r="AC72" i="3"/>
  <c r="AB72" i="3"/>
  <c r="AA72" i="3"/>
  <c r="Z72" i="3"/>
  <c r="Y72" i="3"/>
  <c r="X72" i="3"/>
  <c r="AF71" i="3"/>
  <c r="AE71" i="3"/>
  <c r="AD71" i="3"/>
  <c r="AC71" i="3"/>
  <c r="AB71" i="3"/>
  <c r="AA71" i="3"/>
  <c r="Z71" i="3"/>
  <c r="Y71" i="3"/>
  <c r="X71" i="3"/>
  <c r="AF70" i="3"/>
  <c r="AE70" i="3"/>
  <c r="AD70" i="3"/>
  <c r="AC70" i="3"/>
  <c r="AB70" i="3"/>
  <c r="AA70" i="3"/>
  <c r="Z70" i="3"/>
  <c r="Y70" i="3"/>
  <c r="X70" i="3"/>
  <c r="AF69" i="3"/>
  <c r="AE69" i="3"/>
  <c r="AD69" i="3"/>
  <c r="AC69" i="3"/>
  <c r="AB69" i="3"/>
  <c r="AA69" i="3"/>
  <c r="Z69" i="3"/>
  <c r="Y69" i="3"/>
  <c r="X69" i="3"/>
  <c r="AF68" i="3"/>
  <c r="AE68" i="3"/>
  <c r="AD68" i="3"/>
  <c r="AC68" i="3"/>
  <c r="AB68" i="3"/>
  <c r="AA68" i="3"/>
  <c r="Z68" i="3"/>
  <c r="Y68" i="3"/>
  <c r="X68" i="3"/>
  <c r="AF67" i="3"/>
  <c r="AE67" i="3"/>
  <c r="AD67" i="3"/>
  <c r="AC67" i="3"/>
  <c r="AB67" i="3"/>
  <c r="AA67" i="3"/>
  <c r="Z67" i="3"/>
  <c r="Y67" i="3"/>
  <c r="X67" i="3"/>
  <c r="AF66" i="3"/>
  <c r="AE66" i="3"/>
  <c r="AD66" i="3"/>
  <c r="AC66" i="3"/>
  <c r="AB66" i="3"/>
  <c r="AA66" i="3"/>
  <c r="Z66" i="3"/>
  <c r="Y66" i="3"/>
  <c r="X66" i="3"/>
  <c r="AF65" i="3"/>
  <c r="AE65" i="3"/>
  <c r="AD65" i="3"/>
  <c r="AC65" i="3"/>
  <c r="AB65" i="3"/>
  <c r="AA65" i="3"/>
  <c r="Z65" i="3"/>
  <c r="Y65" i="3"/>
  <c r="X65" i="3"/>
  <c r="AF64" i="3"/>
  <c r="AE64" i="3"/>
  <c r="AD64" i="3"/>
  <c r="AC64" i="3"/>
  <c r="AB64" i="3"/>
  <c r="AA64" i="3"/>
  <c r="Z64" i="3"/>
  <c r="Y64" i="3"/>
  <c r="X64" i="3"/>
  <c r="AF63" i="3"/>
  <c r="AE63" i="3"/>
  <c r="AD63" i="3"/>
  <c r="AC63" i="3"/>
  <c r="AB63" i="3"/>
  <c r="AA63" i="3"/>
  <c r="Z63" i="3"/>
  <c r="Y63" i="3"/>
  <c r="X63" i="3"/>
  <c r="AF62" i="3"/>
  <c r="AE62" i="3"/>
  <c r="AD62" i="3"/>
  <c r="AC62" i="3"/>
  <c r="AB62" i="3"/>
  <c r="AA62" i="3"/>
  <c r="Z62" i="3"/>
  <c r="Y62" i="3"/>
  <c r="X62" i="3"/>
  <c r="AF61" i="3"/>
  <c r="AE61" i="3"/>
  <c r="AD61" i="3"/>
  <c r="AC61" i="3"/>
  <c r="AB61" i="3"/>
  <c r="AA61" i="3"/>
  <c r="Z61" i="3"/>
  <c r="Y61" i="3"/>
  <c r="X61" i="3"/>
  <c r="AF60" i="3"/>
  <c r="AE60" i="3"/>
  <c r="AD60" i="3"/>
  <c r="AC60" i="3"/>
  <c r="AB60" i="3"/>
  <c r="AA60" i="3"/>
  <c r="Z60" i="3"/>
  <c r="Y60" i="3"/>
  <c r="X60" i="3"/>
  <c r="AF59" i="3"/>
  <c r="AE59" i="3"/>
  <c r="AD59" i="3"/>
  <c r="AC59" i="3"/>
  <c r="AB59" i="3"/>
  <c r="AA59" i="3"/>
  <c r="Z59" i="3"/>
  <c r="Y59" i="3"/>
  <c r="X59" i="3"/>
  <c r="AF58" i="3"/>
  <c r="AE58" i="3"/>
  <c r="AD58" i="3"/>
  <c r="AC58" i="3"/>
  <c r="AB58" i="3"/>
  <c r="AA58" i="3"/>
  <c r="Z58" i="3"/>
  <c r="Y58" i="3"/>
  <c r="X58" i="3"/>
  <c r="AF57" i="3"/>
  <c r="AE57" i="3"/>
  <c r="AD57" i="3"/>
  <c r="AC57" i="3"/>
  <c r="AB57" i="3"/>
  <c r="AA57" i="3"/>
  <c r="Z57" i="3"/>
  <c r="Y57" i="3"/>
  <c r="X57" i="3"/>
  <c r="AF56" i="3"/>
  <c r="AE56" i="3"/>
  <c r="AD56" i="3"/>
  <c r="AC56" i="3"/>
  <c r="AB56" i="3"/>
  <c r="AA56" i="3"/>
  <c r="Z56" i="3"/>
  <c r="Y56" i="3"/>
  <c r="X56" i="3"/>
  <c r="AF55" i="3"/>
  <c r="AE55" i="3"/>
  <c r="AD55" i="3"/>
  <c r="AC55" i="3"/>
  <c r="AB55" i="3"/>
  <c r="AA55" i="3"/>
  <c r="Z55" i="3"/>
  <c r="Y55" i="3"/>
  <c r="X55" i="3"/>
  <c r="AF54" i="3"/>
  <c r="AE54" i="3"/>
  <c r="AD54" i="3"/>
  <c r="AC54" i="3"/>
  <c r="AB54" i="3"/>
  <c r="AA54" i="3"/>
  <c r="Z54" i="3"/>
  <c r="Y54" i="3"/>
  <c r="X54" i="3"/>
  <c r="AF53" i="3"/>
  <c r="AE53" i="3"/>
  <c r="AD53" i="3"/>
  <c r="AC53" i="3"/>
  <c r="AB53" i="3"/>
  <c r="AA53" i="3"/>
  <c r="Z53" i="3"/>
  <c r="Y53" i="3"/>
  <c r="X53" i="3"/>
  <c r="AF52" i="3"/>
  <c r="AE52" i="3"/>
  <c r="AD52" i="3"/>
  <c r="AC52" i="3"/>
  <c r="AB52" i="3"/>
  <c r="AA52" i="3"/>
  <c r="Z52" i="3"/>
  <c r="Y52" i="3"/>
  <c r="X52" i="3"/>
  <c r="AF51" i="3"/>
  <c r="AE51" i="3"/>
  <c r="AD51" i="3"/>
  <c r="AC51" i="3"/>
  <c r="AB51" i="3"/>
  <c r="AA51" i="3"/>
  <c r="Z51" i="3"/>
  <c r="Y51" i="3"/>
  <c r="X51" i="3"/>
  <c r="AF50" i="3"/>
  <c r="AE50" i="3"/>
  <c r="AD50" i="3"/>
  <c r="AC50" i="3"/>
  <c r="AB50" i="3"/>
  <c r="AA50" i="3"/>
  <c r="Z50" i="3"/>
  <c r="Y50" i="3"/>
  <c r="X50" i="3"/>
  <c r="AF49" i="3"/>
  <c r="AE49" i="3"/>
  <c r="AD49" i="3"/>
  <c r="AC49" i="3"/>
  <c r="AB49" i="3"/>
  <c r="AA49" i="3"/>
  <c r="Z49" i="3"/>
  <c r="Y49" i="3"/>
  <c r="X49" i="3"/>
  <c r="AF48" i="3"/>
  <c r="AE48" i="3"/>
  <c r="AD48" i="3"/>
  <c r="AC48" i="3"/>
  <c r="AB48" i="3"/>
  <c r="AA48" i="3"/>
  <c r="Z48" i="3"/>
  <c r="Y48" i="3"/>
  <c r="X48" i="3"/>
  <c r="AF47" i="3"/>
  <c r="AE47" i="3"/>
  <c r="AD47" i="3"/>
  <c r="AC47" i="3"/>
  <c r="AB47" i="3"/>
  <c r="AA47" i="3"/>
  <c r="Z47" i="3"/>
  <c r="Y47" i="3"/>
  <c r="X47" i="3"/>
  <c r="AF46" i="3"/>
  <c r="AE46" i="3"/>
  <c r="AD46" i="3"/>
  <c r="AC46" i="3"/>
  <c r="AB46" i="3"/>
  <c r="AA46" i="3"/>
  <c r="Z46" i="3"/>
  <c r="Y46" i="3"/>
  <c r="X46" i="3"/>
  <c r="AF45" i="3"/>
  <c r="AE45" i="3"/>
  <c r="AD45" i="3"/>
  <c r="AC45" i="3"/>
  <c r="AB45" i="3"/>
  <c r="AA45" i="3"/>
  <c r="Z45" i="3"/>
  <c r="Y45" i="3"/>
  <c r="X45" i="3"/>
  <c r="AF44" i="3"/>
  <c r="AE44" i="3"/>
  <c r="AD44" i="3"/>
  <c r="AC44" i="3"/>
  <c r="AB44" i="3"/>
  <c r="AA44" i="3"/>
  <c r="Z44" i="3"/>
  <c r="Y44" i="3"/>
  <c r="X44" i="3"/>
  <c r="AF43" i="3"/>
  <c r="AE43" i="3"/>
  <c r="AD43" i="3"/>
  <c r="AC43" i="3"/>
  <c r="AB43" i="3"/>
  <c r="AA43" i="3"/>
  <c r="Z43" i="3"/>
  <c r="Y43" i="3"/>
  <c r="X43" i="3"/>
  <c r="AF42" i="3"/>
  <c r="AE42" i="3"/>
  <c r="AD42" i="3"/>
  <c r="AC42" i="3"/>
  <c r="AB42" i="3"/>
  <c r="AA42" i="3"/>
  <c r="Z42" i="3"/>
  <c r="Y42" i="3"/>
  <c r="X42" i="3"/>
  <c r="AF41" i="3"/>
  <c r="AE41" i="3"/>
  <c r="AD41" i="3"/>
  <c r="AC41" i="3"/>
  <c r="AB41" i="3"/>
  <c r="AA41" i="3"/>
  <c r="Z41" i="3"/>
  <c r="Y41" i="3"/>
  <c r="X41" i="3"/>
  <c r="AF40" i="3"/>
  <c r="AE40" i="3"/>
  <c r="AD40" i="3"/>
  <c r="AC40" i="3"/>
  <c r="AB40" i="3"/>
  <c r="AA40" i="3"/>
  <c r="Z40" i="3"/>
  <c r="Y40" i="3"/>
  <c r="X40" i="3"/>
  <c r="AF39" i="3"/>
  <c r="AE39" i="3"/>
  <c r="AD39" i="3"/>
  <c r="AC39" i="3"/>
  <c r="AB39" i="3"/>
  <c r="AA39" i="3"/>
  <c r="Z39" i="3"/>
  <c r="Y39" i="3"/>
  <c r="X39" i="3"/>
  <c r="AF38" i="3"/>
  <c r="AE38" i="3"/>
  <c r="AD38" i="3"/>
  <c r="AC38" i="3"/>
  <c r="AB38" i="3"/>
  <c r="AA38" i="3"/>
  <c r="Z38" i="3"/>
  <c r="Y38" i="3"/>
  <c r="X38" i="3"/>
  <c r="AF37" i="3"/>
  <c r="AE37" i="3"/>
  <c r="AD37" i="3"/>
  <c r="AC37" i="3"/>
  <c r="AB37" i="3"/>
  <c r="AA37" i="3"/>
  <c r="Z37" i="3"/>
  <c r="Y37" i="3"/>
  <c r="X37" i="3"/>
  <c r="AF36" i="3"/>
  <c r="AE36" i="3"/>
  <c r="AD36" i="3"/>
  <c r="AC36" i="3"/>
  <c r="AB36" i="3"/>
  <c r="AA36" i="3"/>
  <c r="Z36" i="3"/>
  <c r="Y36" i="3"/>
  <c r="X36" i="3"/>
  <c r="AF35" i="3"/>
  <c r="AE35" i="3"/>
  <c r="AD35" i="3"/>
  <c r="AC35" i="3"/>
  <c r="AB35" i="3"/>
  <c r="AA35" i="3"/>
  <c r="Z35" i="3"/>
  <c r="Y35" i="3"/>
  <c r="X35" i="3"/>
  <c r="AF34" i="3"/>
  <c r="AE34" i="3"/>
  <c r="AD34" i="3"/>
  <c r="AC34" i="3"/>
  <c r="AB34" i="3"/>
  <c r="AA34" i="3"/>
  <c r="Z34" i="3"/>
  <c r="Y34" i="3"/>
  <c r="X34" i="3"/>
  <c r="AF28" i="3"/>
  <c r="AE28" i="3"/>
  <c r="AD28" i="3"/>
  <c r="AC28" i="3"/>
  <c r="AB28" i="3"/>
  <c r="AA28" i="3"/>
  <c r="Z28" i="3"/>
  <c r="Y28" i="3"/>
  <c r="X28" i="3"/>
  <c r="AF27" i="3"/>
  <c r="AE27" i="3"/>
  <c r="AD27" i="3"/>
  <c r="AC27" i="3"/>
  <c r="AB27" i="3"/>
  <c r="AA27" i="3"/>
  <c r="Z27" i="3"/>
  <c r="Y27" i="3"/>
  <c r="X27" i="3"/>
  <c r="AF26" i="3"/>
  <c r="AE26" i="3"/>
  <c r="AD26" i="3"/>
  <c r="AC26" i="3"/>
  <c r="AB26" i="3"/>
  <c r="AA26" i="3"/>
  <c r="Z26" i="3"/>
  <c r="Y26" i="3"/>
  <c r="X26" i="3"/>
  <c r="AI16" i="3" a="1"/>
  <c r="AI16" i="3"/>
  <c r="AJ16" i="3"/>
  <c r="AK16" i="3"/>
  <c r="AL16" i="3"/>
  <c r="AM16" i="3"/>
  <c r="AN16" i="3"/>
  <c r="AO16" i="3"/>
  <c r="AP16" i="3"/>
  <c r="AQ16" i="3"/>
  <c r="AI17" i="3"/>
  <c r="AJ17" i="3"/>
  <c r="AK17" i="3"/>
  <c r="AL17" i="3"/>
  <c r="AM17" i="3"/>
  <c r="AN17" i="3"/>
  <c r="AO17" i="3"/>
  <c r="AP17" i="3"/>
  <c r="AQ17" i="3"/>
  <c r="AI18" i="3"/>
  <c r="AJ18" i="3"/>
  <c r="AK18" i="3"/>
  <c r="AL18" i="3"/>
  <c r="AM18" i="3"/>
  <c r="AN18" i="3"/>
  <c r="AO18" i="3"/>
  <c r="AP18" i="3"/>
  <c r="AQ18" i="3"/>
  <c r="AI19" i="3"/>
  <c r="AJ19" i="3"/>
  <c r="AK19" i="3"/>
  <c r="AL19" i="3"/>
  <c r="AM19" i="3"/>
  <c r="AN19" i="3"/>
  <c r="AO19" i="3"/>
  <c r="AP19" i="3"/>
  <c r="AQ19" i="3"/>
  <c r="AI20" i="3"/>
  <c r="AJ20" i="3"/>
  <c r="AK20" i="3"/>
  <c r="AL20" i="3"/>
  <c r="AM20" i="3"/>
  <c r="AN20" i="3"/>
  <c r="AO20" i="3"/>
  <c r="AP20" i="3"/>
  <c r="AQ20" i="3"/>
  <c r="AI21" i="3"/>
  <c r="AJ21" i="3"/>
  <c r="AK21" i="3"/>
  <c r="AL21" i="3"/>
  <c r="AM21" i="3"/>
  <c r="AN21" i="3"/>
  <c r="AO21" i="3"/>
  <c r="AP21" i="3"/>
  <c r="AQ21" i="3"/>
  <c r="AI22" i="3"/>
  <c r="AJ22" i="3"/>
  <c r="AK22" i="3"/>
  <c r="AL22" i="3"/>
  <c r="AM22" i="3"/>
  <c r="AN22" i="3"/>
  <c r="AO22" i="3"/>
  <c r="AP22" i="3"/>
  <c r="AQ22" i="3"/>
  <c r="AI23" i="3"/>
  <c r="AJ23" i="3"/>
  <c r="AK23" i="3"/>
  <c r="AL23" i="3"/>
  <c r="AM23" i="3"/>
  <c r="AN23" i="3"/>
  <c r="AO23" i="3"/>
  <c r="AP23" i="3"/>
  <c r="AQ23" i="3"/>
  <c r="AI24" i="3"/>
  <c r="AJ24" i="3"/>
  <c r="AK24" i="3"/>
  <c r="AL24" i="3"/>
  <c r="AM24" i="3"/>
  <c r="AN24" i="3"/>
  <c r="AO24" i="3"/>
  <c r="AP24" i="3"/>
  <c r="AQ24" i="3"/>
  <c r="N2" i="3"/>
  <c r="AF12" i="3"/>
  <c r="AE12" i="3"/>
  <c r="AD12" i="3"/>
  <c r="AC12" i="3"/>
  <c r="AB12" i="3"/>
  <c r="AA12" i="3"/>
  <c r="Z12" i="3"/>
  <c r="Y12" i="3"/>
  <c r="U12" i="3"/>
  <c r="T12" i="3"/>
  <c r="S12" i="3"/>
  <c r="R12" i="3"/>
  <c r="Q12" i="3"/>
  <c r="P12" i="3"/>
  <c r="O12" i="3"/>
  <c r="N12" i="3"/>
  <c r="M12" i="3"/>
  <c r="AF11" i="3"/>
  <c r="AE11" i="3"/>
  <c r="AD11" i="3"/>
  <c r="AC11" i="3"/>
  <c r="AB11" i="3"/>
  <c r="AA11" i="3"/>
  <c r="Z11" i="3"/>
  <c r="Y11" i="3"/>
  <c r="U11" i="3"/>
  <c r="T11" i="3"/>
  <c r="S11" i="3"/>
  <c r="R11" i="3"/>
  <c r="Q11" i="3"/>
  <c r="P11" i="3"/>
  <c r="O11" i="3"/>
  <c r="N11" i="3"/>
  <c r="M11" i="3"/>
  <c r="AF10" i="3"/>
  <c r="AE10" i="3"/>
  <c r="AD10" i="3"/>
  <c r="AC10" i="3"/>
  <c r="AB10" i="3"/>
  <c r="AA10" i="3"/>
  <c r="Z10" i="3"/>
  <c r="Y10" i="3"/>
  <c r="U10" i="3"/>
  <c r="T10" i="3"/>
  <c r="S10" i="3"/>
  <c r="R10" i="3"/>
  <c r="Q10" i="3"/>
  <c r="P10" i="3"/>
  <c r="O10" i="3"/>
  <c r="N10" i="3"/>
  <c r="M10" i="3"/>
  <c r="AF9" i="3"/>
  <c r="AE9" i="3"/>
  <c r="AD9" i="3"/>
  <c r="AC9" i="3"/>
  <c r="AB9" i="3"/>
  <c r="AA9" i="3"/>
  <c r="Z9" i="3"/>
  <c r="Y9" i="3"/>
  <c r="U9" i="3"/>
  <c r="T9" i="3"/>
  <c r="S9" i="3"/>
  <c r="R9" i="3"/>
  <c r="Q9" i="3"/>
  <c r="P9" i="3"/>
  <c r="O9" i="3"/>
  <c r="N9" i="3"/>
  <c r="M9" i="3"/>
  <c r="AF8" i="3"/>
  <c r="AE8" i="3"/>
  <c r="AD8" i="3"/>
  <c r="AC8" i="3"/>
  <c r="AB8" i="3"/>
  <c r="AA8" i="3"/>
  <c r="Z8" i="3"/>
  <c r="Y8" i="3"/>
  <c r="U8" i="3"/>
  <c r="T8" i="3"/>
  <c r="S8" i="3"/>
  <c r="R8" i="3"/>
  <c r="Q8" i="3"/>
  <c r="P8" i="3"/>
  <c r="O8" i="3"/>
  <c r="N8" i="3"/>
  <c r="M8" i="3"/>
  <c r="AF7" i="3"/>
  <c r="AE7" i="3"/>
  <c r="AD7" i="3"/>
  <c r="AC7" i="3"/>
  <c r="AB7" i="3"/>
  <c r="AA7" i="3"/>
  <c r="Z7" i="3"/>
  <c r="Y7" i="3"/>
  <c r="U7" i="3"/>
  <c r="T7" i="3"/>
  <c r="S7" i="3"/>
  <c r="R7" i="3"/>
  <c r="Q7" i="3"/>
  <c r="P7" i="3"/>
  <c r="O7" i="3"/>
  <c r="N7" i="3"/>
  <c r="M7" i="3"/>
  <c r="AF6" i="3"/>
  <c r="AE6" i="3"/>
  <c r="AD6" i="3"/>
  <c r="AC6" i="3"/>
  <c r="AB6" i="3"/>
  <c r="AA6" i="3"/>
  <c r="Z6" i="3"/>
  <c r="Y6" i="3"/>
  <c r="U6" i="3"/>
  <c r="T6" i="3"/>
  <c r="S6" i="3"/>
  <c r="R6" i="3"/>
  <c r="Q6" i="3"/>
  <c r="P6" i="3"/>
  <c r="O6" i="3"/>
  <c r="N6" i="3"/>
  <c r="M6" i="3"/>
  <c r="AF5" i="3"/>
  <c r="AE5" i="3"/>
  <c r="AD5" i="3"/>
  <c r="AC5" i="3"/>
  <c r="AB5" i="3"/>
  <c r="AA5" i="3"/>
  <c r="Z5" i="3"/>
  <c r="Y5" i="3"/>
  <c r="U5" i="3"/>
  <c r="T5" i="3"/>
  <c r="S5" i="3"/>
  <c r="R5" i="3"/>
  <c r="Q5" i="3"/>
  <c r="P5" i="3"/>
  <c r="O5" i="3"/>
  <c r="N5" i="3"/>
  <c r="M5" i="3"/>
  <c r="AF4" i="3"/>
  <c r="AE4" i="3"/>
  <c r="AD4" i="3"/>
  <c r="AC4" i="3"/>
  <c r="AB4" i="3"/>
  <c r="AA4" i="3"/>
  <c r="Z4" i="3"/>
  <c r="Y4" i="3"/>
  <c r="X4" i="3"/>
  <c r="U4" i="3"/>
  <c r="T4" i="3"/>
  <c r="S4" i="3"/>
  <c r="R4" i="3"/>
  <c r="Q4" i="3"/>
  <c r="P4" i="3"/>
  <c r="O4" i="3"/>
  <c r="N4" i="3"/>
  <c r="M4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28" i="3"/>
  <c r="AQ27" i="3"/>
  <c r="AI26" i="3"/>
  <c r="AJ26" i="3"/>
  <c r="AK26" i="3"/>
  <c r="AL26" i="3"/>
  <c r="AM26" i="3"/>
  <c r="AN26" i="3"/>
  <c r="AO26" i="3"/>
  <c r="AP26" i="3"/>
  <c r="AQ26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27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27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AK163" i="3"/>
  <c r="AK164" i="3"/>
  <c r="AK165" i="3"/>
  <c r="AK166" i="3"/>
  <c r="AK167" i="3"/>
  <c r="AK168" i="3"/>
  <c r="AK169" i="3"/>
  <c r="AK27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AL163" i="3"/>
  <c r="AL164" i="3"/>
  <c r="AL165" i="3"/>
  <c r="AL166" i="3"/>
  <c r="AL167" i="3"/>
  <c r="AL168" i="3"/>
  <c r="AL169" i="3"/>
  <c r="AL27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27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27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AO107" i="3"/>
  <c r="AO108" i="3"/>
  <c r="AO109" i="3"/>
  <c r="AO110" i="3"/>
  <c r="AO111" i="3"/>
  <c r="AO112" i="3"/>
  <c r="AO113" i="3"/>
  <c r="AO114" i="3"/>
  <c r="AO115" i="3"/>
  <c r="AO116" i="3"/>
  <c r="AO117" i="3"/>
  <c r="AO118" i="3"/>
  <c r="AO119" i="3"/>
  <c r="AO120" i="3"/>
  <c r="AO121" i="3"/>
  <c r="AO122" i="3"/>
  <c r="AO123" i="3"/>
  <c r="AO124" i="3"/>
  <c r="AO125" i="3"/>
  <c r="AO126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O163" i="3"/>
  <c r="AO164" i="3"/>
  <c r="AO165" i="3"/>
  <c r="AO166" i="3"/>
  <c r="AO167" i="3"/>
  <c r="AO168" i="3"/>
  <c r="AO169" i="3"/>
  <c r="AO27" i="3"/>
  <c r="AP34" i="3"/>
  <c r="AP35" i="3"/>
  <c r="AP36" i="3"/>
  <c r="AP37" i="3"/>
  <c r="AP38" i="3"/>
  <c r="AP39" i="3"/>
  <c r="AP40" i="3"/>
  <c r="AP41" i="3"/>
  <c r="AP42" i="3"/>
  <c r="AP43" i="3"/>
  <c r="AP44" i="3"/>
  <c r="AP45" i="3"/>
  <c r="AP46" i="3"/>
  <c r="AP47" i="3"/>
  <c r="AP48" i="3"/>
  <c r="AP49" i="3"/>
  <c r="AP50" i="3"/>
  <c r="AP51" i="3"/>
  <c r="AP52" i="3"/>
  <c r="AP53" i="3"/>
  <c r="AP54" i="3"/>
  <c r="AP55" i="3"/>
  <c r="AP56" i="3"/>
  <c r="AP57" i="3"/>
  <c r="AP58" i="3"/>
  <c r="AP59" i="3"/>
  <c r="AP60" i="3"/>
  <c r="AP61" i="3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AP163" i="3"/>
  <c r="AP164" i="3"/>
  <c r="AP165" i="3"/>
  <c r="AP166" i="3"/>
  <c r="AP167" i="3"/>
  <c r="AP168" i="3"/>
  <c r="AP169" i="3"/>
  <c r="AP27" i="3"/>
  <c r="AS113" i="3"/>
  <c r="BB113" i="3"/>
  <c r="AT113" i="3"/>
  <c r="BC113" i="3"/>
  <c r="AU113" i="3"/>
  <c r="BD113" i="3"/>
  <c r="AV113" i="3"/>
  <c r="BE113" i="3"/>
  <c r="AW113" i="3"/>
  <c r="BF113" i="3"/>
  <c r="AX113" i="3"/>
  <c r="BG113" i="3"/>
  <c r="AS117" i="3"/>
  <c r="BB117" i="3"/>
  <c r="AT117" i="3"/>
  <c r="BC117" i="3"/>
  <c r="AU117" i="3"/>
  <c r="BD117" i="3"/>
  <c r="AV117" i="3"/>
  <c r="BE117" i="3"/>
  <c r="AW117" i="3"/>
  <c r="BF117" i="3"/>
  <c r="AX117" i="3"/>
  <c r="BG117" i="3"/>
  <c r="AS121" i="3"/>
  <c r="BB121" i="3"/>
  <c r="AT121" i="3"/>
  <c r="BC121" i="3"/>
  <c r="AU121" i="3"/>
  <c r="BD121" i="3"/>
  <c r="AV121" i="3"/>
  <c r="BE121" i="3"/>
  <c r="AW121" i="3"/>
  <c r="BF121" i="3"/>
  <c r="AX121" i="3"/>
  <c r="BG121" i="3"/>
  <c r="AS125" i="3"/>
  <c r="BB125" i="3"/>
  <c r="AT125" i="3"/>
  <c r="BC125" i="3"/>
  <c r="AU125" i="3"/>
  <c r="BD125" i="3"/>
  <c r="AV125" i="3"/>
  <c r="BE125" i="3"/>
  <c r="AW125" i="3"/>
  <c r="BF125" i="3"/>
  <c r="AX125" i="3"/>
  <c r="BG125" i="3"/>
  <c r="AS129" i="3"/>
  <c r="BB129" i="3"/>
  <c r="AT129" i="3"/>
  <c r="BC129" i="3"/>
  <c r="AU129" i="3"/>
  <c r="BD129" i="3"/>
  <c r="AV129" i="3"/>
  <c r="BE129" i="3"/>
  <c r="AW129" i="3"/>
  <c r="BF129" i="3"/>
  <c r="AX129" i="3"/>
  <c r="BG129" i="3"/>
  <c r="AS59" i="3"/>
  <c r="BB59" i="3"/>
  <c r="AT59" i="3"/>
  <c r="BC59" i="3"/>
  <c r="AU59" i="3"/>
  <c r="BD59" i="3"/>
  <c r="AV59" i="3"/>
  <c r="BE59" i="3"/>
  <c r="AW59" i="3"/>
  <c r="BF59" i="3"/>
  <c r="AX59" i="3"/>
  <c r="BG59" i="3"/>
  <c r="AY59" i="3"/>
  <c r="BH59" i="3"/>
  <c r="AZ59" i="3"/>
  <c r="BI59" i="3"/>
  <c r="AS61" i="3"/>
  <c r="BB61" i="3"/>
  <c r="AT61" i="3"/>
  <c r="BC61" i="3"/>
  <c r="AU61" i="3"/>
  <c r="BD61" i="3"/>
  <c r="AS63" i="3"/>
  <c r="BB63" i="3"/>
  <c r="AT63" i="3"/>
  <c r="BC63" i="3"/>
  <c r="AU63" i="3"/>
  <c r="BD63" i="3"/>
  <c r="AV63" i="3"/>
  <c r="BE63" i="3"/>
  <c r="AW63" i="3"/>
  <c r="BF63" i="3"/>
  <c r="AX63" i="3"/>
  <c r="BG63" i="3"/>
  <c r="AY63" i="3"/>
  <c r="BH63" i="3"/>
  <c r="AZ63" i="3"/>
  <c r="BI63" i="3"/>
  <c r="AS65" i="3"/>
  <c r="BB65" i="3"/>
  <c r="AT65" i="3"/>
  <c r="BC65" i="3"/>
  <c r="AU65" i="3"/>
  <c r="BD65" i="3"/>
  <c r="AV65" i="3"/>
  <c r="BE65" i="3"/>
  <c r="AW65" i="3"/>
  <c r="BF65" i="3"/>
  <c r="AX65" i="3"/>
  <c r="BG65" i="3"/>
  <c r="AY65" i="3"/>
  <c r="BH65" i="3"/>
  <c r="AS67" i="3"/>
  <c r="BB67" i="3"/>
  <c r="AT67" i="3"/>
  <c r="BC67" i="3"/>
  <c r="AU67" i="3"/>
  <c r="BD67" i="3"/>
  <c r="AV67" i="3"/>
  <c r="BE67" i="3"/>
  <c r="AW67" i="3"/>
  <c r="BF67" i="3"/>
  <c r="AS69" i="3"/>
  <c r="BB69" i="3"/>
  <c r="AT69" i="3"/>
  <c r="BC69" i="3"/>
  <c r="AU69" i="3"/>
  <c r="BD69" i="3"/>
  <c r="AV69" i="3"/>
  <c r="BE69" i="3"/>
  <c r="AW69" i="3"/>
  <c r="BF69" i="3"/>
  <c r="AX69" i="3"/>
  <c r="BG69" i="3"/>
  <c r="AY69" i="3"/>
  <c r="BH69" i="3"/>
  <c r="AZ69" i="3"/>
  <c r="BI69" i="3"/>
  <c r="AS72" i="3"/>
  <c r="BB72" i="3"/>
  <c r="AT72" i="3"/>
  <c r="BC72" i="3"/>
  <c r="AU72" i="3"/>
  <c r="BD72" i="3"/>
  <c r="AV72" i="3"/>
  <c r="BE72" i="3"/>
  <c r="AW72" i="3"/>
  <c r="BF72" i="3"/>
  <c r="AX72" i="3"/>
  <c r="BG72" i="3"/>
  <c r="AS76" i="3"/>
  <c r="BB76" i="3"/>
  <c r="AT76" i="3"/>
  <c r="BC76" i="3"/>
  <c r="AU76" i="3"/>
  <c r="BD76" i="3"/>
  <c r="AV76" i="3"/>
  <c r="BE76" i="3"/>
  <c r="AW76" i="3"/>
  <c r="BF76" i="3"/>
  <c r="AX76" i="3"/>
  <c r="BG76" i="3"/>
  <c r="AS80" i="3"/>
  <c r="BB80" i="3"/>
  <c r="AT80" i="3"/>
  <c r="BC80" i="3"/>
  <c r="AU80" i="3"/>
  <c r="BD80" i="3"/>
  <c r="AV80" i="3"/>
  <c r="BE80" i="3"/>
  <c r="AW80" i="3"/>
  <c r="BF80" i="3"/>
  <c r="AX80" i="3"/>
  <c r="BG80" i="3"/>
  <c r="AS84" i="3"/>
  <c r="BB84" i="3"/>
  <c r="AT84" i="3"/>
  <c r="BC84" i="3"/>
  <c r="AU84" i="3"/>
  <c r="BD84" i="3"/>
  <c r="AV84" i="3"/>
  <c r="BE84" i="3"/>
  <c r="AW84" i="3"/>
  <c r="BF84" i="3"/>
  <c r="AX84" i="3"/>
  <c r="BG84" i="3"/>
  <c r="AS146" i="3"/>
  <c r="BB146" i="3"/>
  <c r="AT146" i="3"/>
  <c r="BC146" i="3"/>
  <c r="AU146" i="3"/>
  <c r="BD146" i="3"/>
  <c r="AV146" i="3"/>
  <c r="BE146" i="3"/>
  <c r="AW146" i="3"/>
  <c r="BF146" i="3"/>
  <c r="AX146" i="3"/>
  <c r="BG146" i="3"/>
  <c r="AY146" i="3"/>
  <c r="BH146" i="3"/>
  <c r="AS150" i="3"/>
  <c r="BB150" i="3"/>
  <c r="AT150" i="3"/>
  <c r="BC150" i="3"/>
  <c r="AU150" i="3"/>
  <c r="BD150" i="3"/>
  <c r="AV150" i="3"/>
  <c r="BE150" i="3"/>
  <c r="AW150" i="3"/>
  <c r="BF150" i="3"/>
  <c r="AX150" i="3"/>
  <c r="BG150" i="3"/>
  <c r="AY150" i="3"/>
  <c r="BH150" i="3"/>
  <c r="AS154" i="3"/>
  <c r="BB154" i="3"/>
  <c r="AT154" i="3"/>
  <c r="BC154" i="3"/>
  <c r="AU154" i="3"/>
  <c r="BD154" i="3"/>
  <c r="AV154" i="3"/>
  <c r="BE154" i="3"/>
  <c r="AW154" i="3"/>
  <c r="BF154" i="3"/>
  <c r="AX154" i="3"/>
  <c r="BG154" i="3"/>
  <c r="AY154" i="3"/>
  <c r="BH154" i="3"/>
  <c r="AS158" i="3"/>
  <c r="BB158" i="3"/>
  <c r="AT158" i="3"/>
  <c r="BC158" i="3"/>
  <c r="AU158" i="3"/>
  <c r="BD158" i="3"/>
  <c r="AV158" i="3"/>
  <c r="BE158" i="3"/>
  <c r="AW158" i="3"/>
  <c r="BF158" i="3"/>
  <c r="AX158" i="3"/>
  <c r="BG158" i="3"/>
  <c r="AY158" i="3"/>
  <c r="BH158" i="3"/>
  <c r="AS168" i="3"/>
  <c r="BB168" i="3"/>
  <c r="AT168" i="3"/>
  <c r="BC168" i="3"/>
  <c r="AU168" i="3"/>
  <c r="BD168" i="3"/>
  <c r="AV168" i="3"/>
  <c r="BE168" i="3"/>
  <c r="AW168" i="3"/>
  <c r="BF168" i="3"/>
  <c r="AS134" i="3"/>
  <c r="BB134" i="3"/>
  <c r="AT134" i="3"/>
  <c r="BC134" i="3"/>
  <c r="AU134" i="3"/>
  <c r="BD134" i="3"/>
  <c r="AV134" i="3"/>
  <c r="BE134" i="3"/>
  <c r="AW134" i="3"/>
  <c r="BF134" i="3"/>
  <c r="AX134" i="3"/>
  <c r="BG134" i="3"/>
  <c r="AY134" i="3"/>
  <c r="BH134" i="3"/>
  <c r="AS138" i="3"/>
  <c r="BB138" i="3"/>
  <c r="AT138" i="3"/>
  <c r="BC138" i="3"/>
  <c r="AU138" i="3"/>
  <c r="BD138" i="3"/>
  <c r="AV138" i="3"/>
  <c r="BE138" i="3"/>
  <c r="AW138" i="3"/>
  <c r="BF138" i="3"/>
  <c r="AX138" i="3"/>
  <c r="BG138" i="3"/>
  <c r="AY138" i="3"/>
  <c r="BH138" i="3"/>
  <c r="AS114" i="3"/>
  <c r="BB114" i="3"/>
  <c r="AT114" i="3"/>
  <c r="BC114" i="3"/>
  <c r="AU114" i="3"/>
  <c r="BD114" i="3"/>
  <c r="AV114" i="3"/>
  <c r="BE114" i="3"/>
  <c r="AW114" i="3"/>
  <c r="BF114" i="3"/>
  <c r="AS118" i="3"/>
  <c r="BB118" i="3"/>
  <c r="AT118" i="3"/>
  <c r="BC118" i="3"/>
  <c r="AU118" i="3"/>
  <c r="BD118" i="3"/>
  <c r="AV118" i="3"/>
  <c r="BE118" i="3"/>
  <c r="AW118" i="3"/>
  <c r="BF118" i="3"/>
  <c r="AX118" i="3"/>
  <c r="BG118" i="3"/>
  <c r="AS122" i="3"/>
  <c r="BB122" i="3"/>
  <c r="AT122" i="3"/>
  <c r="BC122" i="3"/>
  <c r="AU122" i="3"/>
  <c r="BD122" i="3"/>
  <c r="AV122" i="3"/>
  <c r="BE122" i="3"/>
  <c r="AW122" i="3"/>
  <c r="BF122" i="3"/>
  <c r="AX122" i="3"/>
  <c r="BG122" i="3"/>
  <c r="AS126" i="3"/>
  <c r="BB126" i="3"/>
  <c r="AT126" i="3"/>
  <c r="BC126" i="3"/>
  <c r="AU126" i="3"/>
  <c r="BD126" i="3"/>
  <c r="AV126" i="3"/>
  <c r="BE126" i="3"/>
  <c r="AW126" i="3"/>
  <c r="BF126" i="3"/>
  <c r="AX126" i="3"/>
  <c r="BG126" i="3"/>
  <c r="AS130" i="3"/>
  <c r="BB130" i="3"/>
  <c r="AT130" i="3"/>
  <c r="BC130" i="3"/>
  <c r="AU130" i="3"/>
  <c r="BD130" i="3"/>
  <c r="AV130" i="3"/>
  <c r="BE130" i="3"/>
  <c r="AW130" i="3"/>
  <c r="BF130" i="3"/>
  <c r="AX130" i="3"/>
  <c r="BG130" i="3"/>
  <c r="AS165" i="3"/>
  <c r="BB165" i="3"/>
  <c r="AT165" i="3"/>
  <c r="BC165" i="3"/>
  <c r="AU165" i="3"/>
  <c r="BD165" i="3"/>
  <c r="AV165" i="3"/>
  <c r="BE165" i="3"/>
  <c r="AW165" i="3"/>
  <c r="BF165" i="3"/>
  <c r="AX165" i="3"/>
  <c r="BG165" i="3"/>
  <c r="AS73" i="3"/>
  <c r="BB73" i="3"/>
  <c r="AT73" i="3"/>
  <c r="BC73" i="3"/>
  <c r="AU73" i="3"/>
  <c r="BD73" i="3"/>
  <c r="AV73" i="3"/>
  <c r="BE73" i="3"/>
  <c r="AW73" i="3"/>
  <c r="BF73" i="3"/>
  <c r="AX73" i="3"/>
  <c r="BG73" i="3"/>
  <c r="AS77" i="3"/>
  <c r="BB77" i="3"/>
  <c r="AT77" i="3"/>
  <c r="BC77" i="3"/>
  <c r="AU77" i="3"/>
  <c r="BD77" i="3"/>
  <c r="AV77" i="3"/>
  <c r="BE77" i="3"/>
  <c r="AW77" i="3"/>
  <c r="BF77" i="3"/>
  <c r="AX77" i="3"/>
  <c r="BG77" i="3"/>
  <c r="AS81" i="3"/>
  <c r="BB81" i="3"/>
  <c r="AT81" i="3"/>
  <c r="BC81" i="3"/>
  <c r="AU81" i="3"/>
  <c r="BD81" i="3"/>
  <c r="AV81" i="3"/>
  <c r="BE81" i="3"/>
  <c r="AW81" i="3"/>
  <c r="BF81" i="3"/>
  <c r="AX81" i="3"/>
  <c r="BG81" i="3"/>
  <c r="AS85" i="3"/>
  <c r="BB85" i="3"/>
  <c r="AT85" i="3"/>
  <c r="BC85" i="3"/>
  <c r="AU85" i="3"/>
  <c r="BD85" i="3"/>
  <c r="AV85" i="3"/>
  <c r="BE85" i="3"/>
  <c r="AW85" i="3"/>
  <c r="BF85" i="3"/>
  <c r="AX85" i="3"/>
  <c r="BG85" i="3"/>
  <c r="AS145" i="3"/>
  <c r="BB145" i="3"/>
  <c r="AT145" i="3"/>
  <c r="BC145" i="3"/>
  <c r="AU145" i="3"/>
  <c r="BD145" i="3"/>
  <c r="AV145" i="3"/>
  <c r="BE145" i="3"/>
  <c r="AS149" i="3"/>
  <c r="BB149" i="3"/>
  <c r="AT149" i="3"/>
  <c r="BC149" i="3"/>
  <c r="AU149" i="3"/>
  <c r="BD149" i="3"/>
  <c r="AV149" i="3"/>
  <c r="BE149" i="3"/>
  <c r="AS153" i="3"/>
  <c r="BB153" i="3"/>
  <c r="AT153" i="3"/>
  <c r="BC153" i="3"/>
  <c r="AU153" i="3"/>
  <c r="BD153" i="3"/>
  <c r="AV153" i="3"/>
  <c r="BE153" i="3"/>
  <c r="AS157" i="3"/>
  <c r="BB157" i="3"/>
  <c r="AT157" i="3"/>
  <c r="BC157" i="3"/>
  <c r="AU157" i="3"/>
  <c r="BD157" i="3"/>
  <c r="AV157" i="3"/>
  <c r="BE157" i="3"/>
  <c r="AS161" i="3"/>
  <c r="BB161" i="3"/>
  <c r="AT161" i="3"/>
  <c r="BC161" i="3"/>
  <c r="AU161" i="3"/>
  <c r="BD161" i="3"/>
  <c r="AV161" i="3"/>
  <c r="BE161" i="3"/>
  <c r="BA36" i="3"/>
  <c r="BJ36" i="3"/>
  <c r="BA39" i="3"/>
  <c r="BJ39" i="3"/>
  <c r="AS115" i="3"/>
  <c r="BB115" i="3"/>
  <c r="AT115" i="3"/>
  <c r="BC115" i="3"/>
  <c r="AU115" i="3"/>
  <c r="BD115" i="3"/>
  <c r="AV115" i="3"/>
  <c r="BE115" i="3"/>
  <c r="AW115" i="3"/>
  <c r="BF115" i="3"/>
  <c r="AS119" i="3"/>
  <c r="BB119" i="3"/>
  <c r="AT119" i="3"/>
  <c r="BC119" i="3"/>
  <c r="AU119" i="3"/>
  <c r="BD119" i="3"/>
  <c r="AV119" i="3"/>
  <c r="BE119" i="3"/>
  <c r="AW119" i="3"/>
  <c r="BF119" i="3"/>
  <c r="AS123" i="3"/>
  <c r="BB123" i="3"/>
  <c r="AT123" i="3"/>
  <c r="BC123" i="3"/>
  <c r="AU123" i="3"/>
  <c r="BD123" i="3"/>
  <c r="AV123" i="3"/>
  <c r="BE123" i="3"/>
  <c r="AW123" i="3"/>
  <c r="BF123" i="3"/>
  <c r="AS127" i="3"/>
  <c r="BB127" i="3"/>
  <c r="AT127" i="3"/>
  <c r="BC127" i="3"/>
  <c r="AU127" i="3"/>
  <c r="BD127" i="3"/>
  <c r="AV127" i="3"/>
  <c r="BE127" i="3"/>
  <c r="AW127" i="3"/>
  <c r="BF127" i="3"/>
  <c r="AS131" i="3"/>
  <c r="BB131" i="3"/>
  <c r="AT131" i="3"/>
  <c r="BC131" i="3"/>
  <c r="AU131" i="3"/>
  <c r="BD131" i="3"/>
  <c r="AV131" i="3"/>
  <c r="BE131" i="3"/>
  <c r="AW131" i="3"/>
  <c r="BF131" i="3"/>
  <c r="AS66" i="3"/>
  <c r="BB66" i="3"/>
  <c r="AT66" i="3"/>
  <c r="BC66" i="3"/>
  <c r="AU66" i="3"/>
  <c r="BD66" i="3"/>
  <c r="AV66" i="3"/>
  <c r="BE66" i="3"/>
  <c r="AW66" i="3"/>
  <c r="BF66" i="3"/>
  <c r="AS68" i="3"/>
  <c r="BB68" i="3"/>
  <c r="AT68" i="3"/>
  <c r="BC68" i="3"/>
  <c r="AU68" i="3"/>
  <c r="BD68" i="3"/>
  <c r="AV68" i="3"/>
  <c r="BE68" i="3"/>
  <c r="AW68" i="3"/>
  <c r="BF68" i="3"/>
  <c r="AS70" i="3"/>
  <c r="BB70" i="3"/>
  <c r="AT70" i="3"/>
  <c r="BC70" i="3"/>
  <c r="AU70" i="3"/>
  <c r="BD70" i="3"/>
  <c r="AV70" i="3"/>
  <c r="BE70" i="3"/>
  <c r="AW70" i="3"/>
  <c r="BF70" i="3"/>
  <c r="AS74" i="3"/>
  <c r="BB74" i="3"/>
  <c r="AT74" i="3"/>
  <c r="BC74" i="3"/>
  <c r="AU74" i="3"/>
  <c r="BD74" i="3"/>
  <c r="AV74" i="3"/>
  <c r="BE74" i="3"/>
  <c r="AW74" i="3"/>
  <c r="BF74" i="3"/>
  <c r="AS78" i="3"/>
  <c r="BB78" i="3"/>
  <c r="AT78" i="3"/>
  <c r="BC78" i="3"/>
  <c r="AU78" i="3"/>
  <c r="BD78" i="3"/>
  <c r="AV78" i="3"/>
  <c r="BE78" i="3"/>
  <c r="AW78" i="3"/>
  <c r="BF78" i="3"/>
  <c r="AS82" i="3"/>
  <c r="BB82" i="3"/>
  <c r="AT82" i="3"/>
  <c r="BC82" i="3"/>
  <c r="AU82" i="3"/>
  <c r="BD82" i="3"/>
  <c r="AV82" i="3"/>
  <c r="BE82" i="3"/>
  <c r="AW82" i="3"/>
  <c r="BF82" i="3"/>
  <c r="AS148" i="3"/>
  <c r="BB148" i="3"/>
  <c r="AT148" i="3"/>
  <c r="BC148" i="3"/>
  <c r="AU148" i="3"/>
  <c r="BD148" i="3"/>
  <c r="AV148" i="3"/>
  <c r="BE148" i="3"/>
  <c r="AW148" i="3"/>
  <c r="BF148" i="3"/>
  <c r="AX148" i="3"/>
  <c r="BG148" i="3"/>
  <c r="AY148" i="3"/>
  <c r="BH148" i="3"/>
  <c r="AS152" i="3"/>
  <c r="BB152" i="3"/>
  <c r="AT152" i="3"/>
  <c r="BC152" i="3"/>
  <c r="AU152" i="3"/>
  <c r="BD152" i="3"/>
  <c r="AV152" i="3"/>
  <c r="BE152" i="3"/>
  <c r="AW152" i="3"/>
  <c r="BF152" i="3"/>
  <c r="AX152" i="3"/>
  <c r="BG152" i="3"/>
  <c r="AY152" i="3"/>
  <c r="BH152" i="3"/>
  <c r="AS156" i="3"/>
  <c r="BB156" i="3"/>
  <c r="AT156" i="3"/>
  <c r="BC156" i="3"/>
  <c r="AU156" i="3"/>
  <c r="BD156" i="3"/>
  <c r="AV156" i="3"/>
  <c r="BE156" i="3"/>
  <c r="AW156" i="3"/>
  <c r="BF156" i="3"/>
  <c r="AX156" i="3"/>
  <c r="BG156" i="3"/>
  <c r="AY156" i="3"/>
  <c r="BH156" i="3"/>
  <c r="AS160" i="3"/>
  <c r="BB160" i="3"/>
  <c r="AT160" i="3"/>
  <c r="BC160" i="3"/>
  <c r="AU160" i="3"/>
  <c r="BD160" i="3"/>
  <c r="AV160" i="3"/>
  <c r="BE160" i="3"/>
  <c r="AW160" i="3"/>
  <c r="BF160" i="3"/>
  <c r="AX160" i="3"/>
  <c r="BG160" i="3"/>
  <c r="AY160" i="3"/>
  <c r="BH160" i="3"/>
  <c r="AS164" i="3"/>
  <c r="BB164" i="3"/>
  <c r="AT164" i="3"/>
  <c r="BC164" i="3"/>
  <c r="AU164" i="3"/>
  <c r="BD164" i="3"/>
  <c r="AV164" i="3"/>
  <c r="BE164" i="3"/>
  <c r="AW164" i="3"/>
  <c r="BF164" i="3"/>
  <c r="BA58" i="3"/>
  <c r="BJ58" i="3"/>
  <c r="AS112" i="3"/>
  <c r="BB112" i="3"/>
  <c r="AT112" i="3"/>
  <c r="BC112" i="3"/>
  <c r="AU112" i="3"/>
  <c r="BD112" i="3"/>
  <c r="AV112" i="3"/>
  <c r="BE112" i="3"/>
  <c r="AW112" i="3"/>
  <c r="BF112" i="3"/>
  <c r="AS116" i="3"/>
  <c r="BB116" i="3"/>
  <c r="AT116" i="3"/>
  <c r="BC116" i="3"/>
  <c r="AU116" i="3"/>
  <c r="BD116" i="3"/>
  <c r="AV116" i="3"/>
  <c r="BE116" i="3"/>
  <c r="AW116" i="3"/>
  <c r="BF116" i="3"/>
  <c r="AS120" i="3"/>
  <c r="BB120" i="3"/>
  <c r="AT120" i="3"/>
  <c r="BC120" i="3"/>
  <c r="AU120" i="3"/>
  <c r="BD120" i="3"/>
  <c r="AV120" i="3"/>
  <c r="BE120" i="3"/>
  <c r="AW120" i="3"/>
  <c r="BF120" i="3"/>
  <c r="AS124" i="3"/>
  <c r="BB124" i="3"/>
  <c r="AT124" i="3"/>
  <c r="BC124" i="3"/>
  <c r="AU124" i="3"/>
  <c r="BD124" i="3"/>
  <c r="AV124" i="3"/>
  <c r="BE124" i="3"/>
  <c r="AW124" i="3"/>
  <c r="BF124" i="3"/>
  <c r="AS128" i="3"/>
  <c r="BB128" i="3"/>
  <c r="AT128" i="3"/>
  <c r="BC128" i="3"/>
  <c r="AU128" i="3"/>
  <c r="BD128" i="3"/>
  <c r="AV128" i="3"/>
  <c r="BE128" i="3"/>
  <c r="AW128" i="3"/>
  <c r="BF128" i="3"/>
  <c r="AS132" i="3"/>
  <c r="BB132" i="3"/>
  <c r="AT132" i="3"/>
  <c r="BC132" i="3"/>
  <c r="AU132" i="3"/>
  <c r="BD132" i="3"/>
  <c r="AV132" i="3"/>
  <c r="BE132" i="3"/>
  <c r="AW132" i="3"/>
  <c r="BF132" i="3"/>
  <c r="AS71" i="3"/>
  <c r="BB71" i="3"/>
  <c r="AT71" i="3"/>
  <c r="BC71" i="3"/>
  <c r="AU71" i="3"/>
  <c r="BD71" i="3"/>
  <c r="AV71" i="3"/>
  <c r="BE71" i="3"/>
  <c r="AW71" i="3"/>
  <c r="BF71" i="3"/>
  <c r="AS75" i="3"/>
  <c r="BB75" i="3"/>
  <c r="AT75" i="3"/>
  <c r="BC75" i="3"/>
  <c r="AU75" i="3"/>
  <c r="BD75" i="3"/>
  <c r="AV75" i="3"/>
  <c r="BE75" i="3"/>
  <c r="AW75" i="3"/>
  <c r="BF75" i="3"/>
  <c r="AS79" i="3"/>
  <c r="BB79" i="3"/>
  <c r="AT79" i="3"/>
  <c r="BC79" i="3"/>
  <c r="AU79" i="3"/>
  <c r="BD79" i="3"/>
  <c r="AV79" i="3"/>
  <c r="BE79" i="3"/>
  <c r="AW79" i="3"/>
  <c r="BF79" i="3"/>
  <c r="AS83" i="3"/>
  <c r="BB83" i="3"/>
  <c r="AT83" i="3"/>
  <c r="BC83" i="3"/>
  <c r="AU83" i="3"/>
  <c r="BD83" i="3"/>
  <c r="AV83" i="3"/>
  <c r="BE83" i="3"/>
  <c r="AW83" i="3"/>
  <c r="BF83" i="3"/>
  <c r="AS147" i="3"/>
  <c r="BB147" i="3"/>
  <c r="AT147" i="3"/>
  <c r="BC147" i="3"/>
  <c r="AU147" i="3"/>
  <c r="BD147" i="3"/>
  <c r="AV147" i="3"/>
  <c r="BE147" i="3"/>
  <c r="AW147" i="3"/>
  <c r="BF147" i="3"/>
  <c r="AX147" i="3"/>
  <c r="BG147" i="3"/>
  <c r="AY147" i="3"/>
  <c r="BH147" i="3"/>
  <c r="AS151" i="3"/>
  <c r="BB151" i="3"/>
  <c r="AT151" i="3"/>
  <c r="BC151" i="3"/>
  <c r="AU151" i="3"/>
  <c r="BD151" i="3"/>
  <c r="AV151" i="3"/>
  <c r="BE151" i="3"/>
  <c r="AW151" i="3"/>
  <c r="BF151" i="3"/>
  <c r="AX151" i="3"/>
  <c r="BG151" i="3"/>
  <c r="AY151" i="3"/>
  <c r="BH151" i="3"/>
  <c r="AS155" i="3"/>
  <c r="BB155" i="3"/>
  <c r="AT155" i="3"/>
  <c r="BC155" i="3"/>
  <c r="AU155" i="3"/>
  <c r="BD155" i="3"/>
  <c r="AV155" i="3"/>
  <c r="BE155" i="3"/>
  <c r="AW155" i="3"/>
  <c r="BF155" i="3"/>
  <c r="AX155" i="3"/>
  <c r="BG155" i="3"/>
  <c r="AY155" i="3"/>
  <c r="BH155" i="3"/>
  <c r="AS159" i="3"/>
  <c r="BB159" i="3"/>
  <c r="AT159" i="3"/>
  <c r="BC159" i="3"/>
  <c r="AU159" i="3"/>
  <c r="BD159" i="3"/>
  <c r="AV159" i="3"/>
  <c r="BE159" i="3"/>
  <c r="AW159" i="3"/>
  <c r="BF159" i="3"/>
  <c r="AX159" i="3"/>
  <c r="BG159" i="3"/>
  <c r="AY159" i="3"/>
  <c r="BH159" i="3"/>
  <c r="BA57" i="3"/>
  <c r="BJ57" i="3"/>
  <c r="BA56" i="3"/>
  <c r="BJ56" i="3"/>
  <c r="BA55" i="3"/>
  <c r="BJ55" i="3"/>
  <c r="BA54" i="3"/>
  <c r="BJ54" i="3"/>
  <c r="BA53" i="3"/>
  <c r="BJ53" i="3"/>
  <c r="BA52" i="3"/>
  <c r="BJ52" i="3"/>
  <c r="BA51" i="3"/>
  <c r="BJ51" i="3"/>
  <c r="BA50" i="3"/>
  <c r="BJ50" i="3"/>
  <c r="BA49" i="3"/>
  <c r="BJ49" i="3"/>
  <c r="BA48" i="3"/>
  <c r="BJ48" i="3"/>
  <c r="BA47" i="3"/>
  <c r="BJ47" i="3"/>
  <c r="BA46" i="3"/>
  <c r="BJ46" i="3"/>
  <c r="AI28" i="3"/>
  <c r="BA37" i="3"/>
  <c r="BJ37" i="3"/>
  <c r="AS111" i="3"/>
  <c r="BB111" i="3"/>
  <c r="AT111" i="3"/>
  <c r="BC111" i="3"/>
  <c r="AU111" i="3"/>
  <c r="BD111" i="3"/>
  <c r="AV111" i="3"/>
  <c r="BE111" i="3"/>
  <c r="AS62" i="3"/>
  <c r="BB62" i="3"/>
  <c r="AT62" i="3"/>
  <c r="BC62" i="3"/>
  <c r="AU62" i="3"/>
  <c r="BD62" i="3"/>
  <c r="AS64" i="3"/>
  <c r="BB64" i="3"/>
  <c r="AT64" i="3"/>
  <c r="BC64" i="3"/>
  <c r="AU64" i="3"/>
  <c r="BD64" i="3"/>
  <c r="AV64" i="3"/>
  <c r="BE64" i="3"/>
  <c r="AW64" i="3"/>
  <c r="BF64" i="3"/>
  <c r="AX66" i="3"/>
  <c r="BG66" i="3"/>
  <c r="AY66" i="3"/>
  <c r="BH66" i="3"/>
  <c r="AS162" i="3"/>
  <c r="BB162" i="3"/>
  <c r="AT162" i="3"/>
  <c r="BC162" i="3"/>
  <c r="AU162" i="3"/>
  <c r="BD162" i="3"/>
  <c r="AV162" i="3"/>
  <c r="BE162" i="3"/>
  <c r="AW162" i="3"/>
  <c r="BF162" i="3"/>
  <c r="AX162" i="3"/>
  <c r="BG162" i="3"/>
  <c r="AY162" i="3"/>
  <c r="BH162" i="3"/>
  <c r="AZ162" i="3"/>
  <c r="BI162" i="3"/>
  <c r="AX79" i="3"/>
  <c r="BG79" i="3"/>
  <c r="AY79" i="3"/>
  <c r="BH79" i="3"/>
  <c r="AZ79" i="3"/>
  <c r="BI79" i="3"/>
  <c r="AS142" i="3"/>
  <c r="BB142" i="3"/>
  <c r="AT142" i="3"/>
  <c r="BC142" i="3"/>
  <c r="AU142" i="3"/>
  <c r="BD142" i="3"/>
  <c r="AV142" i="3"/>
  <c r="BE142" i="3"/>
  <c r="AW142" i="3"/>
  <c r="BF142" i="3"/>
  <c r="AS167" i="3"/>
  <c r="BB167" i="3"/>
  <c r="AT167" i="3"/>
  <c r="BC167" i="3"/>
  <c r="AU167" i="3"/>
  <c r="BD167" i="3"/>
  <c r="AV167" i="3"/>
  <c r="BE167" i="3"/>
  <c r="AW167" i="3"/>
  <c r="BF167" i="3"/>
  <c r="AX167" i="3"/>
  <c r="BG167" i="3"/>
  <c r="AY167" i="3"/>
  <c r="BH167" i="3"/>
  <c r="AZ167" i="3"/>
  <c r="BI167" i="3"/>
  <c r="AS89" i="3"/>
  <c r="BB89" i="3"/>
  <c r="AT89" i="3"/>
  <c r="BC89" i="3"/>
  <c r="AU89" i="3"/>
  <c r="BD89" i="3"/>
  <c r="AS93" i="3"/>
  <c r="BB93" i="3"/>
  <c r="AT93" i="3"/>
  <c r="BC93" i="3"/>
  <c r="AU93" i="3"/>
  <c r="BD93" i="3"/>
  <c r="AS97" i="3"/>
  <c r="BB97" i="3"/>
  <c r="AT97" i="3"/>
  <c r="BC97" i="3"/>
  <c r="AU97" i="3"/>
  <c r="BD97" i="3"/>
  <c r="AS101" i="3"/>
  <c r="BB101" i="3"/>
  <c r="AT101" i="3"/>
  <c r="BC101" i="3"/>
  <c r="AU101" i="3"/>
  <c r="BD101" i="3"/>
  <c r="AS105" i="3"/>
  <c r="BB105" i="3"/>
  <c r="AT105" i="3"/>
  <c r="BC105" i="3"/>
  <c r="AU105" i="3"/>
  <c r="BD105" i="3"/>
  <c r="AS109" i="3"/>
  <c r="BB109" i="3"/>
  <c r="AT109" i="3"/>
  <c r="BC109" i="3"/>
  <c r="AU109" i="3"/>
  <c r="BD109" i="3"/>
  <c r="AW145" i="3"/>
  <c r="BF145" i="3"/>
  <c r="AX145" i="3"/>
  <c r="BG145" i="3"/>
  <c r="AY145" i="3"/>
  <c r="BH145" i="3"/>
  <c r="AW149" i="3"/>
  <c r="BF149" i="3"/>
  <c r="AX149" i="3"/>
  <c r="BG149" i="3"/>
  <c r="AY149" i="3"/>
  <c r="BH149" i="3"/>
  <c r="AW153" i="3"/>
  <c r="BF153" i="3"/>
  <c r="AX153" i="3"/>
  <c r="BG153" i="3"/>
  <c r="AY153" i="3"/>
  <c r="BH153" i="3"/>
  <c r="AW157" i="3"/>
  <c r="BF157" i="3"/>
  <c r="AX157" i="3"/>
  <c r="BG157" i="3"/>
  <c r="AY157" i="3"/>
  <c r="BH157" i="3"/>
  <c r="AW161" i="3"/>
  <c r="BF161" i="3"/>
  <c r="AX161" i="3"/>
  <c r="BG161" i="3"/>
  <c r="AY161" i="3"/>
  <c r="BH161" i="3"/>
  <c r="AS133" i="3"/>
  <c r="BB133" i="3"/>
  <c r="AT133" i="3"/>
  <c r="BC133" i="3"/>
  <c r="AU133" i="3"/>
  <c r="BD133" i="3"/>
  <c r="AV133" i="3"/>
  <c r="BE133" i="3"/>
  <c r="AW133" i="3"/>
  <c r="BF133" i="3"/>
  <c r="BA44" i="3"/>
  <c r="BJ44" i="3"/>
  <c r="BA41" i="3"/>
  <c r="BJ41" i="3"/>
  <c r="AP12" i="3"/>
  <c r="AP28" i="3"/>
  <c r="AS166" i="3"/>
  <c r="BB166" i="3"/>
  <c r="AT166" i="3"/>
  <c r="BC166" i="3"/>
  <c r="AU166" i="3"/>
  <c r="BD166" i="3"/>
  <c r="AV166" i="3"/>
  <c r="BE166" i="3"/>
  <c r="AW166" i="3"/>
  <c r="BF166" i="3"/>
  <c r="AX166" i="3"/>
  <c r="BG166" i="3"/>
  <c r="AY166" i="3"/>
  <c r="BH166" i="3"/>
  <c r="AZ166" i="3"/>
  <c r="BI166" i="3"/>
  <c r="AV61" i="3"/>
  <c r="BE61" i="3"/>
  <c r="AW61" i="3"/>
  <c r="BF61" i="3"/>
  <c r="AX67" i="3"/>
  <c r="BG67" i="3"/>
  <c r="AY67" i="3"/>
  <c r="BH67" i="3"/>
  <c r="AZ67" i="3"/>
  <c r="BI67" i="3"/>
  <c r="AY72" i="3"/>
  <c r="BH72" i="3"/>
  <c r="AZ72" i="3"/>
  <c r="BI72" i="3"/>
  <c r="AY76" i="3"/>
  <c r="BH76" i="3"/>
  <c r="AY80" i="3"/>
  <c r="BH80" i="3"/>
  <c r="AY84" i="3"/>
  <c r="BH84" i="3"/>
  <c r="AS141" i="3"/>
  <c r="BB141" i="3"/>
  <c r="AT141" i="3"/>
  <c r="BC141" i="3"/>
  <c r="AU141" i="3"/>
  <c r="BD141" i="3"/>
  <c r="AV141" i="3"/>
  <c r="BE141" i="3"/>
  <c r="AW141" i="3"/>
  <c r="BF141" i="3"/>
  <c r="AS144" i="3"/>
  <c r="BB144" i="3"/>
  <c r="AT144" i="3"/>
  <c r="BC144" i="3"/>
  <c r="AU144" i="3"/>
  <c r="BD144" i="3"/>
  <c r="AV144" i="3"/>
  <c r="BE144" i="3"/>
  <c r="AW144" i="3"/>
  <c r="BF144" i="3"/>
  <c r="AS136" i="3"/>
  <c r="BB136" i="3"/>
  <c r="AT136" i="3"/>
  <c r="BC136" i="3"/>
  <c r="AU136" i="3"/>
  <c r="BD136" i="3"/>
  <c r="AV136" i="3"/>
  <c r="BE136" i="3"/>
  <c r="AW136" i="3"/>
  <c r="BF136" i="3"/>
  <c r="AX136" i="3"/>
  <c r="BG136" i="3"/>
  <c r="AY136" i="3"/>
  <c r="BH136" i="3"/>
  <c r="AS140" i="3"/>
  <c r="BB140" i="3"/>
  <c r="AT140" i="3"/>
  <c r="BC140" i="3"/>
  <c r="AU140" i="3"/>
  <c r="BD140" i="3"/>
  <c r="AV140" i="3"/>
  <c r="BE140" i="3"/>
  <c r="AW140" i="3"/>
  <c r="BF140" i="3"/>
  <c r="AX140" i="3"/>
  <c r="BG140" i="3"/>
  <c r="AY140" i="3"/>
  <c r="BH140" i="3"/>
  <c r="BA40" i="3"/>
  <c r="BJ40" i="3"/>
  <c r="AO28" i="3"/>
  <c r="AK28" i="3"/>
  <c r="AL28" i="3"/>
  <c r="AS163" i="3"/>
  <c r="BB163" i="3"/>
  <c r="AT163" i="3"/>
  <c r="BC163" i="3"/>
  <c r="AU163" i="3"/>
  <c r="BD163" i="3"/>
  <c r="AV163" i="3"/>
  <c r="BE163" i="3"/>
  <c r="AW163" i="3"/>
  <c r="BF163" i="3"/>
  <c r="AX163" i="3"/>
  <c r="BG163" i="3"/>
  <c r="AY163" i="3"/>
  <c r="BH163" i="3"/>
  <c r="AZ163" i="3"/>
  <c r="BI163" i="3"/>
  <c r="BA43" i="3"/>
  <c r="BJ43" i="3"/>
  <c r="AX112" i="3"/>
  <c r="BG112" i="3"/>
  <c r="AX115" i="3"/>
  <c r="BG115" i="3"/>
  <c r="AY115" i="3"/>
  <c r="BH115" i="3"/>
  <c r="AZ115" i="3"/>
  <c r="BI115" i="3"/>
  <c r="AX123" i="3"/>
  <c r="BG123" i="3"/>
  <c r="AX71" i="3"/>
  <c r="BG71" i="3"/>
  <c r="AX142" i="3"/>
  <c r="BG142" i="3"/>
  <c r="AY142" i="3"/>
  <c r="BH142" i="3"/>
  <c r="AZ142" i="3"/>
  <c r="BI142" i="3"/>
  <c r="AS87" i="3"/>
  <c r="BB87" i="3"/>
  <c r="AT87" i="3"/>
  <c r="BC87" i="3"/>
  <c r="AS95" i="3"/>
  <c r="BB95" i="3"/>
  <c r="AT95" i="3"/>
  <c r="BC95" i="3"/>
  <c r="AS103" i="3"/>
  <c r="BB103" i="3"/>
  <c r="AT103" i="3"/>
  <c r="BC103" i="3"/>
  <c r="AU103" i="3"/>
  <c r="BD103" i="3"/>
  <c r="AV103" i="3"/>
  <c r="BE103" i="3"/>
  <c r="AW103" i="3"/>
  <c r="BF103" i="3"/>
  <c r="AX103" i="3"/>
  <c r="BG103" i="3"/>
  <c r="AY103" i="3"/>
  <c r="BH103" i="3"/>
  <c r="AX168" i="3"/>
  <c r="BG168" i="3"/>
  <c r="AY168" i="3"/>
  <c r="BH168" i="3"/>
  <c r="BA38" i="3"/>
  <c r="BJ38" i="3"/>
  <c r="AM28" i="3"/>
  <c r="AS92" i="3"/>
  <c r="BB92" i="3"/>
  <c r="AT92" i="3"/>
  <c r="BC92" i="3"/>
  <c r="AU92" i="3"/>
  <c r="BD92" i="3"/>
  <c r="AZ148" i="3"/>
  <c r="BI148" i="3"/>
  <c r="AZ156" i="3"/>
  <c r="BI156" i="3"/>
  <c r="AS60" i="3"/>
  <c r="BB60" i="3"/>
  <c r="AT60" i="3"/>
  <c r="BC60" i="3"/>
  <c r="AU60" i="3"/>
  <c r="BD60" i="3"/>
  <c r="AV60" i="3"/>
  <c r="BE60" i="3"/>
  <c r="AW60" i="3"/>
  <c r="BF60" i="3"/>
  <c r="AS100" i="3"/>
  <c r="BB100" i="3"/>
  <c r="AT100" i="3"/>
  <c r="BC100" i="3"/>
  <c r="AU100" i="3"/>
  <c r="BD100" i="3"/>
  <c r="AV100" i="3"/>
  <c r="BE100" i="3"/>
  <c r="AW100" i="3"/>
  <c r="BF100" i="3"/>
  <c r="AX100" i="3"/>
  <c r="BG100" i="3"/>
  <c r="AY100" i="3"/>
  <c r="BH100" i="3"/>
  <c r="AS143" i="3"/>
  <c r="BB143" i="3"/>
  <c r="AT143" i="3"/>
  <c r="BC143" i="3"/>
  <c r="AU143" i="3"/>
  <c r="BD143" i="3"/>
  <c r="AV143" i="3"/>
  <c r="BE143" i="3"/>
  <c r="AW143" i="3"/>
  <c r="BF143" i="3"/>
  <c r="AX143" i="3"/>
  <c r="BG143" i="3"/>
  <c r="AY143" i="3"/>
  <c r="BH143" i="3"/>
  <c r="AZ143" i="3"/>
  <c r="BI143" i="3"/>
  <c r="AY125" i="3"/>
  <c r="BH125" i="3"/>
  <c r="AZ125" i="3"/>
  <c r="BI125" i="3"/>
  <c r="AV62" i="3"/>
  <c r="BE62" i="3"/>
  <c r="AW62" i="3"/>
  <c r="BF62" i="3"/>
  <c r="AX62" i="3"/>
  <c r="BG62" i="3"/>
  <c r="AY62" i="3"/>
  <c r="BH62" i="3"/>
  <c r="AY73" i="3"/>
  <c r="BH73" i="3"/>
  <c r="AZ73" i="3"/>
  <c r="BI73" i="3"/>
  <c r="AS86" i="3"/>
  <c r="BB86" i="3"/>
  <c r="AT86" i="3"/>
  <c r="BC86" i="3"/>
  <c r="AU86" i="3"/>
  <c r="BD86" i="3"/>
  <c r="AV86" i="3"/>
  <c r="BE86" i="3"/>
  <c r="AW86" i="3"/>
  <c r="BF86" i="3"/>
  <c r="AX86" i="3"/>
  <c r="BG86" i="3"/>
  <c r="AY86" i="3"/>
  <c r="BH86" i="3"/>
  <c r="AS90" i="3"/>
  <c r="BB90" i="3"/>
  <c r="AT90" i="3"/>
  <c r="BC90" i="3"/>
  <c r="AU90" i="3"/>
  <c r="BD90" i="3"/>
  <c r="AV90" i="3"/>
  <c r="BE90" i="3"/>
  <c r="AS94" i="3"/>
  <c r="BB94" i="3"/>
  <c r="AT94" i="3"/>
  <c r="BC94" i="3"/>
  <c r="AU94" i="3"/>
  <c r="BD94" i="3"/>
  <c r="AV94" i="3"/>
  <c r="BE94" i="3"/>
  <c r="AW94" i="3"/>
  <c r="BF94" i="3"/>
  <c r="AS98" i="3"/>
  <c r="BB98" i="3"/>
  <c r="AT98" i="3"/>
  <c r="BC98" i="3"/>
  <c r="AU98" i="3"/>
  <c r="BD98" i="3"/>
  <c r="AV98" i="3"/>
  <c r="BE98" i="3"/>
  <c r="AS102" i="3"/>
  <c r="BB102" i="3"/>
  <c r="AT102" i="3"/>
  <c r="BC102" i="3"/>
  <c r="AU102" i="3"/>
  <c r="BD102" i="3"/>
  <c r="AV102" i="3"/>
  <c r="BE102" i="3"/>
  <c r="AW102" i="3"/>
  <c r="BF102" i="3"/>
  <c r="AX102" i="3"/>
  <c r="BG102" i="3"/>
  <c r="AY102" i="3"/>
  <c r="BH102" i="3"/>
  <c r="AS106" i="3"/>
  <c r="BB106" i="3"/>
  <c r="AT106" i="3"/>
  <c r="BC106" i="3"/>
  <c r="AU106" i="3"/>
  <c r="BD106" i="3"/>
  <c r="AV106" i="3"/>
  <c r="BE106" i="3"/>
  <c r="AS110" i="3"/>
  <c r="BB110" i="3"/>
  <c r="AT110" i="3"/>
  <c r="BC110" i="3"/>
  <c r="AU110" i="3"/>
  <c r="BD110" i="3"/>
  <c r="AV110" i="3"/>
  <c r="BE110" i="3"/>
  <c r="AW110" i="3"/>
  <c r="BF110" i="3"/>
  <c r="AX110" i="3"/>
  <c r="BG110" i="3"/>
  <c r="AS169" i="3"/>
  <c r="BB169" i="3"/>
  <c r="AT169" i="3"/>
  <c r="BC169" i="3"/>
  <c r="AU169" i="3"/>
  <c r="BD169" i="3"/>
  <c r="AV169" i="3"/>
  <c r="BE169" i="3"/>
  <c r="AW169" i="3"/>
  <c r="BF169" i="3"/>
  <c r="AX169" i="3"/>
  <c r="BG169" i="3"/>
  <c r="AY169" i="3"/>
  <c r="BH169" i="3"/>
  <c r="AY130" i="3"/>
  <c r="BH130" i="3"/>
  <c r="AZ130" i="3"/>
  <c r="BI130" i="3"/>
  <c r="AX78" i="3"/>
  <c r="BG78" i="3"/>
  <c r="AS139" i="3"/>
  <c r="BB139" i="3"/>
  <c r="AT139" i="3"/>
  <c r="BC139" i="3"/>
  <c r="AU139" i="3"/>
  <c r="BD139" i="3"/>
  <c r="AV139" i="3"/>
  <c r="BE139" i="3"/>
  <c r="AW139" i="3"/>
  <c r="BF139" i="3"/>
  <c r="AX139" i="3"/>
  <c r="BG139" i="3"/>
  <c r="AY139" i="3"/>
  <c r="BH139" i="3"/>
  <c r="AX132" i="3"/>
  <c r="BG132" i="3"/>
  <c r="AY132" i="3"/>
  <c r="BH132" i="3"/>
  <c r="AZ132" i="3"/>
  <c r="BI132" i="3"/>
  <c r="AX61" i="3"/>
  <c r="BG61" i="3"/>
  <c r="AY61" i="3"/>
  <c r="BH61" i="3"/>
  <c r="AZ61" i="3"/>
  <c r="BI61" i="3"/>
  <c r="AX75" i="3"/>
  <c r="BG75" i="3"/>
  <c r="AY75" i="3"/>
  <c r="BH75" i="3"/>
  <c r="AZ75" i="3"/>
  <c r="BI75" i="3"/>
  <c r="AV89" i="3"/>
  <c r="BE89" i="3"/>
  <c r="AW89" i="3"/>
  <c r="BF89" i="3"/>
  <c r="AX89" i="3"/>
  <c r="BG89" i="3"/>
  <c r="AY89" i="3"/>
  <c r="BH89" i="3"/>
  <c r="AZ89" i="3"/>
  <c r="BI89" i="3"/>
  <c r="AV93" i="3"/>
  <c r="BE93" i="3"/>
  <c r="AW93" i="3"/>
  <c r="BF93" i="3"/>
  <c r="AX93" i="3"/>
  <c r="BG93" i="3"/>
  <c r="AY93" i="3"/>
  <c r="BH93" i="3"/>
  <c r="AZ93" i="3"/>
  <c r="BI93" i="3"/>
  <c r="AV97" i="3"/>
  <c r="BE97" i="3"/>
  <c r="AW97" i="3"/>
  <c r="BF97" i="3"/>
  <c r="AX97" i="3"/>
  <c r="BG97" i="3"/>
  <c r="AY97" i="3"/>
  <c r="BH97" i="3"/>
  <c r="AZ97" i="3"/>
  <c r="BI97" i="3"/>
  <c r="AV101" i="3"/>
  <c r="BE101" i="3"/>
  <c r="AW101" i="3"/>
  <c r="BF101" i="3"/>
  <c r="AX101" i="3"/>
  <c r="BG101" i="3"/>
  <c r="AY101" i="3"/>
  <c r="BH101" i="3"/>
  <c r="AZ101" i="3"/>
  <c r="BI101" i="3"/>
  <c r="AV105" i="3"/>
  <c r="BE105" i="3"/>
  <c r="AW105" i="3"/>
  <c r="BF105" i="3"/>
  <c r="AX105" i="3"/>
  <c r="BG105" i="3"/>
  <c r="AY105" i="3"/>
  <c r="BH105" i="3"/>
  <c r="AZ105" i="3"/>
  <c r="BI105" i="3"/>
  <c r="AV109" i="3"/>
  <c r="BE109" i="3"/>
  <c r="AW109" i="3"/>
  <c r="BF109" i="3"/>
  <c r="AX109" i="3"/>
  <c r="BG109" i="3"/>
  <c r="AY109" i="3"/>
  <c r="BH109" i="3"/>
  <c r="AZ109" i="3"/>
  <c r="BI109" i="3"/>
  <c r="BA45" i="3"/>
  <c r="BJ45" i="3"/>
  <c r="AN28" i="3"/>
  <c r="AY77" i="3"/>
  <c r="BH77" i="3"/>
  <c r="AY85" i="3"/>
  <c r="BH85" i="3"/>
  <c r="AS108" i="3"/>
  <c r="BB108" i="3"/>
  <c r="AT108" i="3"/>
  <c r="BC108" i="3"/>
  <c r="AU108" i="3"/>
  <c r="BD108" i="3"/>
  <c r="AX64" i="3"/>
  <c r="BG64" i="3"/>
  <c r="AY64" i="3"/>
  <c r="BH64" i="3"/>
  <c r="AX124" i="3"/>
  <c r="BG124" i="3"/>
  <c r="AX144" i="3"/>
  <c r="BG144" i="3"/>
  <c r="AZ152" i="3"/>
  <c r="BI152" i="3"/>
  <c r="AZ160" i="3"/>
  <c r="BI160" i="3"/>
  <c r="AZ65" i="3"/>
  <c r="BI65" i="3"/>
  <c r="AX127" i="3"/>
  <c r="BG127" i="3"/>
  <c r="AY127" i="3"/>
  <c r="BH127" i="3"/>
  <c r="AZ127" i="3"/>
  <c r="BI127" i="3"/>
  <c r="AY81" i="3"/>
  <c r="BH81" i="3"/>
  <c r="AZ81" i="3"/>
  <c r="BI81" i="3"/>
  <c r="AX83" i="3"/>
  <c r="BG83" i="3"/>
  <c r="AY83" i="3"/>
  <c r="BH83" i="3"/>
  <c r="AX114" i="3"/>
  <c r="BG114" i="3"/>
  <c r="AS88" i="3"/>
  <c r="BB88" i="3"/>
  <c r="AT88" i="3"/>
  <c r="BC88" i="3"/>
  <c r="AU88" i="3"/>
  <c r="BD88" i="3"/>
  <c r="AV88" i="3"/>
  <c r="BE88" i="3"/>
  <c r="AW88" i="3"/>
  <c r="BF88" i="3"/>
  <c r="AX88" i="3"/>
  <c r="BG88" i="3"/>
  <c r="AY88" i="3"/>
  <c r="BH88" i="3"/>
  <c r="AZ88" i="3"/>
  <c r="BI88" i="3"/>
  <c r="AS96" i="3"/>
  <c r="BB96" i="3"/>
  <c r="AT96" i="3"/>
  <c r="BC96" i="3"/>
  <c r="AU96" i="3"/>
  <c r="BD96" i="3"/>
  <c r="AV96" i="3"/>
  <c r="BE96" i="3"/>
  <c r="AW96" i="3"/>
  <c r="BF96" i="3"/>
  <c r="AX96" i="3"/>
  <c r="BG96" i="3"/>
  <c r="AY96" i="3"/>
  <c r="BH96" i="3"/>
  <c r="AZ96" i="3"/>
  <c r="BI96" i="3"/>
  <c r="AS104" i="3"/>
  <c r="BB104" i="3"/>
  <c r="AT104" i="3"/>
  <c r="BC104" i="3"/>
  <c r="AU104" i="3"/>
  <c r="BD104" i="3"/>
  <c r="AV104" i="3"/>
  <c r="BE104" i="3"/>
  <c r="AW104" i="3"/>
  <c r="BF104" i="3"/>
  <c r="AX104" i="3"/>
  <c r="BG104" i="3"/>
  <c r="AY104" i="3"/>
  <c r="BH104" i="3"/>
  <c r="AZ104" i="3"/>
  <c r="BI104" i="3"/>
  <c r="AU95" i="3"/>
  <c r="BD95" i="3"/>
  <c r="AV95" i="3"/>
  <c r="BE95" i="3"/>
  <c r="AW95" i="3"/>
  <c r="BF95" i="3"/>
  <c r="AX95" i="3"/>
  <c r="BG95" i="3"/>
  <c r="AY95" i="3"/>
  <c r="BH95" i="3"/>
  <c r="AZ95" i="3"/>
  <c r="BI95" i="3"/>
  <c r="AZ154" i="3"/>
  <c r="BI154" i="3"/>
  <c r="BA42" i="3"/>
  <c r="BJ42" i="3"/>
  <c r="AZ136" i="3"/>
  <c r="BI136" i="3"/>
  <c r="AS91" i="3"/>
  <c r="BB91" i="3"/>
  <c r="AT91" i="3"/>
  <c r="BC91" i="3"/>
  <c r="AU91" i="3"/>
  <c r="BD91" i="3"/>
  <c r="AV91" i="3"/>
  <c r="BE91" i="3"/>
  <c r="AY118" i="3"/>
  <c r="BH118" i="3"/>
  <c r="AZ118" i="3"/>
  <c r="BI118" i="3"/>
  <c r="AZ147" i="3"/>
  <c r="BI147" i="3"/>
  <c r="AZ155" i="3"/>
  <c r="BI155" i="3"/>
  <c r="AX60" i="3"/>
  <c r="BG60" i="3"/>
  <c r="AY60" i="3"/>
  <c r="BH60" i="3"/>
  <c r="AW90" i="3"/>
  <c r="BF90" i="3"/>
  <c r="AX90" i="3"/>
  <c r="BG90" i="3"/>
  <c r="AY90" i="3"/>
  <c r="BH90" i="3"/>
  <c r="AZ90" i="3"/>
  <c r="BI90" i="3"/>
  <c r="AZ153" i="3"/>
  <c r="BI153" i="3"/>
  <c r="AS107" i="3"/>
  <c r="BB107" i="3"/>
  <c r="AT107" i="3"/>
  <c r="BC107" i="3"/>
  <c r="AU107" i="3"/>
  <c r="BD107" i="3"/>
  <c r="AV107" i="3"/>
  <c r="BE107" i="3"/>
  <c r="AZ138" i="3"/>
  <c r="BI138" i="3"/>
  <c r="AZ77" i="3"/>
  <c r="BI77" i="3"/>
  <c r="AZ103" i="3"/>
  <c r="BI103" i="3"/>
  <c r="AZ161" i="3"/>
  <c r="BI161" i="3"/>
  <c r="AX82" i="3"/>
  <c r="BG82" i="3"/>
  <c r="AY82" i="3"/>
  <c r="BH82" i="3"/>
  <c r="AZ82" i="3"/>
  <c r="BI82" i="3"/>
  <c r="AZ150" i="3"/>
  <c r="BI150" i="3"/>
  <c r="AJ28" i="3"/>
  <c r="AU87" i="3"/>
  <c r="BD87" i="3"/>
  <c r="AV87" i="3"/>
  <c r="BE87" i="3"/>
  <c r="AY165" i="3"/>
  <c r="BH165" i="3"/>
  <c r="AX74" i="3"/>
  <c r="BG74" i="3"/>
  <c r="AY74" i="3"/>
  <c r="BH74" i="3"/>
  <c r="AZ74" i="3"/>
  <c r="BI74" i="3"/>
  <c r="AW98" i="3"/>
  <c r="BF98" i="3"/>
  <c r="AX98" i="3"/>
  <c r="BG98" i="3"/>
  <c r="AY98" i="3"/>
  <c r="BH98" i="3"/>
  <c r="AZ98" i="3"/>
  <c r="BI98" i="3"/>
  <c r="AY117" i="3"/>
  <c r="BH117" i="3"/>
  <c r="AZ117" i="3"/>
  <c r="BI117" i="3"/>
  <c r="AY71" i="3"/>
  <c r="BH71" i="3"/>
  <c r="AS99" i="3"/>
  <c r="BB99" i="3"/>
  <c r="AT99" i="3"/>
  <c r="BC99" i="3"/>
  <c r="AU99" i="3"/>
  <c r="BD99" i="3"/>
  <c r="AV99" i="3"/>
  <c r="BE99" i="3"/>
  <c r="AW111" i="3"/>
  <c r="BF111" i="3"/>
  <c r="AX111" i="3"/>
  <c r="BG111" i="3"/>
  <c r="AY111" i="3"/>
  <c r="BH111" i="3"/>
  <c r="AZ111" i="3"/>
  <c r="BI111" i="3"/>
  <c r="AW106" i="3"/>
  <c r="BF106" i="3"/>
  <c r="AX106" i="3"/>
  <c r="BG106" i="3"/>
  <c r="AY106" i="3"/>
  <c r="BH106" i="3"/>
  <c r="AZ106" i="3"/>
  <c r="BI106" i="3"/>
  <c r="AZ149" i="3"/>
  <c r="BI149" i="3"/>
  <c r="AZ158" i="3"/>
  <c r="BI158" i="3"/>
  <c r="AS135" i="3"/>
  <c r="BB135" i="3"/>
  <c r="AT135" i="3"/>
  <c r="BC135" i="3"/>
  <c r="AU135" i="3"/>
  <c r="BD135" i="3"/>
  <c r="AV135" i="3"/>
  <c r="BE135" i="3"/>
  <c r="AW135" i="3"/>
  <c r="BF135" i="3"/>
  <c r="AX135" i="3"/>
  <c r="BG135" i="3"/>
  <c r="AY135" i="3"/>
  <c r="BH135" i="3"/>
  <c r="AZ135" i="3"/>
  <c r="BI135" i="3"/>
  <c r="AX119" i="3"/>
  <c r="BG119" i="3"/>
  <c r="AX116" i="3"/>
  <c r="BG116" i="3"/>
  <c r="AY123" i="3"/>
  <c r="BH123" i="3"/>
  <c r="AZ123" i="3"/>
  <c r="BI123" i="3"/>
  <c r="AY144" i="3"/>
  <c r="BH144" i="3"/>
  <c r="AZ144" i="3"/>
  <c r="BI144" i="3"/>
  <c r="AZ140" i="3"/>
  <c r="BI140" i="3"/>
  <c r="AY129" i="3"/>
  <c r="BH129" i="3"/>
  <c r="AZ129" i="3"/>
  <c r="BI129" i="3"/>
  <c r="AX120" i="3"/>
  <c r="BG120" i="3"/>
  <c r="AX141" i="3"/>
  <c r="BG141" i="3"/>
  <c r="AY141" i="3"/>
  <c r="BH141" i="3"/>
  <c r="AZ141" i="3"/>
  <c r="BI141" i="3"/>
  <c r="AX68" i="3"/>
  <c r="BG68" i="3"/>
  <c r="AY68" i="3"/>
  <c r="BH68" i="3"/>
  <c r="AZ68" i="3"/>
  <c r="BI68" i="3"/>
  <c r="AZ100" i="3"/>
  <c r="BI100" i="3"/>
  <c r="AV108" i="3"/>
  <c r="BE108" i="3"/>
  <c r="AW108" i="3"/>
  <c r="BF108" i="3"/>
  <c r="AX108" i="3"/>
  <c r="BG108" i="3"/>
  <c r="AY108" i="3"/>
  <c r="BH108" i="3"/>
  <c r="AZ108" i="3"/>
  <c r="BI108" i="3"/>
  <c r="AZ71" i="3"/>
  <c r="BI71" i="3"/>
  <c r="AZ151" i="3"/>
  <c r="BI151" i="3"/>
  <c r="AY110" i="3"/>
  <c r="BH110" i="3"/>
  <c r="AZ110" i="3"/>
  <c r="BI110" i="3"/>
  <c r="AX164" i="3"/>
  <c r="BG164" i="3"/>
  <c r="AY164" i="3"/>
  <c r="BH164" i="3"/>
  <c r="AZ164" i="3"/>
  <c r="BI164" i="3"/>
  <c r="AW91" i="3"/>
  <c r="BF91" i="3"/>
  <c r="AX91" i="3"/>
  <c r="BG91" i="3"/>
  <c r="AY91" i="3"/>
  <c r="BH91" i="3"/>
  <c r="AZ91" i="3"/>
  <c r="BI91" i="3"/>
  <c r="AW99" i="3"/>
  <c r="BF99" i="3"/>
  <c r="AX99" i="3"/>
  <c r="BG99" i="3"/>
  <c r="AY99" i="3"/>
  <c r="BH99" i="3"/>
  <c r="AZ99" i="3"/>
  <c r="BI99" i="3"/>
  <c r="AZ62" i="3"/>
  <c r="BI62" i="3"/>
  <c r="AS137" i="3"/>
  <c r="BB137" i="3"/>
  <c r="AT137" i="3"/>
  <c r="BC137" i="3"/>
  <c r="AU137" i="3"/>
  <c r="BD137" i="3"/>
  <c r="AV137" i="3"/>
  <c r="BE137" i="3"/>
  <c r="AW137" i="3"/>
  <c r="BF137" i="3"/>
  <c r="AX137" i="3"/>
  <c r="BG137" i="3"/>
  <c r="AY137" i="3"/>
  <c r="BH137" i="3"/>
  <c r="AZ137" i="3"/>
  <c r="BI137" i="3"/>
  <c r="AZ76" i="3"/>
  <c r="BI76" i="3"/>
  <c r="AX128" i="3"/>
  <c r="BG128" i="3"/>
  <c r="AY128" i="3"/>
  <c r="BH128" i="3"/>
  <c r="AZ128" i="3"/>
  <c r="BI128" i="3"/>
  <c r="AZ64" i="3"/>
  <c r="BI64" i="3"/>
  <c r="AZ86" i="3"/>
  <c r="BI86" i="3"/>
  <c r="AX94" i="3"/>
  <c r="BG94" i="3"/>
  <c r="AY94" i="3"/>
  <c r="BH94" i="3"/>
  <c r="AZ94" i="3"/>
  <c r="BI94" i="3"/>
  <c r="AZ102" i="3"/>
  <c r="BI102" i="3"/>
  <c r="AY113" i="3"/>
  <c r="BH113" i="3"/>
  <c r="AZ113" i="3"/>
  <c r="BI113" i="3"/>
  <c r="AY119" i="3"/>
  <c r="BH119" i="3"/>
  <c r="AZ60" i="3"/>
  <c r="BI60" i="3"/>
  <c r="AZ66" i="3"/>
  <c r="BI66" i="3"/>
  <c r="AZ85" i="3"/>
  <c r="BI85" i="3"/>
  <c r="AW107" i="3"/>
  <c r="BF107" i="3"/>
  <c r="AX107" i="3"/>
  <c r="BG107" i="3"/>
  <c r="AY107" i="3"/>
  <c r="BH107" i="3"/>
  <c r="AZ107" i="3"/>
  <c r="BI107" i="3"/>
  <c r="AW87" i="3"/>
  <c r="BF87" i="3"/>
  <c r="AX87" i="3"/>
  <c r="BG87" i="3"/>
  <c r="AY87" i="3"/>
  <c r="BH87" i="3"/>
  <c r="AZ87" i="3"/>
  <c r="BI87" i="3"/>
  <c r="AY114" i="3"/>
  <c r="BH114" i="3"/>
  <c r="AZ84" i="3"/>
  <c r="BI84" i="3"/>
  <c r="AZ159" i="3"/>
  <c r="BI159" i="3"/>
  <c r="AY120" i="3"/>
  <c r="BH120" i="3"/>
  <c r="AZ120" i="3"/>
  <c r="BI120" i="3"/>
  <c r="AZ146" i="3"/>
  <c r="BI146" i="3"/>
  <c r="AY124" i="3"/>
  <c r="BH124" i="3"/>
  <c r="AZ124" i="3"/>
  <c r="BI124" i="3"/>
  <c r="AZ168" i="3"/>
  <c r="BI168" i="3"/>
  <c r="AZ169" i="3"/>
  <c r="BI169" i="3"/>
  <c r="AV92" i="3"/>
  <c r="BE92" i="3"/>
  <c r="AW92" i="3"/>
  <c r="BF92" i="3"/>
  <c r="AX92" i="3"/>
  <c r="BG92" i="3"/>
  <c r="AY92" i="3"/>
  <c r="BH92" i="3"/>
  <c r="AZ92" i="3"/>
  <c r="BI92" i="3"/>
  <c r="AX131" i="3"/>
  <c r="BG131" i="3"/>
  <c r="AY131" i="3"/>
  <c r="BH131" i="3"/>
  <c r="AZ131" i="3"/>
  <c r="BI131" i="3"/>
  <c r="AY112" i="3"/>
  <c r="BH112" i="3"/>
  <c r="AZ112" i="3"/>
  <c r="BI112" i="3"/>
  <c r="AX133" i="3"/>
  <c r="BG133" i="3"/>
  <c r="AZ165" i="3"/>
  <c r="BI165" i="3"/>
  <c r="AY78" i="3"/>
  <c r="BH78" i="3"/>
  <c r="AZ134" i="3"/>
  <c r="BI134" i="3"/>
  <c r="AY133" i="3"/>
  <c r="BH133" i="3"/>
  <c r="AZ133" i="3"/>
  <c r="BI133" i="3"/>
  <c r="AZ80" i="3"/>
  <c r="BI80" i="3"/>
  <c r="AZ83" i="3"/>
  <c r="BI83" i="3"/>
  <c r="AX70" i="3"/>
  <c r="BG70" i="3"/>
  <c r="AY70" i="3"/>
  <c r="BH70" i="3"/>
  <c r="AZ70" i="3"/>
  <c r="BI70" i="3"/>
  <c r="AY121" i="3"/>
  <c r="BH121" i="3"/>
  <c r="AZ121" i="3"/>
  <c r="BI121" i="3"/>
  <c r="AY116" i="3"/>
  <c r="BH116" i="3"/>
  <c r="AZ116" i="3"/>
  <c r="BI116" i="3"/>
  <c r="AY126" i="3"/>
  <c r="BH126" i="3"/>
  <c r="AZ145" i="3"/>
  <c r="BI145" i="3"/>
  <c r="AZ157" i="3"/>
  <c r="BI157" i="3"/>
  <c r="AZ126" i="3"/>
  <c r="BI126" i="3"/>
  <c r="AZ119" i="3"/>
  <c r="BI119" i="3"/>
  <c r="AZ139" i="3"/>
  <c r="BI139" i="3"/>
  <c r="AZ78" i="3"/>
  <c r="BI78" i="3"/>
  <c r="AY122" i="3"/>
  <c r="BH122" i="3"/>
  <c r="AZ114" i="3"/>
  <c r="BI114" i="3"/>
  <c r="AZ122" i="3"/>
  <c r="BI122" i="3"/>
  <c r="BA164" i="3"/>
  <c r="BJ164" i="3"/>
  <c r="BA167" i="3"/>
  <c r="BJ167" i="3"/>
  <c r="BA163" i="3"/>
  <c r="BJ163" i="3"/>
  <c r="BA142" i="3"/>
  <c r="BJ142" i="3"/>
  <c r="BA63" i="3"/>
  <c r="BJ63" i="3"/>
  <c r="BA169" i="3"/>
  <c r="BJ169" i="3"/>
  <c r="BA166" i="3"/>
  <c r="BJ166" i="3"/>
  <c r="BA162" i="3"/>
  <c r="BJ162" i="3"/>
  <c r="BA140" i="3"/>
  <c r="BJ140" i="3"/>
  <c r="BA138" i="3"/>
  <c r="BJ138" i="3"/>
  <c r="BA136" i="3"/>
  <c r="BJ136" i="3"/>
  <c r="BA134" i="3"/>
  <c r="BJ134" i="3"/>
  <c r="BA111" i="3"/>
  <c r="BJ111" i="3"/>
  <c r="BA62" i="3"/>
  <c r="BJ62" i="3"/>
  <c r="BA60" i="3"/>
  <c r="BJ60" i="3"/>
  <c r="BA59" i="3"/>
  <c r="BJ59" i="3"/>
  <c r="BA161" i="3"/>
  <c r="BJ161" i="3"/>
  <c r="BA160" i="3"/>
  <c r="BJ160" i="3"/>
  <c r="BA159" i="3"/>
  <c r="BJ159" i="3"/>
  <c r="BA158" i="3"/>
  <c r="BJ158" i="3"/>
  <c r="BA157" i="3"/>
  <c r="BJ157" i="3"/>
  <c r="BA156" i="3"/>
  <c r="BJ156" i="3"/>
  <c r="BA155" i="3"/>
  <c r="BJ155" i="3"/>
  <c r="BA154" i="3"/>
  <c r="BJ154" i="3"/>
  <c r="BA153" i="3"/>
  <c r="BJ153" i="3"/>
  <c r="BA152" i="3"/>
  <c r="BJ152" i="3"/>
  <c r="BA151" i="3"/>
  <c r="BJ151" i="3"/>
  <c r="BA150" i="3"/>
  <c r="BJ150" i="3"/>
  <c r="BA149" i="3"/>
  <c r="BJ149" i="3"/>
  <c r="BA148" i="3"/>
  <c r="BJ148" i="3"/>
  <c r="BA147" i="3"/>
  <c r="BJ147" i="3"/>
  <c r="BA146" i="3"/>
  <c r="BJ146" i="3"/>
  <c r="BA145" i="3"/>
  <c r="BJ145" i="3"/>
  <c r="BA144" i="3"/>
  <c r="BJ144" i="3"/>
  <c r="BA118" i="3"/>
  <c r="BJ118" i="3"/>
  <c r="BA110" i="3"/>
  <c r="BJ110" i="3"/>
  <c r="BA109" i="3"/>
  <c r="BJ109" i="3"/>
  <c r="BA108" i="3"/>
  <c r="BJ108" i="3"/>
  <c r="BA107" i="3"/>
  <c r="BJ107" i="3"/>
  <c r="BA106" i="3"/>
  <c r="BJ106" i="3"/>
  <c r="BA105" i="3"/>
  <c r="BJ105" i="3"/>
  <c r="BA104" i="3"/>
  <c r="BJ104" i="3"/>
  <c r="BA103" i="3"/>
  <c r="BJ103" i="3"/>
  <c r="BA102" i="3"/>
  <c r="BJ102" i="3"/>
  <c r="BA101" i="3"/>
  <c r="BJ101" i="3"/>
  <c r="BA100" i="3"/>
  <c r="BJ100" i="3"/>
  <c r="BA99" i="3"/>
  <c r="BJ99" i="3"/>
  <c r="BA98" i="3"/>
  <c r="BJ98" i="3"/>
  <c r="BA97" i="3"/>
  <c r="BJ97" i="3"/>
  <c r="BA96" i="3"/>
  <c r="BJ96" i="3"/>
  <c r="BA95" i="3"/>
  <c r="BJ95" i="3"/>
  <c r="BA94" i="3"/>
  <c r="BJ94" i="3"/>
  <c r="BA93" i="3"/>
  <c r="BJ93" i="3"/>
  <c r="BA92" i="3"/>
  <c r="BJ92" i="3"/>
  <c r="BA91" i="3"/>
  <c r="BJ91" i="3"/>
  <c r="BA90" i="3"/>
  <c r="BJ90" i="3"/>
  <c r="BA89" i="3"/>
  <c r="BJ89" i="3"/>
  <c r="BA88" i="3"/>
  <c r="BJ88" i="3"/>
  <c r="BA87" i="3"/>
  <c r="BJ87" i="3"/>
  <c r="BA86" i="3"/>
  <c r="BJ86" i="3"/>
  <c r="BA130" i="3"/>
  <c r="BJ130" i="3"/>
  <c r="BA126" i="3"/>
  <c r="BJ126" i="3"/>
  <c r="BA122" i="3"/>
  <c r="BJ122" i="3"/>
  <c r="BA114" i="3"/>
  <c r="BJ114" i="3"/>
  <c r="BA83" i="3"/>
  <c r="BJ83" i="3"/>
  <c r="BA79" i="3"/>
  <c r="BJ79" i="3"/>
  <c r="BA75" i="3"/>
  <c r="BJ75" i="3"/>
  <c r="BA71" i="3"/>
  <c r="BJ71" i="3"/>
  <c r="BA68" i="3"/>
  <c r="BJ68" i="3"/>
  <c r="BA64" i="3"/>
  <c r="BJ64" i="3"/>
  <c r="BA143" i="3"/>
  <c r="BJ143" i="3"/>
  <c r="BA141" i="3"/>
  <c r="BJ141" i="3"/>
  <c r="BA82" i="3"/>
  <c r="BJ82" i="3"/>
  <c r="BA78" i="3"/>
  <c r="BJ78" i="3"/>
  <c r="BA74" i="3"/>
  <c r="BJ74" i="3"/>
  <c r="BA168" i="3"/>
  <c r="BJ168" i="3"/>
  <c r="BA165" i="3"/>
  <c r="BJ165" i="3"/>
  <c r="BA133" i="3"/>
  <c r="BJ133" i="3"/>
  <c r="BA132" i="3"/>
  <c r="BJ132" i="3"/>
  <c r="BA128" i="3"/>
  <c r="BJ128" i="3"/>
  <c r="BA124" i="3"/>
  <c r="BJ124" i="3"/>
  <c r="BA120" i="3"/>
  <c r="BJ120" i="3"/>
  <c r="BA116" i="3"/>
  <c r="BJ116" i="3"/>
  <c r="BA112" i="3"/>
  <c r="BJ112" i="3"/>
  <c r="BA85" i="3"/>
  <c r="BJ85" i="3"/>
  <c r="BA81" i="3"/>
  <c r="BJ81" i="3"/>
  <c r="BA77" i="3"/>
  <c r="BJ77" i="3"/>
  <c r="BA73" i="3"/>
  <c r="BJ73" i="3"/>
  <c r="BA70" i="3"/>
  <c r="BJ70" i="3"/>
  <c r="BA66" i="3"/>
  <c r="BJ66" i="3"/>
  <c r="BA129" i="3"/>
  <c r="BJ129" i="3"/>
  <c r="BA121" i="3"/>
  <c r="BJ121" i="3"/>
  <c r="BA113" i="3"/>
  <c r="BJ113" i="3"/>
  <c r="BA67" i="3"/>
  <c r="BJ67" i="3"/>
  <c r="BA135" i="3"/>
  <c r="BJ135" i="3"/>
  <c r="BA127" i="3"/>
  <c r="BJ127" i="3"/>
  <c r="BA119" i="3"/>
  <c r="BJ119" i="3"/>
  <c r="BA84" i="3"/>
  <c r="BJ84" i="3"/>
  <c r="BA76" i="3"/>
  <c r="BJ76" i="3"/>
  <c r="BA65" i="3"/>
  <c r="BJ65" i="3"/>
  <c r="BA125" i="3"/>
  <c r="BJ125" i="3"/>
  <c r="BA117" i="3"/>
  <c r="BJ117" i="3"/>
  <c r="BA131" i="3"/>
  <c r="BJ131" i="3"/>
  <c r="BA123" i="3"/>
  <c r="BJ123" i="3"/>
  <c r="BA115" i="3"/>
  <c r="BJ115" i="3"/>
  <c r="BA80" i="3"/>
  <c r="BJ80" i="3"/>
  <c r="BA72" i="3"/>
  <c r="BJ72" i="3"/>
  <c r="BA69" i="3"/>
  <c r="BJ69" i="3"/>
  <c r="BA61" i="3"/>
  <c r="BJ61" i="3"/>
  <c r="BA137" i="3"/>
  <c r="BJ137" i="3"/>
  <c r="BA139" i="3"/>
  <c r="BJ139" i="3"/>
  <c r="AO11" i="3"/>
  <c r="AN11" i="3"/>
  <c r="AM11" i="3"/>
  <c r="AL11" i="3"/>
  <c r="AK11" i="3"/>
  <c r="AJ11" i="3"/>
  <c r="AI11" i="3"/>
  <c r="AP10" i="3"/>
  <c r="AN10" i="3"/>
  <c r="AM10" i="3"/>
  <c r="AL10" i="3"/>
  <c r="AK10" i="3"/>
  <c r="AJ10" i="3"/>
  <c r="AI10" i="3"/>
  <c r="AZ39" i="3"/>
  <c r="BI39" i="3"/>
  <c r="AZ48" i="3"/>
  <c r="BI48" i="3"/>
  <c r="AY48" i="3"/>
  <c r="BH48" i="3"/>
  <c r="AZ49" i="3"/>
  <c r="BI49" i="3"/>
  <c r="AZ53" i="3"/>
  <c r="BI53" i="3"/>
  <c r="AY53" i="3"/>
  <c r="BH53" i="3"/>
  <c r="AX53" i="3"/>
  <c r="BG53" i="3"/>
  <c r="AO12" i="3"/>
  <c r="AY49" i="3"/>
  <c r="BH49" i="3"/>
  <c r="AX49" i="3"/>
  <c r="BG49" i="3"/>
  <c r="AW49" i="3"/>
  <c r="BF49" i="3"/>
  <c r="AK12" i="3"/>
  <c r="AZ50" i="3"/>
  <c r="BI50" i="3"/>
  <c r="AZ45" i="3"/>
  <c r="BI45" i="3"/>
  <c r="AM12" i="3"/>
  <c r="AQ11" i="3"/>
  <c r="AN12" i="3"/>
  <c r="AQ10" i="3"/>
  <c r="AL12" i="3"/>
  <c r="AI12" i="3"/>
  <c r="AZ56" i="3"/>
  <c r="BI56" i="3"/>
  <c r="AJ12" i="3"/>
  <c r="AZ57" i="3"/>
  <c r="BI57" i="3"/>
  <c r="AY57" i="3"/>
  <c r="BH57" i="3"/>
  <c r="AX57" i="3"/>
  <c r="BG57" i="3"/>
  <c r="AW57" i="3"/>
  <c r="BF57" i="3"/>
  <c r="AZ52" i="3"/>
  <c r="BI52" i="3"/>
  <c r="AZ44" i="3"/>
  <c r="BI44" i="3"/>
  <c r="AY44" i="3"/>
  <c r="BH44" i="3"/>
  <c r="AX44" i="3"/>
  <c r="BG44" i="3"/>
  <c r="AW44" i="3"/>
  <c r="BF44" i="3"/>
  <c r="AV44" i="3"/>
  <c r="BE44" i="3"/>
  <c r="AU44" i="3"/>
  <c r="BD44" i="3"/>
  <c r="AT44" i="3"/>
  <c r="BC44" i="3"/>
  <c r="AS44" i="3"/>
  <c r="BB44" i="3"/>
  <c r="AV49" i="3"/>
  <c r="BE49" i="3"/>
  <c r="AU49" i="3"/>
  <c r="BD49" i="3"/>
  <c r="AV57" i="3"/>
  <c r="BE57" i="3"/>
  <c r="AU57" i="3"/>
  <c r="BD57" i="3"/>
  <c r="AY52" i="3"/>
  <c r="BH52" i="3"/>
  <c r="AX52" i="3"/>
  <c r="BG52" i="3"/>
  <c r="AZ41" i="3"/>
  <c r="BI41" i="3"/>
  <c r="BA34" i="3"/>
  <c r="BA35" i="3"/>
  <c r="BA28" i="3"/>
  <c r="AV34" i="3"/>
  <c r="AV35" i="3"/>
  <c r="AV36" i="3"/>
  <c r="AV37" i="3"/>
  <c r="AV38" i="3"/>
  <c r="AV39" i="3"/>
  <c r="AV40" i="3"/>
  <c r="AV41" i="3"/>
  <c r="AV42" i="3"/>
  <c r="AV43" i="3"/>
  <c r="AV45" i="3"/>
  <c r="AV46" i="3"/>
  <c r="AV47" i="3"/>
  <c r="AV48" i="3"/>
  <c r="AV50" i="3"/>
  <c r="AV51" i="3"/>
  <c r="AV52" i="3"/>
  <c r="AV53" i="3"/>
  <c r="AV54" i="3"/>
  <c r="AV55" i="3"/>
  <c r="AV56" i="3"/>
  <c r="AV58" i="3"/>
  <c r="AV27" i="3"/>
  <c r="AU34" i="3"/>
  <c r="AU35" i="3"/>
  <c r="AU36" i="3"/>
  <c r="AU37" i="3"/>
  <c r="AU38" i="3"/>
  <c r="AU39" i="3"/>
  <c r="AU40" i="3"/>
  <c r="AU41" i="3"/>
  <c r="AU42" i="3"/>
  <c r="AU43" i="3"/>
  <c r="AU45" i="3"/>
  <c r="AU46" i="3"/>
  <c r="AU47" i="3"/>
  <c r="AU48" i="3"/>
  <c r="AU50" i="3"/>
  <c r="AU51" i="3"/>
  <c r="AU52" i="3"/>
  <c r="AU53" i="3"/>
  <c r="AU54" i="3"/>
  <c r="AU55" i="3"/>
  <c r="AU56" i="3"/>
  <c r="AU58" i="3"/>
  <c r="AU27" i="3"/>
  <c r="AW52" i="3"/>
  <c r="BF52" i="3"/>
  <c r="AZ55" i="3"/>
  <c r="BI55" i="3"/>
  <c r="AY55" i="3"/>
  <c r="BH55" i="3"/>
  <c r="AX55" i="3"/>
  <c r="BG55" i="3"/>
  <c r="AW55" i="3"/>
  <c r="BF55" i="3"/>
  <c r="BE55" i="3"/>
  <c r="BD55" i="3"/>
  <c r="AT55" i="3"/>
  <c r="BC55" i="3"/>
  <c r="AS55" i="3"/>
  <c r="BB55" i="3"/>
  <c r="AZ47" i="3"/>
  <c r="BI47" i="3"/>
  <c r="AY47" i="3"/>
  <c r="BH47" i="3"/>
  <c r="AX47" i="3"/>
  <c r="BG47" i="3"/>
  <c r="AW47" i="3"/>
  <c r="BF47" i="3"/>
  <c r="BE47" i="3"/>
  <c r="BD47" i="3"/>
  <c r="AT47" i="3"/>
  <c r="BC47" i="3"/>
  <c r="AS47" i="3"/>
  <c r="BB47" i="3"/>
  <c r="AY56" i="3"/>
  <c r="BH56" i="3"/>
  <c r="AX56" i="3"/>
  <c r="BG56" i="3"/>
  <c r="AW56" i="3"/>
  <c r="BF56" i="3"/>
  <c r="AZ46" i="3"/>
  <c r="BI46" i="3"/>
  <c r="AY46" i="3"/>
  <c r="BH46" i="3"/>
  <c r="AX46" i="3"/>
  <c r="BG46" i="3"/>
  <c r="AW46" i="3"/>
  <c r="BF46" i="3"/>
  <c r="AZ40" i="3"/>
  <c r="BI40" i="3"/>
  <c r="AY40" i="3"/>
  <c r="BH40" i="3"/>
  <c r="AX40" i="3"/>
  <c r="BG40" i="3"/>
  <c r="AX48" i="3"/>
  <c r="BG48" i="3"/>
  <c r="AW48" i="3"/>
  <c r="BF48" i="3"/>
  <c r="AZ54" i="3"/>
  <c r="BI54" i="3"/>
  <c r="AY54" i="3"/>
  <c r="BH54" i="3"/>
  <c r="AX54" i="3"/>
  <c r="BG54" i="3"/>
  <c r="AW54" i="3"/>
  <c r="BF54" i="3"/>
  <c r="AW53" i="3"/>
  <c r="BF53" i="3"/>
  <c r="BE53" i="3"/>
  <c r="AY50" i="3"/>
  <c r="BH50" i="3"/>
  <c r="AX50" i="3"/>
  <c r="BG50" i="3"/>
  <c r="AW50" i="3"/>
  <c r="BF50" i="3"/>
  <c r="AT57" i="3"/>
  <c r="BC57" i="3"/>
  <c r="AS57" i="3"/>
  <c r="BB57" i="3"/>
  <c r="AT49" i="3"/>
  <c r="BC49" i="3"/>
  <c r="AS49" i="3"/>
  <c r="BB49" i="3"/>
  <c r="AZ34" i="3"/>
  <c r="AZ35" i="3"/>
  <c r="AZ36" i="3"/>
  <c r="AZ37" i="3"/>
  <c r="AZ38" i="3"/>
  <c r="AZ42" i="3"/>
  <c r="AZ43" i="3"/>
  <c r="AZ51" i="3"/>
  <c r="AZ58" i="3"/>
  <c r="AZ27" i="3"/>
  <c r="BA27" i="3"/>
  <c r="BI51" i="3"/>
  <c r="AY51" i="3"/>
  <c r="BH51" i="3"/>
  <c r="AX51" i="3"/>
  <c r="BG51" i="3"/>
  <c r="AW51" i="3"/>
  <c r="BF51" i="3"/>
  <c r="BE51" i="3"/>
  <c r="BD51" i="3"/>
  <c r="AT51" i="3"/>
  <c r="BC51" i="3"/>
  <c r="AS51" i="3"/>
  <c r="BB51" i="3"/>
  <c r="AX34" i="3"/>
  <c r="AX35" i="3"/>
  <c r="AX36" i="3"/>
  <c r="AX37" i="3"/>
  <c r="AX38" i="3"/>
  <c r="AX39" i="3"/>
  <c r="AX41" i="3"/>
  <c r="AX42" i="3"/>
  <c r="AX43" i="3"/>
  <c r="AX45" i="3"/>
  <c r="AX58" i="3"/>
  <c r="AX27" i="3"/>
  <c r="AY34" i="3"/>
  <c r="AY35" i="3"/>
  <c r="AY36" i="3"/>
  <c r="AY37" i="3"/>
  <c r="AY38" i="3"/>
  <c r="AY39" i="3"/>
  <c r="AY41" i="3"/>
  <c r="AY42" i="3"/>
  <c r="AY43" i="3"/>
  <c r="AY45" i="3"/>
  <c r="AY58" i="3"/>
  <c r="AY27" i="3"/>
  <c r="AW34" i="3"/>
  <c r="AW35" i="3"/>
  <c r="AW36" i="3"/>
  <c r="AW37" i="3"/>
  <c r="AW38" i="3"/>
  <c r="AW39" i="3"/>
  <c r="AW40" i="3"/>
  <c r="AW41" i="3"/>
  <c r="AW42" i="3"/>
  <c r="AW43" i="3"/>
  <c r="AW45" i="3"/>
  <c r="AW58" i="3"/>
  <c r="AW27" i="3"/>
  <c r="BD53" i="3"/>
  <c r="AT53" i="3"/>
  <c r="BC53" i="3"/>
  <c r="AS53" i="3"/>
  <c r="BB53" i="3"/>
  <c r="BI36" i="3"/>
  <c r="BH36" i="3"/>
  <c r="BG36" i="3"/>
  <c r="BF36" i="3"/>
  <c r="BE36" i="3"/>
  <c r="BD36" i="3"/>
  <c r="AT36" i="3"/>
  <c r="BC36" i="3"/>
  <c r="BH45" i="3"/>
  <c r="BG45" i="3"/>
  <c r="BI42" i="3"/>
  <c r="BH42" i="3"/>
  <c r="BG42" i="3"/>
  <c r="AS34" i="3"/>
  <c r="AS35" i="3"/>
  <c r="AS36" i="3"/>
  <c r="AS37" i="3"/>
  <c r="AS38" i="3"/>
  <c r="AS39" i="3"/>
  <c r="AS40" i="3"/>
  <c r="AS41" i="3"/>
  <c r="AS42" i="3"/>
  <c r="AS43" i="3"/>
  <c r="AS45" i="3"/>
  <c r="AS46" i="3"/>
  <c r="AS48" i="3"/>
  <c r="AS50" i="3"/>
  <c r="AS52" i="3"/>
  <c r="AS54" i="3"/>
  <c r="AS56" i="3"/>
  <c r="AS58" i="3"/>
  <c r="AS27" i="3"/>
  <c r="AT34" i="3"/>
  <c r="AT35" i="3"/>
  <c r="AT37" i="3"/>
  <c r="AT38" i="3"/>
  <c r="AT39" i="3"/>
  <c r="AT40" i="3"/>
  <c r="AT41" i="3"/>
  <c r="AT42" i="3"/>
  <c r="AT43" i="3"/>
  <c r="AT45" i="3"/>
  <c r="AT46" i="3"/>
  <c r="AT48" i="3"/>
  <c r="AT50" i="3"/>
  <c r="AT52" i="3"/>
  <c r="AT54" i="3"/>
  <c r="AT56" i="3"/>
  <c r="AT58" i="3"/>
  <c r="AT27" i="3"/>
  <c r="BH41" i="3"/>
  <c r="BG41" i="3"/>
  <c r="BH39" i="3"/>
  <c r="BG39" i="3"/>
  <c r="BF39" i="3"/>
  <c r="BE39" i="3"/>
  <c r="BD39" i="3"/>
  <c r="BI37" i="3"/>
  <c r="BH37" i="3"/>
  <c r="BE56" i="3"/>
  <c r="BD56" i="3"/>
  <c r="BC56" i="3"/>
  <c r="BB56" i="3"/>
  <c r="BE54" i="3"/>
  <c r="BD54" i="3"/>
  <c r="BC54" i="3"/>
  <c r="BB54" i="3"/>
  <c r="BE52" i="3"/>
  <c r="BD52" i="3"/>
  <c r="BC52" i="3"/>
  <c r="BB52" i="3"/>
  <c r="BE50" i="3"/>
  <c r="BD50" i="3"/>
  <c r="BC50" i="3"/>
  <c r="BB50" i="3"/>
  <c r="BE48" i="3"/>
  <c r="BD48" i="3"/>
  <c r="BC48" i="3"/>
  <c r="BB48" i="3"/>
  <c r="BE46" i="3"/>
  <c r="BD46" i="3"/>
  <c r="BC46" i="3"/>
  <c r="BB46" i="3"/>
  <c r="AV28" i="3"/>
  <c r="BJ35" i="3"/>
  <c r="BI35" i="3"/>
  <c r="BH35" i="3"/>
  <c r="BG35" i="3"/>
  <c r="BF35" i="3"/>
  <c r="BE35" i="3"/>
  <c r="BD35" i="3"/>
  <c r="BC35" i="3"/>
  <c r="BB35" i="3"/>
  <c r="BF45" i="3"/>
  <c r="BE45" i="3"/>
  <c r="BD45" i="3"/>
  <c r="BC45" i="3"/>
  <c r="BB45" i="3"/>
  <c r="BF42" i="3"/>
  <c r="BE42" i="3"/>
  <c r="BD42" i="3"/>
  <c r="BC42" i="3"/>
  <c r="BB42" i="3"/>
  <c r="BF40" i="3"/>
  <c r="BE40" i="3"/>
  <c r="BD40" i="3"/>
  <c r="BC40" i="3"/>
  <c r="BB40" i="3"/>
  <c r="BI38" i="3"/>
  <c r="BH38" i="3"/>
  <c r="BG38" i="3"/>
  <c r="BF38" i="3"/>
  <c r="BE38" i="3"/>
  <c r="BD38" i="3"/>
  <c r="BC38" i="3"/>
  <c r="BB38" i="3"/>
  <c r="AS28" i="3"/>
  <c r="AU28" i="3"/>
  <c r="AY28" i="3"/>
  <c r="AZ28" i="3"/>
  <c r="AW28" i="3"/>
  <c r="BB36" i="3"/>
  <c r="AT28" i="3"/>
  <c r="AX28" i="3"/>
  <c r="BI43" i="3"/>
  <c r="BH43" i="3"/>
  <c r="BG43" i="3"/>
  <c r="BF43" i="3"/>
  <c r="BE43" i="3"/>
  <c r="BD43" i="3"/>
  <c r="BC43" i="3"/>
  <c r="BB43" i="3"/>
  <c r="BF41" i="3"/>
  <c r="BE41" i="3"/>
  <c r="BD41" i="3"/>
  <c r="BC41" i="3"/>
  <c r="BB41" i="3"/>
  <c r="BC39" i="3"/>
  <c r="BB39" i="3"/>
  <c r="BG37" i="3"/>
  <c r="BF37" i="3"/>
  <c r="BE37" i="3"/>
  <c r="BD37" i="3"/>
  <c r="BC37" i="3"/>
  <c r="BB37" i="3"/>
  <c r="BI58" i="3"/>
  <c r="BH58" i="3"/>
  <c r="BG58" i="3"/>
  <c r="BF58" i="3"/>
  <c r="BE58" i="3"/>
  <c r="BD58" i="3"/>
  <c r="BC58" i="3"/>
  <c r="BB58" i="3"/>
  <c r="AQ9" i="3"/>
  <c r="AP9" i="3"/>
  <c r="AO9" i="3"/>
  <c r="AM9" i="3"/>
  <c r="AL9" i="3"/>
  <c r="AK9" i="3"/>
  <c r="AJ9" i="3"/>
  <c r="AI9" i="3"/>
  <c r="AQ8" i="3"/>
  <c r="AP8" i="3"/>
  <c r="AO8" i="3"/>
  <c r="AN8" i="3"/>
  <c r="AL8" i="3"/>
  <c r="AK8" i="3"/>
  <c r="AJ8" i="3"/>
  <c r="AI8" i="3"/>
  <c r="AQ7" i="3"/>
  <c r="AP7" i="3"/>
  <c r="AO7" i="3"/>
  <c r="AN7" i="3"/>
  <c r="AM7" i="3"/>
  <c r="AK7" i="3"/>
  <c r="AJ7" i="3"/>
  <c r="AI7" i="3"/>
  <c r="AQ6" i="3"/>
  <c r="AP6" i="3"/>
  <c r="AO6" i="3"/>
  <c r="AN6" i="3"/>
  <c r="AM6" i="3"/>
  <c r="AL6" i="3"/>
  <c r="AJ6" i="3"/>
  <c r="AI6" i="3"/>
  <c r="AQ5" i="3"/>
  <c r="AP5" i="3"/>
  <c r="AO5" i="3"/>
  <c r="AN5" i="3"/>
  <c r="AM5" i="3"/>
  <c r="AL5" i="3"/>
  <c r="AK5" i="3"/>
  <c r="AI5" i="3"/>
  <c r="AQ4" i="3"/>
  <c r="AP4" i="3"/>
  <c r="AO4" i="3"/>
  <c r="AN4" i="3"/>
  <c r="AM4" i="3"/>
  <c r="AL4" i="3"/>
  <c r="AK4" i="3"/>
  <c r="AJ4" i="3"/>
  <c r="BJ34" i="3"/>
  <c r="BJ28" i="3"/>
  <c r="BI34" i="3"/>
  <c r="BI27" i="3"/>
  <c r="BI28" i="3"/>
  <c r="BJ27" i="3"/>
  <c r="BG34" i="3"/>
  <c r="BG28" i="3"/>
  <c r="BG27" i="3"/>
  <c r="BH34" i="3"/>
  <c r="BH27" i="3"/>
  <c r="BH28" i="3"/>
  <c r="BF34" i="3"/>
  <c r="BF28" i="3"/>
  <c r="BF27" i="3"/>
  <c r="BE34" i="3"/>
  <c r="BE27" i="3"/>
  <c r="BE28" i="3"/>
  <c r="BD34" i="3"/>
  <c r="BD28" i="3"/>
  <c r="BD27" i="3"/>
  <c r="BC34" i="3"/>
  <c r="BC28" i="3"/>
  <c r="BC27" i="3"/>
  <c r="BB34" i="3"/>
  <c r="BB28" i="3"/>
  <c r="BB27" i="3"/>
  <c r="AM8" i="3"/>
  <c r="AS8" i="3"/>
  <c r="AI4" i="3"/>
  <c r="AS4" i="3"/>
  <c r="AJ5" i="3"/>
  <c r="AS5" i="3"/>
  <c r="AK6" i="3"/>
  <c r="AS6" i="3"/>
  <c r="AL7" i="3"/>
  <c r="AS7" i="3"/>
  <c r="AN9" i="3"/>
  <c r="AS9" i="3"/>
  <c r="AO10" i="3"/>
  <c r="AS10" i="3"/>
  <c r="AP11" i="3"/>
  <c r="AS11" i="3"/>
  <c r="AQ12" i="3"/>
  <c r="AS12" i="3"/>
  <c r="AS13" i="3"/>
  <c r="AT8" i="3"/>
  <c r="AT13" i="3"/>
  <c r="AT7" i="3"/>
  <c r="AT10" i="3"/>
  <c r="AT12" i="3"/>
  <c r="AT9" i="3"/>
  <c r="AT5" i="3"/>
  <c r="AT11" i="3"/>
  <c r="AT6" i="3"/>
  <c r="AT4" i="3"/>
  <c r="AU4" i="3"/>
  <c r="AU5" i="3"/>
  <c r="AU6" i="3"/>
  <c r="AU7" i="3"/>
  <c r="AU8" i="3"/>
  <c r="AU9" i="3"/>
  <c r="AU10" i="3"/>
  <c r="AU11" i="3"/>
  <c r="AU12" i="3"/>
</calcChain>
</file>

<file path=xl/comments1.xml><?xml version="1.0" encoding="utf-8"?>
<comments xmlns="http://schemas.openxmlformats.org/spreadsheetml/2006/main">
  <authors>
    <author>Mike Miller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Mike Miller:</t>
        </r>
        <r>
          <rPr>
            <sz val="9"/>
            <color indexed="81"/>
            <rFont val="Tahoma"/>
            <family val="2"/>
          </rPr>
          <t xml:space="preserve">
Excel's Covar(…) function calculates the population covariance.  Multiplying by this factor changes the value to the sample covariance.</t>
        </r>
      </text>
    </comment>
  </commentList>
</comments>
</file>

<file path=xl/sharedStrings.xml><?xml version="1.0" encoding="utf-8"?>
<sst xmlns="http://schemas.openxmlformats.org/spreadsheetml/2006/main" count="97" uniqueCount="45">
  <si>
    <t>Covar</t>
  </si>
  <si>
    <t>Eigenvalues</t>
  </si>
  <si>
    <t>Eigenvectors</t>
  </si>
  <si>
    <t>Variance</t>
  </si>
  <si>
    <t>% of Total</t>
  </si>
  <si>
    <t>Value</t>
  </si>
  <si>
    <t>E'</t>
  </si>
  <si>
    <t>Transformed Data</t>
  </si>
  <si>
    <t>mean</t>
  </si>
  <si>
    <t>std dev</t>
  </si>
  <si>
    <t>Approximate Data (3)</t>
  </si>
  <si>
    <t>Approximation Error</t>
  </si>
  <si>
    <t>Normalized Data</t>
  </si>
  <si>
    <t>||v||</t>
  </si>
  <si>
    <t>SPX</t>
  </si>
  <si>
    <t>NDX</t>
  </si>
  <si>
    <t>SPTSX</t>
  </si>
  <si>
    <t>SX5E</t>
  </si>
  <si>
    <t>UKX</t>
  </si>
  <si>
    <t>DAX</t>
  </si>
  <si>
    <t>NKY</t>
  </si>
  <si>
    <t>HSI</t>
  </si>
  <si>
    <t>Log returns</t>
  </si>
  <si>
    <t>Level (close)</t>
  </si>
  <si>
    <t>AS51</t>
  </si>
  <si>
    <t>N1</t>
  </si>
  <si>
    <t>N2</t>
  </si>
  <si>
    <t>N3</t>
  </si>
  <si>
    <t>E1</t>
  </si>
  <si>
    <t>E2</t>
  </si>
  <si>
    <t>E3</t>
  </si>
  <si>
    <t>A1</t>
  </si>
  <si>
    <t>A2</t>
  </si>
  <si>
    <t>A3</t>
  </si>
  <si>
    <t>Decompsing Covariance Matrix</t>
  </si>
  <si>
    <t>This is the product sum of AI16:AQ16  and X34:AF34</t>
  </si>
  <si>
    <t>1st PC</t>
  </si>
  <si>
    <t xml:space="preserve">2nd PC </t>
  </si>
  <si>
    <t xml:space="preserve">3rd PC </t>
  </si>
  <si>
    <t xml:space="preserve">4th PC </t>
  </si>
  <si>
    <t xml:space="preserve">5th PC </t>
  </si>
  <si>
    <t xml:space="preserve">6th PC </t>
  </si>
  <si>
    <t xml:space="preserve">7th PC </t>
  </si>
  <si>
    <t xml:space="preserve">8th PC </t>
  </si>
  <si>
    <t xml:space="preserve">9th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</si>
</sst>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00"/>
    <numFmt numFmtId="167" formatCode="0.0%"/>
    <numFmt numFmtId="168" formatCode="0.000"/>
    <numFmt numFmtId="169" formatCode="_(* #,##0.00000_);_(* \(#,##0.0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125">
        <fgColor theme="0" tint="-0.24994659260841701"/>
        <bgColor auto="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10" fontId="0" fillId="0" borderId="0" xfId="2" applyNumberFormat="1" applyFont="1"/>
    <xf numFmtId="0" fontId="0" fillId="2" borderId="1" xfId="0" applyFill="1" applyBorder="1" applyAlignment="1">
      <alignment horizontal="center"/>
    </xf>
    <xf numFmtId="11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165" fontId="0" fillId="0" borderId="0" xfId="0" applyNumberFormat="1"/>
    <xf numFmtId="0" fontId="2" fillId="0" borderId="0" xfId="0" applyFont="1" applyAlignment="1">
      <alignment horizontal="right"/>
    </xf>
    <xf numFmtId="166" fontId="0" fillId="0" borderId="0" xfId="0" applyNumberFormat="1"/>
    <xf numFmtId="165" fontId="0" fillId="0" borderId="2" xfId="0" applyNumberFormat="1" applyBorder="1"/>
    <xf numFmtId="167" fontId="0" fillId="0" borderId="0" xfId="2" applyNumberFormat="1" applyFont="1"/>
    <xf numFmtId="167" fontId="0" fillId="0" borderId="2" xfId="2" applyNumberFormat="1" applyFont="1" applyBorder="1"/>
    <xf numFmtId="10" fontId="0" fillId="0" borderId="0" xfId="0" applyNumberFormat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1" fontId="5" fillId="0" borderId="0" xfId="0" applyNumberFormat="1" applyFont="1"/>
    <xf numFmtId="14" fontId="5" fillId="0" borderId="0" xfId="0" applyNumberFormat="1" applyFont="1"/>
    <xf numFmtId="168" fontId="3" fillId="0" borderId="0" xfId="0" applyNumberFormat="1" applyFont="1" applyAlignment="1">
      <alignment horizontal="center"/>
    </xf>
    <xf numFmtId="43" fontId="0" fillId="0" borderId="0" xfId="1" applyFont="1"/>
    <xf numFmtId="169" fontId="0" fillId="0" borderId="0" xfId="1" applyNumberFormat="1" applyFont="1"/>
    <xf numFmtId="164" fontId="5" fillId="0" borderId="0" xfId="1" applyNumberFormat="1" applyFont="1"/>
    <xf numFmtId="10" fontId="6" fillId="0" borderId="0" xfId="2" applyNumberFormat="1" applyFont="1"/>
    <xf numFmtId="0" fontId="7" fillId="0" borderId="0" xfId="0" applyFont="1"/>
    <xf numFmtId="43" fontId="7" fillId="0" borderId="0" xfId="1" applyFont="1"/>
    <xf numFmtId="0" fontId="0" fillId="4" borderId="0" xfId="0" applyFill="1"/>
    <xf numFmtId="166" fontId="5" fillId="0" borderId="0" xfId="0" applyNumberFormat="1" applyFont="1" applyFill="1"/>
    <xf numFmtId="169" fontId="5" fillId="0" borderId="0" xfId="1" applyNumberFormat="1" applyFont="1" applyFill="1"/>
    <xf numFmtId="0" fontId="0" fillId="0" borderId="0" xfId="0" applyAlignment="1">
      <alignment horizontal="center"/>
    </xf>
    <xf numFmtId="43" fontId="0" fillId="0" borderId="0" xfId="1" applyFont="1" applyAlignment="1"/>
  </cellXfs>
  <cellStyles count="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'PCA Equity Indexes'!$X$15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'PCA Equity Indexes'!$X$2:$AF$2</c:f>
              <c:strCache>
                <c:ptCount val="9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E1</c:v>
                </c:pt>
                <c:pt idx="4">
                  <c:v>E2</c:v>
                </c:pt>
                <c:pt idx="5">
                  <c:v>E3</c:v>
                </c:pt>
                <c:pt idx="6">
                  <c:v>A1</c:v>
                </c:pt>
                <c:pt idx="7">
                  <c:v>A2</c:v>
                </c:pt>
                <c:pt idx="8">
                  <c:v>A3</c:v>
                </c:pt>
              </c:strCache>
            </c:strRef>
          </c:cat>
          <c:val>
            <c:numRef>
              <c:f>'PCA Equity Indexes'!$X$16:$X$24</c:f>
              <c:numCache>
                <c:formatCode>0.00000</c:formatCode>
                <c:ptCount val="9"/>
                <c:pt idx="0">
                  <c:v>0.360412938159559</c:v>
                </c:pt>
                <c:pt idx="1">
                  <c:v>0.330180108885648</c:v>
                </c:pt>
                <c:pt idx="2">
                  <c:v>0.332293951688894</c:v>
                </c:pt>
                <c:pt idx="3">
                  <c:v>0.351994024828124</c:v>
                </c:pt>
                <c:pt idx="4">
                  <c:v>0.347227288887591</c:v>
                </c:pt>
                <c:pt idx="5">
                  <c:v>0.342575147462774</c:v>
                </c:pt>
                <c:pt idx="6">
                  <c:v>0.284409155705078</c:v>
                </c:pt>
                <c:pt idx="7">
                  <c:v>0.315739518422597</c:v>
                </c:pt>
                <c:pt idx="8">
                  <c:v>0.32902889342694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'PCA Equity Indexes'!$Y$15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'PCA Equity Indexes'!$X$2:$AF$2</c:f>
              <c:strCache>
                <c:ptCount val="9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E1</c:v>
                </c:pt>
                <c:pt idx="4">
                  <c:v>E2</c:v>
                </c:pt>
                <c:pt idx="5">
                  <c:v>E3</c:v>
                </c:pt>
                <c:pt idx="6">
                  <c:v>A1</c:v>
                </c:pt>
                <c:pt idx="7">
                  <c:v>A2</c:v>
                </c:pt>
                <c:pt idx="8">
                  <c:v>A3</c:v>
                </c:pt>
              </c:strCache>
            </c:strRef>
          </c:cat>
          <c:val>
            <c:numRef>
              <c:f>'PCA Equity Indexes'!$Y$16:$Y$24</c:f>
              <c:numCache>
                <c:formatCode>0.00000</c:formatCode>
                <c:ptCount val="9"/>
                <c:pt idx="0">
                  <c:v>-0.125723088162217</c:v>
                </c:pt>
                <c:pt idx="1">
                  <c:v>-0.0197263526289312</c:v>
                </c:pt>
                <c:pt idx="2">
                  <c:v>0.271212868533216</c:v>
                </c:pt>
                <c:pt idx="3">
                  <c:v>-0.382074410146103</c:v>
                </c:pt>
                <c:pt idx="4">
                  <c:v>-0.243083599826375</c:v>
                </c:pt>
                <c:pt idx="5">
                  <c:v>-0.418489821516419</c:v>
                </c:pt>
                <c:pt idx="6">
                  <c:v>0.652814434105621</c:v>
                </c:pt>
                <c:pt idx="7">
                  <c:v>0.288710533756528</c:v>
                </c:pt>
                <c:pt idx="8">
                  <c:v>0.143260169874225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'PCA Equity Indexes'!$Z$15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'PCA Equity Indexes'!$X$2:$AF$2</c:f>
              <c:strCache>
                <c:ptCount val="9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E1</c:v>
                </c:pt>
                <c:pt idx="4">
                  <c:v>E2</c:v>
                </c:pt>
                <c:pt idx="5">
                  <c:v>E3</c:v>
                </c:pt>
                <c:pt idx="6">
                  <c:v>A1</c:v>
                </c:pt>
                <c:pt idx="7">
                  <c:v>A2</c:v>
                </c:pt>
                <c:pt idx="8">
                  <c:v>A3</c:v>
                </c:pt>
              </c:strCache>
            </c:strRef>
          </c:cat>
          <c:val>
            <c:numRef>
              <c:f>'PCA Equity Indexes'!$Z$16:$Z$24</c:f>
              <c:numCache>
                <c:formatCode>0.00000</c:formatCode>
                <c:ptCount val="9"/>
                <c:pt idx="0">
                  <c:v>0.0716610365135153</c:v>
                </c:pt>
                <c:pt idx="1">
                  <c:v>0.495228969480507</c:v>
                </c:pt>
                <c:pt idx="2">
                  <c:v>0.335859353414045</c:v>
                </c:pt>
                <c:pt idx="3">
                  <c:v>-0.208984327156779</c:v>
                </c:pt>
                <c:pt idx="4">
                  <c:v>-0.188294575025883</c:v>
                </c:pt>
                <c:pt idx="5">
                  <c:v>-0.115810749099398</c:v>
                </c:pt>
                <c:pt idx="6">
                  <c:v>-0.486256028206113</c:v>
                </c:pt>
                <c:pt idx="7">
                  <c:v>0.423761004731469</c:v>
                </c:pt>
                <c:pt idx="8">
                  <c:v>-0.358122491155278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6439552"/>
        <c:axId val="-2045754768"/>
      </c:lineChart>
      <c:catAx>
        <c:axId val="-2036439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45754768"/>
        <c:crosses val="autoZero"/>
        <c:auto val="1"/>
        <c:lblAlgn val="ctr"/>
        <c:lblOffset val="100"/>
        <c:noMultiLvlLbl val="0"/>
      </c:catAx>
      <c:valAx>
        <c:axId val="-2045754768"/>
        <c:scaling>
          <c:orientation val="minMax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-203643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'PCA Equity Indexes'!$AA$15</c:f>
              <c:strCache>
                <c:ptCount val="1"/>
                <c:pt idx="0">
                  <c:v>4</c:v>
                </c:pt>
              </c:strCache>
            </c:strRef>
          </c:tx>
          <c:val>
            <c:numRef>
              <c:f>'PCA Equity Indexes'!$AA$16:$AA$24</c:f>
              <c:numCache>
                <c:formatCode>0.00000</c:formatCode>
                <c:ptCount val="9"/>
                <c:pt idx="0">
                  <c:v>-0.186202178123051</c:v>
                </c:pt>
                <c:pt idx="1">
                  <c:v>-0.490915096651402</c:v>
                </c:pt>
                <c:pt idx="2">
                  <c:v>-0.254815998748916</c:v>
                </c:pt>
                <c:pt idx="3">
                  <c:v>0.102235426565181</c:v>
                </c:pt>
                <c:pt idx="4">
                  <c:v>0.149548712242691</c:v>
                </c:pt>
                <c:pt idx="5">
                  <c:v>0.080353288135014</c:v>
                </c:pt>
                <c:pt idx="6">
                  <c:v>-0.111573098856854</c:v>
                </c:pt>
                <c:pt idx="7">
                  <c:v>0.778109577896825</c:v>
                </c:pt>
                <c:pt idx="8">
                  <c:v>-0.0471518952721244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'PCA Equity Indexes'!$AB$15</c:f>
              <c:strCache>
                <c:ptCount val="1"/>
                <c:pt idx="0">
                  <c:v>5</c:v>
                </c:pt>
              </c:strCache>
            </c:strRef>
          </c:tx>
          <c:val>
            <c:numRef>
              <c:f>'PCA Equity Indexes'!$AB$16:$AB$24</c:f>
              <c:numCache>
                <c:formatCode>0.00000</c:formatCode>
                <c:ptCount val="9"/>
                <c:pt idx="0">
                  <c:v>0.115802742101361</c:v>
                </c:pt>
                <c:pt idx="1">
                  <c:v>-0.213205030936257</c:v>
                </c:pt>
                <c:pt idx="2">
                  <c:v>0.229833530395974</c:v>
                </c:pt>
                <c:pt idx="3">
                  <c:v>-0.180524977066294</c:v>
                </c:pt>
                <c:pt idx="4">
                  <c:v>0.202393198635182</c:v>
                </c:pt>
                <c:pt idx="5">
                  <c:v>-0.370695431014747</c:v>
                </c:pt>
                <c:pt idx="6">
                  <c:v>-0.478199110085881</c:v>
                </c:pt>
                <c:pt idx="7">
                  <c:v>-0.0364729942721337</c:v>
                </c:pt>
                <c:pt idx="8">
                  <c:v>0.668833195228167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6402880"/>
        <c:axId val="-2036399008"/>
      </c:lineChart>
      <c:catAx>
        <c:axId val="-203640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6399008"/>
        <c:crosses val="autoZero"/>
        <c:auto val="1"/>
        <c:lblAlgn val="ctr"/>
        <c:lblOffset val="100"/>
        <c:noMultiLvlLbl val="0"/>
      </c:catAx>
      <c:valAx>
        <c:axId val="-2036399008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-203640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19050</xdr:colOff>
      <xdr:row>1</xdr:row>
      <xdr:rowOff>9524</xdr:rowOff>
    </xdr:from>
    <xdr:to>
      <xdr:col>59</xdr:col>
      <xdr:colOff>0</xdr:colOff>
      <xdr:row>23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161925</xdr:colOff>
      <xdr:row>1</xdr:row>
      <xdr:rowOff>0</xdr:rowOff>
    </xdr:from>
    <xdr:to>
      <xdr:col>71</xdr:col>
      <xdr:colOff>571500</xdr:colOff>
      <xdr:row>23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J169"/>
  <sheetViews>
    <sheetView tabSelected="1" topLeftCell="U5" zoomScale="86" workbookViewId="0">
      <selection activeCell="AG18" sqref="AG18"/>
    </sheetView>
  </sheetViews>
  <sheetFormatPr baseColWidth="10" defaultColWidth="8.83203125" defaultRowHeight="15" x14ac:dyDescent="0.2"/>
  <cols>
    <col min="1" max="1" width="10.5" customWidth="1"/>
    <col min="2" max="10" width="9.33203125" customWidth="1"/>
    <col min="11" max="11" width="7" customWidth="1"/>
    <col min="12" max="12" width="10.5" customWidth="1"/>
    <col min="13" max="13" width="10.5" bestFit="1" customWidth="1"/>
    <col min="14" max="14" width="9.6640625" bestFit="1" customWidth="1"/>
    <col min="15" max="15" width="10.6640625" bestFit="1" customWidth="1"/>
    <col min="16" max="17" width="10.5" bestFit="1" customWidth="1"/>
    <col min="18" max="20" width="10.1640625" customWidth="1"/>
    <col min="21" max="21" width="10.6640625" bestFit="1" customWidth="1"/>
    <col min="24" max="24" width="10.6640625" customWidth="1"/>
    <col min="35" max="39" width="9.33203125" bestFit="1" customWidth="1"/>
    <col min="40" max="42" width="9.33203125" customWidth="1"/>
    <col min="43" max="43" width="9.33203125" bestFit="1" customWidth="1"/>
    <col min="63" max="63" width="2.6640625" customWidth="1"/>
  </cols>
  <sheetData>
    <row r="2" spans="1:62" x14ac:dyDescent="0.2">
      <c r="M2" s="26">
        <f>COUNT($M$34:$M$169,0,$V4)</f>
        <v>138</v>
      </c>
      <c r="N2" s="27">
        <f>M2/(M2-1)</f>
        <v>1.0072992700729928</v>
      </c>
      <c r="X2" s="31" t="s">
        <v>25</v>
      </c>
      <c r="Y2" s="31" t="s">
        <v>26</v>
      </c>
      <c r="Z2" s="31" t="s">
        <v>27</v>
      </c>
      <c r="AA2" s="31" t="s">
        <v>28</v>
      </c>
      <c r="AB2" s="31" t="s">
        <v>29</v>
      </c>
      <c r="AC2" s="31" t="s">
        <v>30</v>
      </c>
      <c r="AD2" s="31" t="s">
        <v>31</v>
      </c>
      <c r="AE2" s="31" t="s">
        <v>32</v>
      </c>
      <c r="AF2" s="31" t="s">
        <v>33</v>
      </c>
      <c r="AS2" s="8" t="s">
        <v>3</v>
      </c>
    </row>
    <row r="3" spans="1:62" x14ac:dyDescent="0.2">
      <c r="A3" s="10"/>
      <c r="L3" s="10" t="s">
        <v>0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24</v>
      </c>
      <c r="W3" s="10" t="s">
        <v>0</v>
      </c>
      <c r="X3" s="2">
        <v>1</v>
      </c>
      <c r="Y3" s="2">
        <v>2</v>
      </c>
      <c r="Z3" s="2">
        <v>3</v>
      </c>
      <c r="AA3" s="2">
        <v>4</v>
      </c>
      <c r="AB3" s="2">
        <v>5</v>
      </c>
      <c r="AC3" s="2">
        <v>6</v>
      </c>
      <c r="AD3" s="2">
        <v>7</v>
      </c>
      <c r="AE3" s="2">
        <v>8</v>
      </c>
      <c r="AF3" s="2">
        <v>9</v>
      </c>
      <c r="AH3" s="10" t="s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S3" s="2" t="s">
        <v>5</v>
      </c>
      <c r="AT3" s="2" t="s">
        <v>4</v>
      </c>
    </row>
    <row r="4" spans="1:62" x14ac:dyDescent="0.2">
      <c r="L4" s="2" t="s">
        <v>14</v>
      </c>
      <c r="M4" s="23">
        <f t="shared" ref="M4:U12" ca="1" si="0">$N$2*COVAR(OFFSET($M$34:$M$169,0,$V4),OFFSET($M$34:$M$169,0,M$13))</f>
        <v>2.2597887939937601E-3</v>
      </c>
      <c r="N4" s="23">
        <f t="shared" ca="1" si="0"/>
        <v>3.3062209444800522E-3</v>
      </c>
      <c r="O4" s="23">
        <f t="shared" ca="1" si="0"/>
        <v>1.7657148931442771E-3</v>
      </c>
      <c r="P4" s="23">
        <f t="shared" ca="1" si="0"/>
        <v>2.3409558847499513E-3</v>
      </c>
      <c r="Q4" s="23">
        <f t="shared" ca="1" si="0"/>
        <v>1.8161868347118758E-3</v>
      </c>
      <c r="R4" s="23">
        <f t="shared" ca="1" si="0"/>
        <v>2.6427807859016059E-3</v>
      </c>
      <c r="S4" s="23">
        <f t="shared" ca="1" si="0"/>
        <v>1.7951323878081878E-3</v>
      </c>
      <c r="T4" s="23">
        <f t="shared" ca="1" si="0"/>
        <v>2.2329054779158431E-3</v>
      </c>
      <c r="U4" s="23">
        <f t="shared" ca="1" si="0"/>
        <v>1.395452962194693E-3</v>
      </c>
      <c r="V4" s="6">
        <v>0</v>
      </c>
      <c r="W4" s="2">
        <v>1</v>
      </c>
      <c r="X4" s="32">
        <f t="shared" ref="X4:AF12" ca="1" si="1">$N$2*COVAR(OFFSET($X$34:$X$169,0,$AG4),OFFSET($X$34:$X$169,0,X$13))</f>
        <v>0.9998926577930437</v>
      </c>
      <c r="Y4" s="22">
        <f t="shared" ca="1" si="1"/>
        <v>0.82261269498385925</v>
      </c>
      <c r="Z4" s="22">
        <f t="shared" ca="1" si="1"/>
        <v>0.7983334701677115</v>
      </c>
      <c r="AA4" s="22">
        <f t="shared" ca="1" si="1"/>
        <v>0.85436792655216165</v>
      </c>
      <c r="AB4" s="22">
        <f t="shared" ca="1" si="1"/>
        <v>0.86991840771639906</v>
      </c>
      <c r="AC4" s="22">
        <f t="shared" ca="1" si="1"/>
        <v>0.82267952349604567</v>
      </c>
      <c r="AD4" s="22">
        <f t="shared" ca="1" si="1"/>
        <v>0.6259082727730344</v>
      </c>
      <c r="AE4" s="22">
        <f t="shared" ca="1" si="1"/>
        <v>0.71929358946851363</v>
      </c>
      <c r="AF4" s="22">
        <f t="shared" ca="1" si="1"/>
        <v>0.7761206407477329</v>
      </c>
      <c r="AG4" s="6">
        <v>0</v>
      </c>
      <c r="AH4" s="2">
        <v>1</v>
      </c>
      <c r="AI4" s="11">
        <f t="shared" ref="AI4:AQ12" ca="1" si="2">COVAR(OFFSET($AI$34:$AI$169,0,$AR4),OFFSET($AI$34:$AI$169,0,AI$13))</f>
        <v>6.7275014388626593</v>
      </c>
      <c r="AJ4" s="11">
        <f t="shared" ca="1" si="2"/>
        <v>1.2438271813255146E-7</v>
      </c>
      <c r="AK4" s="11">
        <f t="shared" ca="1" si="2"/>
        <v>-3.7547463222748259E-7</v>
      </c>
      <c r="AL4" s="11">
        <f t="shared" ca="1" si="2"/>
        <v>5.1069164068144277E-7</v>
      </c>
      <c r="AM4" s="11">
        <f t="shared" ca="1" si="2"/>
        <v>2.4315674885965983E-6</v>
      </c>
      <c r="AN4" s="11">
        <f t="shared" ca="1" si="2"/>
        <v>2.2624507944389409E-6</v>
      </c>
      <c r="AO4" s="11">
        <f t="shared" ca="1" si="2"/>
        <v>-5.02710076774604E-7</v>
      </c>
      <c r="AP4" s="11">
        <f t="shared" ca="1" si="2"/>
        <v>4.1369960417317006E-7</v>
      </c>
      <c r="AQ4" s="11">
        <f t="shared" ca="1" si="2"/>
        <v>1.4774449232540135E-7</v>
      </c>
      <c r="AR4" s="6">
        <v>0</v>
      </c>
      <c r="AS4" s="9">
        <f t="shared" ref="AS4:AS12" ca="1" si="3">OFFSET($AI$4,AR4,AR4)</f>
        <v>6.7275014388626593</v>
      </c>
      <c r="AT4" s="13">
        <f ca="1">AS4/$AS$13</f>
        <v>0.75303719809491454</v>
      </c>
      <c r="AU4" s="13">
        <f ca="1">AT4</f>
        <v>0.75303719809491454</v>
      </c>
      <c r="BC4" s="1"/>
      <c r="BD4" s="1"/>
      <c r="BE4" s="1"/>
      <c r="BF4" s="1"/>
      <c r="BG4" s="1"/>
      <c r="BH4" s="1"/>
      <c r="BI4" s="1"/>
      <c r="BJ4" s="1"/>
    </row>
    <row r="5" spans="1:62" x14ac:dyDescent="0.2">
      <c r="L5" s="2" t="s">
        <v>15</v>
      </c>
      <c r="M5" s="23">
        <f t="shared" ca="1" si="0"/>
        <v>3.3062209444800522E-3</v>
      </c>
      <c r="N5" s="23">
        <f t="shared" ca="1" si="0"/>
        <v>7.1468034533958185E-3</v>
      </c>
      <c r="O5" s="23">
        <f t="shared" ca="1" si="0"/>
        <v>2.9990150499780203E-3</v>
      </c>
      <c r="P5" s="23">
        <f t="shared" ca="1" si="0"/>
        <v>3.5793550030277428E-3</v>
      </c>
      <c r="Q5" s="23">
        <f t="shared" ca="1" si="0"/>
        <v>2.5920284233093812E-3</v>
      </c>
      <c r="R5" s="23">
        <f t="shared" ca="1" si="0"/>
        <v>4.2698332578849163E-3</v>
      </c>
      <c r="S5" s="23">
        <f t="shared" ca="1" si="0"/>
        <v>2.8900940335263299E-3</v>
      </c>
      <c r="T5" s="23">
        <f t="shared" ca="1" si="0"/>
        <v>3.8595385863577723E-3</v>
      </c>
      <c r="U5" s="23">
        <f t="shared" ca="1" si="0"/>
        <v>2.1243370570548608E-3</v>
      </c>
      <c r="V5" s="6">
        <v>1</v>
      </c>
      <c r="W5" s="2">
        <v>2</v>
      </c>
      <c r="X5" s="32">
        <f t="shared" ca="1" si="1"/>
        <v>0.82261269498385925</v>
      </c>
      <c r="Y5" s="22">
        <f t="shared" ca="1" si="1"/>
        <v>0.99989265779304415</v>
      </c>
      <c r="Z5" s="22">
        <f t="shared" ca="1" si="1"/>
        <v>0.7624658705144205</v>
      </c>
      <c r="AA5" s="22">
        <f t="shared" ca="1" si="1"/>
        <v>0.73457219775732385</v>
      </c>
      <c r="AB5" s="22">
        <f t="shared" ca="1" si="1"/>
        <v>0.69812913555927281</v>
      </c>
      <c r="AC5" s="22">
        <f t="shared" ca="1" si="1"/>
        <v>0.74740925081799803</v>
      </c>
      <c r="AD5" s="22">
        <f t="shared" ca="1" si="1"/>
        <v>0.56663603347622082</v>
      </c>
      <c r="AE5" s="22">
        <f t="shared" ca="1" si="1"/>
        <v>0.69911600380839256</v>
      </c>
      <c r="AF5" s="22">
        <f t="shared" ca="1" si="1"/>
        <v>0.66437833624011178</v>
      </c>
      <c r="AG5" s="6">
        <v>1</v>
      </c>
      <c r="AH5" s="2">
        <v>2</v>
      </c>
      <c r="AI5" s="11">
        <f t="shared" ca="1" si="2"/>
        <v>1.2438271813255146E-7</v>
      </c>
      <c r="AJ5" s="11">
        <f t="shared" ca="1" si="2"/>
        <v>0.6328138321333121</v>
      </c>
      <c r="AK5" s="11">
        <f t="shared" ca="1" si="2"/>
        <v>8.8787672170673999E-7</v>
      </c>
      <c r="AL5" s="11">
        <f t="shared" ca="1" si="2"/>
        <v>3.6044644995329806E-7</v>
      </c>
      <c r="AM5" s="11">
        <f t="shared" ca="1" si="2"/>
        <v>-9.0484989367596177E-7</v>
      </c>
      <c r="AN5" s="11">
        <f t="shared" ca="1" si="2"/>
        <v>-4.7780799721795248E-7</v>
      </c>
      <c r="AO5" s="11">
        <f t="shared" ca="1" si="2"/>
        <v>3.5807972291386738E-7</v>
      </c>
      <c r="AP5" s="11">
        <f t="shared" ca="1" si="2"/>
        <v>2.6237965557174281E-7</v>
      </c>
      <c r="AQ5" s="11">
        <f t="shared" ca="1" si="2"/>
        <v>-1.6011653695540109E-7</v>
      </c>
      <c r="AR5" s="6">
        <v>1</v>
      </c>
      <c r="AS5" s="9">
        <f t="shared" ca="1" si="3"/>
        <v>0.6328138321333121</v>
      </c>
      <c r="AT5" s="13">
        <f t="shared" ref="AT5:AT12" ca="1" si="4">AS5/$AS$13</f>
        <v>7.0833482444551774E-2</v>
      </c>
      <c r="AU5" s="13">
        <f ca="1">AU4+AT5</f>
        <v>0.82387068053946633</v>
      </c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2" t="s">
        <v>16</v>
      </c>
      <c r="M6" s="23">
        <f t="shared" ca="1" si="0"/>
        <v>1.7657148931442771E-3</v>
      </c>
      <c r="N6" s="23">
        <f t="shared" ca="1" si="0"/>
        <v>2.9990150499780203E-3</v>
      </c>
      <c r="O6" s="23">
        <f t="shared" ca="1" si="0"/>
        <v>2.1642697700884578E-3</v>
      </c>
      <c r="P6" s="23">
        <f t="shared" ca="1" si="0"/>
        <v>1.8663092591569761E-3</v>
      </c>
      <c r="Q6" s="23">
        <f t="shared" ca="1" si="0"/>
        <v>1.4772582289898969E-3</v>
      </c>
      <c r="R6" s="23">
        <f t="shared" ca="1" si="0"/>
        <v>2.120907380622648E-3</v>
      </c>
      <c r="S6" s="23">
        <f t="shared" ca="1" si="0"/>
        <v>1.8327707875598757E-3</v>
      </c>
      <c r="T6" s="23">
        <f t="shared" ca="1" si="0"/>
        <v>2.238041843239062E-3</v>
      </c>
      <c r="U6" s="23">
        <f t="shared" ca="1" si="0"/>
        <v>1.2546633407911774E-3</v>
      </c>
      <c r="V6" s="6">
        <v>2</v>
      </c>
      <c r="W6" s="2">
        <v>3</v>
      </c>
      <c r="X6" s="32">
        <f t="shared" ca="1" si="1"/>
        <v>0.7983334701677115</v>
      </c>
      <c r="Y6" s="22">
        <f t="shared" ca="1" si="1"/>
        <v>0.7624658705144205</v>
      </c>
      <c r="Z6" s="22">
        <f t="shared" ca="1" si="1"/>
        <v>0.99989265779304437</v>
      </c>
      <c r="AA6" s="22">
        <f t="shared" ca="1" si="1"/>
        <v>0.69600690174070079</v>
      </c>
      <c r="AB6" s="22">
        <f t="shared" ca="1" si="1"/>
        <v>0.72302388443534771</v>
      </c>
      <c r="AC6" s="22">
        <f t="shared" ca="1" si="1"/>
        <v>0.67463594863960785</v>
      </c>
      <c r="AD6" s="22">
        <f t="shared" ca="1" si="1"/>
        <v>0.65298107107061698</v>
      </c>
      <c r="AE6" s="22">
        <f t="shared" ca="1" si="1"/>
        <v>0.73668577046355654</v>
      </c>
      <c r="AF6" s="22">
        <f t="shared" ca="1" si="1"/>
        <v>0.71304915425365534</v>
      </c>
      <c r="AG6" s="6">
        <v>2</v>
      </c>
      <c r="AH6" s="2">
        <v>3</v>
      </c>
      <c r="AI6" s="11">
        <f t="shared" ca="1" si="2"/>
        <v>-3.7547463222748259E-7</v>
      </c>
      <c r="AJ6" s="11">
        <f t="shared" ca="1" si="2"/>
        <v>8.8787672170673999E-7</v>
      </c>
      <c r="AK6" s="11">
        <f t="shared" ca="1" si="2"/>
        <v>0.4439848710018614</v>
      </c>
      <c r="AL6" s="11">
        <f t="shared" ca="1" si="2"/>
        <v>-8.9228182629288753E-7</v>
      </c>
      <c r="AM6" s="11">
        <f t="shared" ca="1" si="2"/>
        <v>2.1276680676612925E-6</v>
      </c>
      <c r="AN6" s="11">
        <f t="shared" ca="1" si="2"/>
        <v>1.0934201042672207E-6</v>
      </c>
      <c r="AO6" s="11">
        <f t="shared" ca="1" si="2"/>
        <v>-8.5415331082521735E-7</v>
      </c>
      <c r="AP6" s="11">
        <f t="shared" ca="1" si="2"/>
        <v>-6.5046377961493879E-7</v>
      </c>
      <c r="AQ6" s="11">
        <f t="shared" ca="1" si="2"/>
        <v>3.8586124124178226E-7</v>
      </c>
      <c r="AR6" s="6">
        <v>2</v>
      </c>
      <c r="AS6" s="9">
        <f t="shared" ca="1" si="3"/>
        <v>0.4439848710018614</v>
      </c>
      <c r="AT6" s="13">
        <f t="shared" ca="1" si="4"/>
        <v>4.969707198045524E-2</v>
      </c>
      <c r="AU6" s="13">
        <f t="shared" ref="AU6:AU12" ca="1" si="5">AU5+AT6</f>
        <v>0.87356775251992158</v>
      </c>
      <c r="BC6" s="1"/>
      <c r="BD6" s="1"/>
      <c r="BE6" s="1"/>
      <c r="BF6" s="1"/>
      <c r="BG6" s="1"/>
      <c r="BH6" s="1"/>
      <c r="BI6" s="1"/>
      <c r="BJ6" s="1"/>
    </row>
    <row r="7" spans="1:62" x14ac:dyDescent="0.2">
      <c r="L7" s="2" t="s">
        <v>17</v>
      </c>
      <c r="M7" s="23">
        <f t="shared" ca="1" si="0"/>
        <v>2.3409558847499513E-3</v>
      </c>
      <c r="N7" s="23">
        <f t="shared" ca="1" si="0"/>
        <v>3.5793550030277428E-3</v>
      </c>
      <c r="O7" s="23">
        <f t="shared" ca="1" si="0"/>
        <v>1.8663092591569761E-3</v>
      </c>
      <c r="P7" s="23">
        <f t="shared" ca="1" si="0"/>
        <v>3.3215094652650303E-3</v>
      </c>
      <c r="Q7" s="23">
        <f t="shared" ca="1" si="0"/>
        <v>2.204001841921772E-3</v>
      </c>
      <c r="R7" s="23">
        <f t="shared" ca="1" si="0"/>
        <v>3.6977934376022565E-3</v>
      </c>
      <c r="S7" s="23">
        <f t="shared" ca="1" si="0"/>
        <v>2.0238996710253919E-3</v>
      </c>
      <c r="T7" s="23">
        <f t="shared" ca="1" si="0"/>
        <v>2.5142916522206916E-3</v>
      </c>
      <c r="U7" s="23">
        <f t="shared" ca="1" si="0"/>
        <v>1.6399052057328148E-3</v>
      </c>
      <c r="V7" s="6">
        <v>3</v>
      </c>
      <c r="W7" s="2">
        <v>4</v>
      </c>
      <c r="X7" s="32">
        <f t="shared" ca="1" si="1"/>
        <v>0.85436792655216165</v>
      </c>
      <c r="Y7" s="22">
        <f t="shared" ca="1" si="1"/>
        <v>0.73457219775732385</v>
      </c>
      <c r="Z7" s="22">
        <f t="shared" ca="1" si="1"/>
        <v>0.69600690174070079</v>
      </c>
      <c r="AA7" s="22">
        <f t="shared" ca="1" si="1"/>
        <v>0.99989265779304459</v>
      </c>
      <c r="AB7" s="22">
        <f t="shared" ca="1" si="1"/>
        <v>0.87075530453750438</v>
      </c>
      <c r="AC7" s="22">
        <f t="shared" ca="1" si="1"/>
        <v>0.94946371604798396</v>
      </c>
      <c r="AD7" s="22">
        <f t="shared" ca="1" si="1"/>
        <v>0.58206216077097905</v>
      </c>
      <c r="AE7" s="22">
        <f t="shared" ca="1" si="1"/>
        <v>0.66806340423595034</v>
      </c>
      <c r="AF7" s="22">
        <f t="shared" ca="1" si="1"/>
        <v>0.75231367175169295</v>
      </c>
      <c r="AG7" s="6">
        <v>3</v>
      </c>
      <c r="AH7" s="2">
        <v>4</v>
      </c>
      <c r="AI7" s="11">
        <f t="shared" ca="1" si="2"/>
        <v>5.1069164068144277E-7</v>
      </c>
      <c r="AJ7" s="11">
        <f t="shared" ca="1" si="2"/>
        <v>3.6044644995329806E-7</v>
      </c>
      <c r="AK7" s="11">
        <f t="shared" ca="1" si="2"/>
        <v>-8.9228182629288753E-7</v>
      </c>
      <c r="AL7" s="11">
        <f t="shared" ca="1" si="2"/>
        <v>0.30196609597850604</v>
      </c>
      <c r="AM7" s="11">
        <f t="shared" ca="1" si="2"/>
        <v>1.4183809567630382E-6</v>
      </c>
      <c r="AN7" s="11">
        <f t="shared" ca="1" si="2"/>
        <v>9.9149040778748461E-7</v>
      </c>
      <c r="AO7" s="11">
        <f t="shared" ca="1" si="2"/>
        <v>-4.4641017257622394E-7</v>
      </c>
      <c r="AP7" s="11">
        <f t="shared" ca="1" si="2"/>
        <v>-1.3318467734989944E-7</v>
      </c>
      <c r="AQ7" s="11">
        <f t="shared" ca="1" si="2"/>
        <v>1.8126173599787881E-7</v>
      </c>
      <c r="AR7" s="6">
        <v>3</v>
      </c>
      <c r="AS7" s="9">
        <f t="shared" ca="1" si="3"/>
        <v>0.30196609597850604</v>
      </c>
      <c r="AT7" s="13">
        <f t="shared" ca="1" si="4"/>
        <v>3.3800320208293662E-2</v>
      </c>
      <c r="AU7" s="13">
        <f t="shared" ca="1" si="5"/>
        <v>0.90736807272821529</v>
      </c>
      <c r="BC7" s="1"/>
      <c r="BD7" s="1"/>
      <c r="BE7" s="1"/>
      <c r="BF7" s="1"/>
      <c r="BG7" s="1"/>
      <c r="BH7" s="1"/>
      <c r="BI7" s="1"/>
      <c r="BJ7" s="1"/>
    </row>
    <row r="8" spans="1:62" x14ac:dyDescent="0.2">
      <c r="L8" s="2" t="s">
        <v>18</v>
      </c>
      <c r="M8" s="23">
        <f t="shared" ca="1" si="0"/>
        <v>1.8161868347118758E-3</v>
      </c>
      <c r="N8" s="23">
        <f t="shared" ca="1" si="0"/>
        <v>2.5920284233093812E-3</v>
      </c>
      <c r="O8" s="23">
        <f t="shared" ca="1" si="0"/>
        <v>1.4772582289898969E-3</v>
      </c>
      <c r="P8" s="23">
        <f t="shared" ca="1" si="0"/>
        <v>2.204001841921772E-3</v>
      </c>
      <c r="Q8" s="23">
        <f t="shared" ca="1" si="0"/>
        <v>1.9284257103482894E-3</v>
      </c>
      <c r="R8" s="23">
        <f t="shared" ca="1" si="0"/>
        <v>2.4370643864187812E-3</v>
      </c>
      <c r="S8" s="23">
        <f t="shared" ca="1" si="0"/>
        <v>1.5641222254886636E-3</v>
      </c>
      <c r="T8" s="23">
        <f t="shared" ca="1" si="0"/>
        <v>1.9591609186933681E-3</v>
      </c>
      <c r="U8" s="23">
        <f t="shared" ca="1" si="0"/>
        <v>1.2624478261996949E-3</v>
      </c>
      <c r="V8" s="6">
        <v>4</v>
      </c>
      <c r="W8" s="2">
        <v>5</v>
      </c>
      <c r="X8" s="32">
        <f t="shared" ca="1" si="1"/>
        <v>0.86991840771639906</v>
      </c>
      <c r="Y8" s="22">
        <f t="shared" ca="1" si="1"/>
        <v>0.69812913555927281</v>
      </c>
      <c r="Z8" s="22">
        <f t="shared" ca="1" si="1"/>
        <v>0.72302388443534771</v>
      </c>
      <c r="AA8" s="22">
        <f t="shared" ca="1" si="1"/>
        <v>0.87075530453750438</v>
      </c>
      <c r="AB8" s="22">
        <f t="shared" ca="1" si="1"/>
        <v>0.99989265779304415</v>
      </c>
      <c r="AC8" s="22">
        <f t="shared" ca="1" si="1"/>
        <v>0.82123796716138653</v>
      </c>
      <c r="AD8" s="22">
        <f t="shared" ca="1" si="1"/>
        <v>0.59036059975635491</v>
      </c>
      <c r="AE8" s="22">
        <f t="shared" ca="1" si="1"/>
        <v>0.68318516667696971</v>
      </c>
      <c r="AF8" s="22">
        <f t="shared" ca="1" si="1"/>
        <v>0.76008111006742618</v>
      </c>
      <c r="AG8" s="6">
        <v>4</v>
      </c>
      <c r="AH8" s="2">
        <v>5</v>
      </c>
      <c r="AI8" s="11">
        <f t="shared" ca="1" si="2"/>
        <v>2.4315674885965983E-6</v>
      </c>
      <c r="AJ8" s="11">
        <f t="shared" ca="1" si="2"/>
        <v>-9.0484989367596177E-7</v>
      </c>
      <c r="AK8" s="11">
        <f t="shared" ca="1" si="2"/>
        <v>2.1276680676612925E-6</v>
      </c>
      <c r="AL8" s="11">
        <f t="shared" ca="1" si="2"/>
        <v>1.4183809567630382E-6</v>
      </c>
      <c r="AM8" s="11">
        <f t="shared" ca="1" si="2"/>
        <v>0.29409872438288398</v>
      </c>
      <c r="AN8" s="11">
        <f t="shared" ca="1" si="2"/>
        <v>5.7702140178567141E-7</v>
      </c>
      <c r="AO8" s="11">
        <f t="shared" ca="1" si="2"/>
        <v>5.6350179135682536E-7</v>
      </c>
      <c r="AP8" s="11">
        <f t="shared" ca="1" si="2"/>
        <v>1.0675013683865746E-6</v>
      </c>
      <c r="AQ8" s="11">
        <f t="shared" ca="1" si="2"/>
        <v>-3.1835132833597952E-7</v>
      </c>
      <c r="AR8" s="6">
        <v>4</v>
      </c>
      <c r="AS8" s="9">
        <f t="shared" ca="1" si="3"/>
        <v>0.29409872438288398</v>
      </c>
      <c r="AT8" s="13">
        <f t="shared" ca="1" si="4"/>
        <v>3.2919692605820741E-2</v>
      </c>
      <c r="AU8" s="13">
        <f t="shared" ca="1" si="5"/>
        <v>0.94028776533403602</v>
      </c>
      <c r="BC8" s="1"/>
      <c r="BD8" s="1"/>
      <c r="BE8" s="1"/>
      <c r="BF8" s="1"/>
      <c r="BG8" s="1"/>
      <c r="BH8" s="1"/>
      <c r="BI8" s="1"/>
      <c r="BJ8" s="1"/>
    </row>
    <row r="9" spans="1:62" x14ac:dyDescent="0.2">
      <c r="L9" s="2" t="s">
        <v>19</v>
      </c>
      <c r="M9" s="23">
        <f t="shared" ca="1" si="0"/>
        <v>2.6427807859016059E-3</v>
      </c>
      <c r="N9" s="23">
        <f t="shared" ca="1" si="0"/>
        <v>4.2698332578849163E-3</v>
      </c>
      <c r="O9" s="23">
        <f t="shared" ca="1" si="0"/>
        <v>2.120907380622648E-3</v>
      </c>
      <c r="P9" s="23">
        <f t="shared" ca="1" si="0"/>
        <v>3.6977934376022565E-3</v>
      </c>
      <c r="Q9" s="23">
        <f t="shared" ca="1" si="0"/>
        <v>2.4370643864187812E-3</v>
      </c>
      <c r="R9" s="23">
        <f t="shared" ca="1" si="0"/>
        <v>4.5656205429290544E-3</v>
      </c>
      <c r="S9" s="23">
        <f t="shared" ca="1" si="0"/>
        <v>2.2521809395051324E-3</v>
      </c>
      <c r="T9" s="23">
        <f t="shared" ca="1" si="0"/>
        <v>2.8949817941697829E-3</v>
      </c>
      <c r="U9" s="23">
        <f t="shared" ca="1" si="0"/>
        <v>1.7698143570811136E-3</v>
      </c>
      <c r="V9" s="6">
        <v>5</v>
      </c>
      <c r="W9" s="2">
        <v>6</v>
      </c>
      <c r="X9" s="32">
        <f t="shared" ca="1" si="1"/>
        <v>0.82267952349604567</v>
      </c>
      <c r="Y9" s="22">
        <f t="shared" ca="1" si="1"/>
        <v>0.74740925081799803</v>
      </c>
      <c r="Z9" s="22">
        <f t="shared" ca="1" si="1"/>
        <v>0.67463594863960785</v>
      </c>
      <c r="AA9" s="22">
        <f t="shared" ca="1" si="1"/>
        <v>0.94946371604798396</v>
      </c>
      <c r="AB9" s="22">
        <f t="shared" ca="1" si="1"/>
        <v>0.82123796716138653</v>
      </c>
      <c r="AC9" s="22">
        <f t="shared" ca="1" si="1"/>
        <v>0.99989265779304481</v>
      </c>
      <c r="AD9" s="22">
        <f t="shared" ca="1" si="1"/>
        <v>0.55246084889989588</v>
      </c>
      <c r="AE9" s="22">
        <f t="shared" ca="1" si="1"/>
        <v>0.65609345600522184</v>
      </c>
      <c r="AF9" s="22">
        <f t="shared" ca="1" si="1"/>
        <v>0.69250954545014942</v>
      </c>
      <c r="AG9" s="6">
        <v>5</v>
      </c>
      <c r="AH9" s="2">
        <v>6</v>
      </c>
      <c r="AI9" s="11">
        <f t="shared" ca="1" si="2"/>
        <v>2.2624507944389409E-6</v>
      </c>
      <c r="AJ9" s="11">
        <f t="shared" ca="1" si="2"/>
        <v>-4.7780799721795248E-7</v>
      </c>
      <c r="AK9" s="11">
        <f t="shared" ca="1" si="2"/>
        <v>1.0934201042672207E-6</v>
      </c>
      <c r="AL9" s="11">
        <f t="shared" ca="1" si="2"/>
        <v>9.9149040778748461E-7</v>
      </c>
      <c r="AM9" s="11">
        <f t="shared" ca="1" si="2"/>
        <v>5.7702140178567141E-7</v>
      </c>
      <c r="AN9" s="11">
        <f t="shared" ca="1" si="2"/>
        <v>0.22208009997586328</v>
      </c>
      <c r="AO9" s="11">
        <f t="shared" ca="1" si="2"/>
        <v>1.4984327789452908E-7</v>
      </c>
      <c r="AP9" s="11">
        <f t="shared" ca="1" si="2"/>
        <v>7.5677938705585693E-7</v>
      </c>
      <c r="AQ9" s="11">
        <f t="shared" ca="1" si="2"/>
        <v>-1.3213706702590795E-7</v>
      </c>
      <c r="AR9" s="6">
        <v>5</v>
      </c>
      <c r="AS9" s="9">
        <f t="shared" ca="1" si="3"/>
        <v>0.22208009997586328</v>
      </c>
      <c r="AT9" s="13">
        <f t="shared" ca="1" si="4"/>
        <v>2.485834863927357E-2</v>
      </c>
      <c r="AU9" s="13">
        <f t="shared" ca="1" si="5"/>
        <v>0.96514611397330963</v>
      </c>
      <c r="BC9" s="1"/>
      <c r="BD9" s="1"/>
      <c r="BE9" s="1"/>
      <c r="BF9" s="1"/>
      <c r="BG9" s="1"/>
      <c r="BH9" s="1"/>
      <c r="BI9" s="1"/>
      <c r="BJ9" s="1"/>
    </row>
    <row r="10" spans="1:62" x14ac:dyDescent="0.2">
      <c r="L10" s="2" t="s">
        <v>20</v>
      </c>
      <c r="M10" s="23">
        <f t="shared" ca="1" si="0"/>
        <v>1.7951323878081878E-3</v>
      </c>
      <c r="N10" s="23">
        <f t="shared" ca="1" si="0"/>
        <v>2.8900940335263299E-3</v>
      </c>
      <c r="O10" s="23">
        <f t="shared" ca="1" si="0"/>
        <v>1.8327707875598757E-3</v>
      </c>
      <c r="P10" s="23">
        <f t="shared" ca="1" si="0"/>
        <v>2.0238996710253919E-3</v>
      </c>
      <c r="Q10" s="23">
        <f t="shared" ca="1" si="0"/>
        <v>1.5641222254886636E-3</v>
      </c>
      <c r="R10" s="23">
        <f t="shared" ca="1" si="0"/>
        <v>2.2521809395051324E-3</v>
      </c>
      <c r="S10" s="23">
        <f t="shared" ca="1" si="0"/>
        <v>3.6392382593858968E-3</v>
      </c>
      <c r="T10" s="23">
        <f t="shared" ca="1" si="0"/>
        <v>2.4205103331662822E-3</v>
      </c>
      <c r="U10" s="23">
        <f t="shared" ca="1" si="0"/>
        <v>1.5267270650608405E-3</v>
      </c>
      <c r="V10" s="6">
        <v>6</v>
      </c>
      <c r="W10" s="2">
        <v>7</v>
      </c>
      <c r="X10" s="32">
        <f t="shared" ca="1" si="1"/>
        <v>0.6259082727730344</v>
      </c>
      <c r="Y10" s="22">
        <f t="shared" ca="1" si="1"/>
        <v>0.56663603347622082</v>
      </c>
      <c r="Z10" s="22">
        <f t="shared" ca="1" si="1"/>
        <v>0.65298107107061698</v>
      </c>
      <c r="AA10" s="22">
        <f t="shared" ca="1" si="1"/>
        <v>0.58206216077097905</v>
      </c>
      <c r="AB10" s="22">
        <f t="shared" ca="1" si="1"/>
        <v>0.59036059975635491</v>
      </c>
      <c r="AC10" s="22">
        <f t="shared" ca="1" si="1"/>
        <v>0.55246084889989588</v>
      </c>
      <c r="AD10" s="22">
        <f t="shared" ca="1" si="1"/>
        <v>0.99989265779304393</v>
      </c>
      <c r="AE10" s="22">
        <f t="shared" ca="1" si="1"/>
        <v>0.61442866992326173</v>
      </c>
      <c r="AF10" s="22">
        <f t="shared" ca="1" si="1"/>
        <v>0.66912016281282594</v>
      </c>
      <c r="AG10" s="6">
        <v>6</v>
      </c>
      <c r="AH10" s="2">
        <v>7</v>
      </c>
      <c r="AI10" s="11">
        <f t="shared" ca="1" si="2"/>
        <v>-5.02710076774604E-7</v>
      </c>
      <c r="AJ10" s="11">
        <f t="shared" ca="1" si="2"/>
        <v>3.5807972291386738E-7</v>
      </c>
      <c r="AK10" s="11">
        <f t="shared" ca="1" si="2"/>
        <v>-8.5415331082521735E-7</v>
      </c>
      <c r="AL10" s="11">
        <f t="shared" ca="1" si="2"/>
        <v>-4.4641017257622394E-7</v>
      </c>
      <c r="AM10" s="11">
        <f t="shared" ca="1" si="2"/>
        <v>5.6350179135682536E-7</v>
      </c>
      <c r="AN10" s="11">
        <f t="shared" ca="1" si="2"/>
        <v>1.4984327789452908E-7</v>
      </c>
      <c r="AO10" s="11">
        <f t="shared" ca="1" si="2"/>
        <v>0.17450073890411952</v>
      </c>
      <c r="AP10" s="11">
        <f t="shared" ca="1" si="2"/>
        <v>-3.3126940050921654E-7</v>
      </c>
      <c r="AQ10" s="11">
        <f t="shared" ca="1" si="2"/>
        <v>1.4268959198941764E-7</v>
      </c>
      <c r="AR10" s="6">
        <v>6</v>
      </c>
      <c r="AS10" s="9">
        <f t="shared" ca="1" si="3"/>
        <v>0.17450073890411952</v>
      </c>
      <c r="AT10" s="13">
        <f t="shared" ca="1" si="4"/>
        <v>1.9532592996675095E-2</v>
      </c>
      <c r="AU10" s="13">
        <f t="shared" ca="1" si="5"/>
        <v>0.98467870696998472</v>
      </c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L11" s="2" t="s">
        <v>21</v>
      </c>
      <c r="M11" s="23">
        <f t="shared" ca="1" si="0"/>
        <v>2.2329054779158431E-3</v>
      </c>
      <c r="N11" s="23">
        <f t="shared" ca="1" si="0"/>
        <v>3.8595385863577723E-3</v>
      </c>
      <c r="O11" s="23">
        <f t="shared" ca="1" si="0"/>
        <v>2.238041843239062E-3</v>
      </c>
      <c r="P11" s="23">
        <f t="shared" ca="1" si="0"/>
        <v>2.5142916522206916E-3</v>
      </c>
      <c r="Q11" s="23">
        <f t="shared" ca="1" si="0"/>
        <v>1.9591609186933681E-3</v>
      </c>
      <c r="R11" s="23">
        <f t="shared" ca="1" si="0"/>
        <v>2.8949817941697829E-3</v>
      </c>
      <c r="S11" s="23">
        <f t="shared" ca="1" si="0"/>
        <v>2.4205103331662822E-3</v>
      </c>
      <c r="T11" s="23">
        <f t="shared" ca="1" si="0"/>
        <v>4.2635092229627719E-3</v>
      </c>
      <c r="U11" s="23">
        <f t="shared" ca="1" si="0"/>
        <v>1.6301209180172938E-3</v>
      </c>
      <c r="V11" s="6">
        <v>7</v>
      </c>
      <c r="W11" s="2">
        <v>8</v>
      </c>
      <c r="X11" s="32">
        <f t="shared" ca="1" si="1"/>
        <v>0.71929358946851363</v>
      </c>
      <c r="Y11" s="22">
        <f t="shared" ca="1" si="1"/>
        <v>0.69911600380839256</v>
      </c>
      <c r="Z11" s="22">
        <f t="shared" ca="1" si="1"/>
        <v>0.73668577046355654</v>
      </c>
      <c r="AA11" s="22">
        <f t="shared" ca="1" si="1"/>
        <v>0.66806340423595034</v>
      </c>
      <c r="AB11" s="22">
        <f t="shared" ca="1" si="1"/>
        <v>0.68318516667696971</v>
      </c>
      <c r="AC11" s="22">
        <f t="shared" ca="1" si="1"/>
        <v>0.65609345600522184</v>
      </c>
      <c r="AD11" s="22">
        <f t="shared" ca="1" si="1"/>
        <v>0.61442866992326173</v>
      </c>
      <c r="AE11" s="22">
        <f t="shared" ca="1" si="1"/>
        <v>0.99989265779304481</v>
      </c>
      <c r="AF11" s="22">
        <f t="shared" ca="1" si="1"/>
        <v>0.66006115345544114</v>
      </c>
      <c r="AG11" s="6">
        <v>7</v>
      </c>
      <c r="AH11" s="2">
        <v>8</v>
      </c>
      <c r="AI11" s="11">
        <f t="shared" ca="1" si="2"/>
        <v>4.1369960417317006E-7</v>
      </c>
      <c r="AJ11" s="11">
        <f t="shared" ca="1" si="2"/>
        <v>2.6237965557174281E-7</v>
      </c>
      <c r="AK11" s="11">
        <f t="shared" ca="1" si="2"/>
        <v>-6.5046377961493879E-7</v>
      </c>
      <c r="AL11" s="11">
        <f t="shared" ca="1" si="2"/>
        <v>-1.3318467734989944E-7</v>
      </c>
      <c r="AM11" s="11">
        <f t="shared" ca="1" si="2"/>
        <v>1.0675013683865746E-6</v>
      </c>
      <c r="AN11" s="11">
        <f t="shared" ca="1" si="2"/>
        <v>7.5677938705585693E-7</v>
      </c>
      <c r="AO11" s="11">
        <f t="shared" ca="1" si="2"/>
        <v>-3.3126940050921654E-7</v>
      </c>
      <c r="AP11" s="11">
        <f t="shared" ca="1" si="2"/>
        <v>9.5701853123444175E-2</v>
      </c>
      <c r="AQ11" s="11">
        <f t="shared" ca="1" si="2"/>
        <v>1.3322633102869503E-7</v>
      </c>
      <c r="AR11" s="6">
        <v>7</v>
      </c>
      <c r="AS11" s="9">
        <f t="shared" ca="1" si="3"/>
        <v>9.5701853123444175E-2</v>
      </c>
      <c r="AT11" s="13">
        <f t="shared" ca="1" si="4"/>
        <v>1.0712306193241481E-2</v>
      </c>
      <c r="AU11" s="13">
        <f t="shared" ca="1" si="5"/>
        <v>0.9953910131632262</v>
      </c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L12" s="2" t="s">
        <v>24</v>
      </c>
      <c r="M12" s="23">
        <f t="shared" ca="1" si="0"/>
        <v>1.395452962194693E-3</v>
      </c>
      <c r="N12" s="23">
        <f t="shared" ca="1" si="0"/>
        <v>2.1243370570548608E-3</v>
      </c>
      <c r="O12" s="23">
        <f t="shared" ca="1" si="0"/>
        <v>1.2546633407911774E-3</v>
      </c>
      <c r="P12" s="23">
        <f t="shared" ca="1" si="0"/>
        <v>1.6399052057328148E-3</v>
      </c>
      <c r="Q12" s="23">
        <f t="shared" ca="1" si="0"/>
        <v>1.2624478261996949E-3</v>
      </c>
      <c r="R12" s="23">
        <f t="shared" ca="1" si="0"/>
        <v>1.7698143570811136E-3</v>
      </c>
      <c r="S12" s="23">
        <f t="shared" ca="1" si="0"/>
        <v>1.5267270650608405E-3</v>
      </c>
      <c r="T12" s="23">
        <f t="shared" ca="1" si="0"/>
        <v>1.6301209180172938E-3</v>
      </c>
      <c r="U12" s="23">
        <f t="shared" ca="1" si="0"/>
        <v>1.4302463389480066E-3</v>
      </c>
      <c r="V12" s="6">
        <v>8</v>
      </c>
      <c r="W12" s="2">
        <v>9</v>
      </c>
      <c r="X12" s="32">
        <f t="shared" ca="1" si="1"/>
        <v>0.7761206407477329</v>
      </c>
      <c r="Y12" s="22">
        <f t="shared" ca="1" si="1"/>
        <v>0.66437833624011178</v>
      </c>
      <c r="Z12" s="22">
        <f t="shared" ca="1" si="1"/>
        <v>0.71304915425365534</v>
      </c>
      <c r="AA12" s="22">
        <f t="shared" ca="1" si="1"/>
        <v>0.75231367175169295</v>
      </c>
      <c r="AB12" s="22">
        <f t="shared" ca="1" si="1"/>
        <v>0.76008111006742618</v>
      </c>
      <c r="AC12" s="22">
        <f t="shared" ca="1" si="1"/>
        <v>0.69250954545014942</v>
      </c>
      <c r="AD12" s="22">
        <f t="shared" ca="1" si="1"/>
        <v>0.66912016281282594</v>
      </c>
      <c r="AE12" s="22">
        <f t="shared" ca="1" si="1"/>
        <v>0.66006115345544114</v>
      </c>
      <c r="AF12" s="22">
        <f t="shared" ca="1" si="1"/>
        <v>0.9998926577930437</v>
      </c>
      <c r="AG12" s="6">
        <v>8</v>
      </c>
      <c r="AH12" s="2">
        <v>9</v>
      </c>
      <c r="AI12" s="11">
        <f t="shared" ca="1" si="2"/>
        <v>1.4774449232540135E-7</v>
      </c>
      <c r="AJ12" s="11">
        <f t="shared" ca="1" si="2"/>
        <v>-1.6011653695540109E-7</v>
      </c>
      <c r="AK12" s="11">
        <f t="shared" ca="1" si="2"/>
        <v>3.8586124124178226E-7</v>
      </c>
      <c r="AL12" s="11">
        <f t="shared" ca="1" si="2"/>
        <v>1.8126173599787881E-7</v>
      </c>
      <c r="AM12" s="11">
        <f t="shared" ca="1" si="2"/>
        <v>-3.1835132833597952E-7</v>
      </c>
      <c r="AN12" s="11">
        <f t="shared" ca="1" si="2"/>
        <v>-1.3213706702590795E-7</v>
      </c>
      <c r="AO12" s="11">
        <f t="shared" ca="1" si="2"/>
        <v>1.4268959198941764E-7</v>
      </c>
      <c r="AP12" s="11">
        <f t="shared" ca="1" si="2"/>
        <v>1.3322633102869503E-7</v>
      </c>
      <c r="AQ12" s="11">
        <f t="shared" ca="1" si="2"/>
        <v>4.1175875049118835E-2</v>
      </c>
      <c r="AR12" s="6">
        <v>8</v>
      </c>
      <c r="AS12" s="9">
        <f t="shared" ca="1" si="3"/>
        <v>4.1175875049118835E-2</v>
      </c>
      <c r="AT12" s="13">
        <f t="shared" ca="1" si="4"/>
        <v>4.6089868367737924E-3</v>
      </c>
      <c r="AU12" s="13">
        <f t="shared" ca="1" si="5"/>
        <v>1</v>
      </c>
      <c r="BC12" s="1"/>
      <c r="BD12" s="1"/>
      <c r="BE12" s="1"/>
      <c r="BF12" s="1"/>
      <c r="BG12" s="1"/>
      <c r="BH12" s="1"/>
      <c r="BI12" s="1"/>
      <c r="BJ12" s="1"/>
    </row>
    <row r="13" spans="1:62" ht="16" thickBot="1" x14ac:dyDescent="0.25">
      <c r="M13" s="7">
        <v>0</v>
      </c>
      <c r="N13" s="7">
        <v>1</v>
      </c>
      <c r="O13" s="7">
        <v>2</v>
      </c>
      <c r="P13" s="7">
        <v>3</v>
      </c>
      <c r="Q13" s="7">
        <v>4</v>
      </c>
      <c r="R13" s="7">
        <v>5</v>
      </c>
      <c r="S13" s="7">
        <v>6</v>
      </c>
      <c r="T13" s="7">
        <v>7</v>
      </c>
      <c r="U13" s="7">
        <v>8</v>
      </c>
      <c r="X13" s="7">
        <v>0</v>
      </c>
      <c r="Y13" s="7">
        <v>1</v>
      </c>
      <c r="Z13" s="7">
        <v>2</v>
      </c>
      <c r="AA13" s="7">
        <v>3</v>
      </c>
      <c r="AB13" s="7">
        <v>4</v>
      </c>
      <c r="AC13" s="7">
        <v>5</v>
      </c>
      <c r="AD13" s="7">
        <v>6</v>
      </c>
      <c r="AE13" s="7">
        <v>7</v>
      </c>
      <c r="AF13" s="7">
        <v>8</v>
      </c>
      <c r="AI13" s="7">
        <v>0</v>
      </c>
      <c r="AJ13" s="7">
        <v>1</v>
      </c>
      <c r="AK13" s="7">
        <v>2</v>
      </c>
      <c r="AL13" s="7">
        <v>3</v>
      </c>
      <c r="AM13" s="7">
        <v>4</v>
      </c>
      <c r="AN13" s="7">
        <v>5</v>
      </c>
      <c r="AO13" s="7">
        <v>6</v>
      </c>
      <c r="AP13" s="7">
        <v>7</v>
      </c>
      <c r="AQ13" s="7">
        <v>8</v>
      </c>
      <c r="AS13" s="12">
        <f ca="1">SUM(AS4:AS12)</f>
        <v>8.9338235294117698</v>
      </c>
      <c r="AT13" s="14">
        <f ca="1">AS13/$AS$13</f>
        <v>1</v>
      </c>
      <c r="BD13" s="15"/>
      <c r="BE13" s="15"/>
      <c r="BF13" s="15"/>
      <c r="BG13" s="15"/>
      <c r="BH13" s="15"/>
      <c r="BI13" s="15"/>
      <c r="BJ13" s="15"/>
    </row>
    <row r="14" spans="1:62" ht="16" thickTop="1" x14ac:dyDescent="0.2">
      <c r="M14" s="7"/>
      <c r="N14" s="7"/>
      <c r="O14" s="7"/>
      <c r="P14" s="7"/>
      <c r="Q14" s="7"/>
      <c r="R14" s="7"/>
      <c r="S14" s="7"/>
      <c r="T14" s="7"/>
      <c r="U14" s="7"/>
      <c r="X14" t="s">
        <v>36</v>
      </c>
      <c r="Y14" t="s">
        <v>37</v>
      </c>
      <c r="Z14" t="s">
        <v>38</v>
      </c>
      <c r="AA14" t="s">
        <v>39</v>
      </c>
      <c r="AB14" t="s">
        <v>40</v>
      </c>
      <c r="AC14" t="s">
        <v>41</v>
      </c>
      <c r="AD14" t="s">
        <v>42</v>
      </c>
      <c r="AE14" t="s">
        <v>43</v>
      </c>
      <c r="AF14" t="s">
        <v>44</v>
      </c>
    </row>
    <row r="15" spans="1:62" x14ac:dyDescent="0.2">
      <c r="T15" t="s">
        <v>34</v>
      </c>
      <c r="W15" s="10" t="s">
        <v>2</v>
      </c>
      <c r="X15" s="2">
        <v>1</v>
      </c>
      <c r="Y15" s="2">
        <v>2</v>
      </c>
      <c r="Z15" s="2">
        <v>3</v>
      </c>
      <c r="AA15" s="2">
        <v>4</v>
      </c>
      <c r="AB15" s="2">
        <v>5</v>
      </c>
      <c r="AC15" s="2">
        <v>6</v>
      </c>
      <c r="AD15" s="2">
        <v>7</v>
      </c>
      <c r="AE15" s="2">
        <v>8</v>
      </c>
      <c r="AF15" s="2">
        <v>9</v>
      </c>
      <c r="AH15" s="10" t="s">
        <v>6</v>
      </c>
      <c r="AI15" s="2">
        <v>1</v>
      </c>
      <c r="AJ15" s="2">
        <v>2</v>
      </c>
      <c r="AK15" s="2">
        <v>3</v>
      </c>
      <c r="AL15" s="2">
        <v>4</v>
      </c>
      <c r="AM15" s="2">
        <v>5</v>
      </c>
      <c r="AN15" s="2">
        <v>6</v>
      </c>
      <c r="AO15" s="2">
        <v>7</v>
      </c>
      <c r="AP15" s="2">
        <v>8</v>
      </c>
      <c r="AQ15" s="2">
        <v>9</v>
      </c>
      <c r="AS15" s="2" t="s">
        <v>1</v>
      </c>
    </row>
    <row r="16" spans="1:62" x14ac:dyDescent="0.2">
      <c r="W16" s="2">
        <v>1</v>
      </c>
      <c r="X16" s="29">
        <v>0.36041293815955899</v>
      </c>
      <c r="Y16" s="29">
        <v>-0.125723088162217</v>
      </c>
      <c r="Z16" s="29">
        <v>7.1661036513515297E-2</v>
      </c>
      <c r="AA16" s="29">
        <v>-0.18620217812305101</v>
      </c>
      <c r="AB16" s="29">
        <v>0.115802742101361</v>
      </c>
      <c r="AC16" s="29">
        <v>-0.12443222251245099</v>
      </c>
      <c r="AD16" s="29">
        <v>0.41585167593849398</v>
      </c>
      <c r="AE16" s="29">
        <v>0.78058571877928296</v>
      </c>
      <c r="AF16" s="29">
        <v>5.7873396285195597E-2</v>
      </c>
      <c r="AH16" s="2">
        <v>1</v>
      </c>
      <c r="AI16" s="11">
        <f t="array" ref="AI16:AQ24">TRANSPOSE(X16:AF24)</f>
        <v>0.36041293815955899</v>
      </c>
      <c r="AJ16" s="11">
        <v>0.33018010888564803</v>
      </c>
      <c r="AK16" s="11">
        <v>0.33229395168889397</v>
      </c>
      <c r="AL16" s="11">
        <v>0.35199402482812397</v>
      </c>
      <c r="AM16" s="11">
        <v>0.34722728888759102</v>
      </c>
      <c r="AN16" s="11">
        <v>0.34257514746277401</v>
      </c>
      <c r="AO16" s="11">
        <v>0.28440915570507802</v>
      </c>
      <c r="AP16" s="11">
        <v>0.31573951842259701</v>
      </c>
      <c r="AQ16" s="11">
        <v>0.32902889342693997</v>
      </c>
      <c r="AS16" s="30">
        <v>6.7773322604561503</v>
      </c>
      <c r="AT16" s="19"/>
    </row>
    <row r="17" spans="2:62" x14ac:dyDescent="0.2">
      <c r="W17" s="2">
        <v>2</v>
      </c>
      <c r="X17" s="29">
        <v>0.33018010888564803</v>
      </c>
      <c r="Y17" s="29">
        <v>-1.9726352628931201E-2</v>
      </c>
      <c r="Z17" s="29">
        <v>0.49522896948050699</v>
      </c>
      <c r="AA17" s="29">
        <v>-0.49091509665140198</v>
      </c>
      <c r="AB17" s="29">
        <v>-0.21320503093625701</v>
      </c>
      <c r="AC17" s="29">
        <v>0.45768779704974999</v>
      </c>
      <c r="AD17" s="29">
        <v>0.207261776393699</v>
      </c>
      <c r="AE17" s="29">
        <v>-0.31891904135863203</v>
      </c>
      <c r="AF17" s="29">
        <v>-6.8857088926826099E-2</v>
      </c>
      <c r="AH17" s="2">
        <v>2</v>
      </c>
      <c r="AI17" s="11">
        <v>-0.125723088162217</v>
      </c>
      <c r="AJ17" s="11">
        <v>-1.9726352628931201E-2</v>
      </c>
      <c r="AK17" s="11">
        <v>0.27121286853321602</v>
      </c>
      <c r="AL17" s="11">
        <v>-0.38207441014610299</v>
      </c>
      <c r="AM17" s="11">
        <v>-0.24308359982637501</v>
      </c>
      <c r="AN17" s="11">
        <v>-0.418489821516419</v>
      </c>
      <c r="AO17" s="11">
        <v>0.65281443410562101</v>
      </c>
      <c r="AP17" s="11">
        <v>0.288710533756528</v>
      </c>
      <c r="AQ17" s="11">
        <v>0.14326016987422499</v>
      </c>
      <c r="AS17" s="30">
        <v>0.63750171093630403</v>
      </c>
      <c r="AT17" s="19"/>
    </row>
    <row r="18" spans="2:62" x14ac:dyDescent="0.2">
      <c r="W18" s="2">
        <v>3</v>
      </c>
      <c r="X18" s="29">
        <v>0.33229395168889397</v>
      </c>
      <c r="Y18" s="29">
        <v>0.27121286853321602</v>
      </c>
      <c r="Z18" s="29">
        <v>0.33585935341404499</v>
      </c>
      <c r="AA18" s="29">
        <v>-0.25481599874891597</v>
      </c>
      <c r="AB18" s="29">
        <v>0.22983353039597401</v>
      </c>
      <c r="AC18" s="29">
        <v>-0.58405983238399894</v>
      </c>
      <c r="AD18" s="29">
        <v>-0.48965679296151499</v>
      </c>
      <c r="AE18" s="29">
        <v>-6.7001404536627299E-2</v>
      </c>
      <c r="AF18" s="29">
        <v>-9.45031835008661E-3</v>
      </c>
      <c r="AH18" s="2">
        <v>3</v>
      </c>
      <c r="AI18" s="11">
        <v>7.1661036513515297E-2</v>
      </c>
      <c r="AJ18" s="11">
        <v>0.49522896948050699</v>
      </c>
      <c r="AK18" s="11">
        <v>0.33585935341404499</v>
      </c>
      <c r="AL18" s="11">
        <v>-0.208984327156779</v>
      </c>
      <c r="AM18" s="11">
        <v>-0.18829457502588301</v>
      </c>
      <c r="AN18" s="11">
        <v>-0.11581074909939799</v>
      </c>
      <c r="AO18" s="11">
        <v>-0.48625602820611302</v>
      </c>
      <c r="AP18" s="11">
        <v>0.42376100473146899</v>
      </c>
      <c r="AQ18" s="11">
        <v>-0.358122491155278</v>
      </c>
      <c r="AS18" s="30">
        <v>0.44727581176486703</v>
      </c>
      <c r="AT18" s="19"/>
    </row>
    <row r="19" spans="2:62" x14ac:dyDescent="0.2">
      <c r="W19" s="2">
        <v>4</v>
      </c>
      <c r="X19" s="29">
        <v>0.35199402482812397</v>
      </c>
      <c r="Y19" s="29">
        <v>-0.38207441014610299</v>
      </c>
      <c r="Z19" s="29">
        <v>-0.208984327156779</v>
      </c>
      <c r="AA19" s="29">
        <v>0.102235426565181</v>
      </c>
      <c r="AB19" s="29">
        <v>-0.180524977066294</v>
      </c>
      <c r="AC19" s="29">
        <v>1.4172452730741899E-3</v>
      </c>
      <c r="AD19" s="29">
        <v>-0.24564604890654201</v>
      </c>
      <c r="AE19" s="29">
        <v>3.3942662924556999E-2</v>
      </c>
      <c r="AF19" s="29">
        <v>-0.76282859052077601</v>
      </c>
      <c r="AH19" s="2">
        <v>4</v>
      </c>
      <c r="AI19" s="11">
        <v>-0.18620217812305101</v>
      </c>
      <c r="AJ19" s="11">
        <v>-0.49091509665140198</v>
      </c>
      <c r="AK19" s="11">
        <v>-0.25481599874891597</v>
      </c>
      <c r="AL19" s="11">
        <v>0.102235426565181</v>
      </c>
      <c r="AM19" s="11">
        <v>0.14954871224269101</v>
      </c>
      <c r="AN19" s="11">
        <v>8.0353288135013995E-2</v>
      </c>
      <c r="AO19" s="11">
        <v>-0.111573098856854</v>
      </c>
      <c r="AP19" s="11">
        <v>0.778109577896825</v>
      </c>
      <c r="AQ19" s="11">
        <v>-4.7151895272124399E-2</v>
      </c>
      <c r="AS19" s="30">
        <v>0.30420308116142702</v>
      </c>
      <c r="AT19" s="19"/>
    </row>
    <row r="20" spans="2:62" x14ac:dyDescent="0.2">
      <c r="W20" s="2">
        <v>5</v>
      </c>
      <c r="X20" s="29">
        <v>0.34722728888759102</v>
      </c>
      <c r="Y20" s="29">
        <v>-0.24308359982637501</v>
      </c>
      <c r="Z20" s="29">
        <v>-0.18829457502588301</v>
      </c>
      <c r="AA20" s="29">
        <v>0.14954871224269101</v>
      </c>
      <c r="AB20" s="29">
        <v>0.20239319863518199</v>
      </c>
      <c r="AC20" s="29">
        <v>-0.391766760297792</v>
      </c>
      <c r="AD20" s="29">
        <v>0.52636284876419603</v>
      </c>
      <c r="AE20" s="29">
        <v>-0.52771061843170797</v>
      </c>
      <c r="AF20" s="29">
        <v>0.11199715325335</v>
      </c>
      <c r="AH20" s="2">
        <v>5</v>
      </c>
      <c r="AI20" s="11">
        <v>0.115802742101361</v>
      </c>
      <c r="AJ20" s="11">
        <v>-0.21320503093625701</v>
      </c>
      <c r="AK20" s="11">
        <v>0.22983353039597401</v>
      </c>
      <c r="AL20" s="11">
        <v>-0.180524977066294</v>
      </c>
      <c r="AM20" s="11">
        <v>0.20239319863518199</v>
      </c>
      <c r="AN20" s="11">
        <v>-0.370695431014747</v>
      </c>
      <c r="AO20" s="11">
        <v>-0.47819911008588101</v>
      </c>
      <c r="AP20" s="11">
        <v>-3.6472994272133699E-2</v>
      </c>
      <c r="AQ20" s="11">
        <v>0.66883319522816698</v>
      </c>
      <c r="AS20" s="30">
        <v>0.29627769504361301</v>
      </c>
      <c r="AT20" s="19"/>
    </row>
    <row r="21" spans="2:62" x14ac:dyDescent="0.2">
      <c r="W21" s="2">
        <v>6</v>
      </c>
      <c r="X21" s="29">
        <v>0.34257514746277401</v>
      </c>
      <c r="Y21" s="29">
        <v>-0.418489821516419</v>
      </c>
      <c r="Z21" s="29">
        <v>-0.11581074909939799</v>
      </c>
      <c r="AA21" s="29">
        <v>8.0353288135013995E-2</v>
      </c>
      <c r="AB21" s="29">
        <v>-0.370695431014747</v>
      </c>
      <c r="AC21" s="29">
        <v>6.7502489236975993E-2</v>
      </c>
      <c r="AD21" s="29">
        <v>-0.39155634623415603</v>
      </c>
      <c r="AE21" s="29">
        <v>3.2196738967387097E-2</v>
      </c>
      <c r="AF21" s="29">
        <v>0.62555180936687205</v>
      </c>
      <c r="AH21" s="2">
        <v>6</v>
      </c>
      <c r="AI21" s="11">
        <v>-0.12443222251245099</v>
      </c>
      <c r="AJ21" s="11">
        <v>0.45768779704974999</v>
      </c>
      <c r="AK21" s="11">
        <v>-0.58405983238399894</v>
      </c>
      <c r="AL21" s="11">
        <v>1.4172452730741899E-3</v>
      </c>
      <c r="AM21" s="11">
        <v>-0.391766760297792</v>
      </c>
      <c r="AN21" s="11">
        <v>6.7502489236975993E-2</v>
      </c>
      <c r="AO21" s="11">
        <v>-4.8919615045453703E-2</v>
      </c>
      <c r="AP21" s="11">
        <v>0.15902661116801201</v>
      </c>
      <c r="AQ21" s="11">
        <v>0.498186946557792</v>
      </c>
      <c r="AS21" s="30">
        <v>0.22372401550464899</v>
      </c>
      <c r="AT21" s="19"/>
    </row>
    <row r="22" spans="2:62" x14ac:dyDescent="0.2">
      <c r="W22" s="2">
        <v>7</v>
      </c>
      <c r="X22" s="29">
        <v>0.28440915570507802</v>
      </c>
      <c r="Y22" s="29">
        <v>0.65281443410562101</v>
      </c>
      <c r="Z22" s="29">
        <v>-0.48625602820611302</v>
      </c>
      <c r="AA22" s="29">
        <v>-0.111573098856854</v>
      </c>
      <c r="AB22" s="29">
        <v>-0.47819911008588101</v>
      </c>
      <c r="AC22" s="29">
        <v>-4.8919615045453703E-2</v>
      </c>
      <c r="AD22" s="29">
        <v>0.113804320123765</v>
      </c>
      <c r="AE22" s="29">
        <v>-5.5365409680886201E-3</v>
      </c>
      <c r="AF22" s="29">
        <v>-1.29276112644901E-3</v>
      </c>
      <c r="AH22" s="2">
        <v>7</v>
      </c>
      <c r="AI22" s="11">
        <v>0.41585167593849398</v>
      </c>
      <c r="AJ22" s="11">
        <v>0.207261776393699</v>
      </c>
      <c r="AK22" s="11">
        <v>-0.48965679296151499</v>
      </c>
      <c r="AL22" s="11">
        <v>-0.24564604890654201</v>
      </c>
      <c r="AM22" s="11">
        <v>0.52636284876419603</v>
      </c>
      <c r="AN22" s="11">
        <v>-0.39155634623415603</v>
      </c>
      <c r="AO22" s="11">
        <v>0.113804320123765</v>
      </c>
      <c r="AP22" s="11">
        <v>4.5886320950467699E-2</v>
      </c>
      <c r="AQ22" s="11">
        <v>-0.19640006329917201</v>
      </c>
      <c r="AS22" s="30">
        <v>0.175793630905551</v>
      </c>
      <c r="AT22" s="19"/>
    </row>
    <row r="23" spans="2:62" x14ac:dyDescent="0.2">
      <c r="W23" s="2">
        <v>8</v>
      </c>
      <c r="X23" s="29">
        <v>0.31573951842259701</v>
      </c>
      <c r="Y23" s="29">
        <v>0.288710533756528</v>
      </c>
      <c r="Z23" s="29">
        <v>0.42376100473146899</v>
      </c>
      <c r="AA23" s="29">
        <v>0.778109577896825</v>
      </c>
      <c r="AB23" s="29">
        <v>-3.6472994272133699E-2</v>
      </c>
      <c r="AC23" s="29">
        <v>0.15902661116801201</v>
      </c>
      <c r="AD23" s="29">
        <v>4.5886320950467699E-2</v>
      </c>
      <c r="AE23" s="29">
        <v>5.4788750667783499E-2</v>
      </c>
      <c r="AF23" s="29">
        <v>-1.41342080650104E-2</v>
      </c>
      <c r="AH23" s="2">
        <v>8</v>
      </c>
      <c r="AI23" s="11">
        <v>0.78058571877928296</v>
      </c>
      <c r="AJ23" s="11">
        <v>-0.31891904135863203</v>
      </c>
      <c r="AK23" s="11">
        <v>-6.7001404536627299E-2</v>
      </c>
      <c r="AL23" s="11">
        <v>3.3942662924556999E-2</v>
      </c>
      <c r="AM23" s="11">
        <v>-0.52771061843170797</v>
      </c>
      <c r="AN23" s="11">
        <v>3.2196738967387097E-2</v>
      </c>
      <c r="AO23" s="11">
        <v>-5.5365409680886201E-3</v>
      </c>
      <c r="AP23" s="11">
        <v>5.4788750667783499E-2</v>
      </c>
      <c r="AQ23" s="11">
        <v>-2.8066008428219501E-2</v>
      </c>
      <c r="AS23" s="30">
        <v>9.6410845333263204E-2</v>
      </c>
      <c r="AT23" s="19"/>
    </row>
    <row r="24" spans="2:62" x14ac:dyDescent="0.2">
      <c r="W24" s="2">
        <v>9</v>
      </c>
      <c r="X24" s="29">
        <v>0.32902889342693997</v>
      </c>
      <c r="Y24" s="29">
        <v>0.14326016987422499</v>
      </c>
      <c r="Z24" s="29">
        <v>-0.358122491155278</v>
      </c>
      <c r="AA24" s="29">
        <v>-4.7151895272124399E-2</v>
      </c>
      <c r="AB24" s="29">
        <v>0.66883319522816698</v>
      </c>
      <c r="AC24" s="29">
        <v>0.498186946557792</v>
      </c>
      <c r="AD24" s="29">
        <v>-0.19640006329917201</v>
      </c>
      <c r="AE24" s="29">
        <v>-2.8066008428219501E-2</v>
      </c>
      <c r="AF24" s="29">
        <v>7.6503128472825602E-2</v>
      </c>
      <c r="AH24" s="2">
        <v>9</v>
      </c>
      <c r="AI24" s="11">
        <v>5.7873396285195597E-2</v>
      </c>
      <c r="AJ24" s="11">
        <v>-6.8857088926826099E-2</v>
      </c>
      <c r="AK24" s="11">
        <v>-9.45031835008661E-3</v>
      </c>
      <c r="AL24" s="11">
        <v>-0.76282859052077601</v>
      </c>
      <c r="AM24" s="11">
        <v>0.11199715325335</v>
      </c>
      <c r="AN24" s="11">
        <v>0.62555180936687205</v>
      </c>
      <c r="AO24" s="11">
        <v>-1.29276112644901E-3</v>
      </c>
      <c r="AP24" s="11">
        <v>-1.41342080650104E-2</v>
      </c>
      <c r="AQ24" s="11">
        <v>7.6503128472825602E-2</v>
      </c>
      <c r="AS24" s="30">
        <v>4.1480948894176098E-2</v>
      </c>
      <c r="AT24" s="19"/>
    </row>
    <row r="25" spans="2:62" x14ac:dyDescent="0.2">
      <c r="X25" s="7"/>
      <c r="Y25" s="7"/>
      <c r="Z25" s="7"/>
      <c r="AA25" s="7"/>
      <c r="AB25" s="7"/>
      <c r="AC25" s="7"/>
      <c r="AD25" s="7"/>
      <c r="AE25" s="7"/>
      <c r="AF25" s="7"/>
    </row>
    <row r="26" spans="2:62" x14ac:dyDescent="0.2">
      <c r="W26" s="2" t="s">
        <v>13</v>
      </c>
      <c r="X26" s="11">
        <f t="shared" ref="X26:AF26" si="6">SUMPRODUCT(X16:X24,X16:X24)</f>
        <v>1.0000000000000009</v>
      </c>
      <c r="Y26" s="11">
        <f t="shared" si="6"/>
        <v>1.0000000000000004</v>
      </c>
      <c r="Z26" s="11">
        <f t="shared" si="6"/>
        <v>1.0000000000000004</v>
      </c>
      <c r="AA26" s="11">
        <f t="shared" si="6"/>
        <v>1.0000000000000016</v>
      </c>
      <c r="AB26" s="11">
        <f t="shared" si="6"/>
        <v>1</v>
      </c>
      <c r="AC26" s="11">
        <f>SUMPRODUCT(AC16:AC24,AC16:AC24)</f>
        <v>0.99999999999999978</v>
      </c>
      <c r="AD26" s="11">
        <f>SUMPRODUCT(AD16:AD24,AD16:AD24)</f>
        <v>0.99999999999999978</v>
      </c>
      <c r="AE26" s="11">
        <f>SUMPRODUCT(AE16:AE24,AE16:AE24)</f>
        <v>1.0000000000000002</v>
      </c>
      <c r="AF26" s="11">
        <f t="shared" si="6"/>
        <v>0.99999999999999845</v>
      </c>
      <c r="AH26" s="2" t="s">
        <v>13</v>
      </c>
      <c r="AI26" s="11">
        <f>SUMPRODUCT(AI16:AI24,AI16:AI24)</f>
        <v>1.0000000000000002</v>
      </c>
      <c r="AJ26" s="11">
        <f t="shared" ref="AJ26:AQ26" si="7">SUMPRODUCT(AJ16:AJ24,AJ16:AJ24)</f>
        <v>1.0000000000000004</v>
      </c>
      <c r="AK26" s="11">
        <f t="shared" si="7"/>
        <v>1.0000000000000011</v>
      </c>
      <c r="AL26" s="11">
        <f t="shared" si="7"/>
        <v>0.99999999999999978</v>
      </c>
      <c r="AM26" s="11">
        <f t="shared" si="7"/>
        <v>0.99999999999999867</v>
      </c>
      <c r="AN26" s="11">
        <f t="shared" si="7"/>
        <v>0.99999999999999867</v>
      </c>
      <c r="AO26" s="11">
        <f t="shared" si="7"/>
        <v>1.0000000000000004</v>
      </c>
      <c r="AP26" s="11">
        <f t="shared" si="7"/>
        <v>1.0000000000000002</v>
      </c>
      <c r="AQ26" s="11">
        <f t="shared" si="7"/>
        <v>1.0000000000000011</v>
      </c>
    </row>
    <row r="27" spans="2:62" x14ac:dyDescent="0.2">
      <c r="L27" s="2" t="s">
        <v>8</v>
      </c>
      <c r="M27" s="1">
        <f t="shared" ref="M27:U27" si="8">AVERAGE(M34:M169)</f>
        <v>-5.4865052740447461E-4</v>
      </c>
      <c r="N27" s="1">
        <f t="shared" si="8"/>
        <v>-3.1858787194517547E-3</v>
      </c>
      <c r="O27" s="1">
        <f t="shared" si="8"/>
        <v>3.7149903636932804E-3</v>
      </c>
      <c r="P27" s="1">
        <f t="shared" si="8"/>
        <v>-3.5866891196082453E-3</v>
      </c>
      <c r="Q27" s="1">
        <f t="shared" si="8"/>
        <v>-9.7460692899343365E-4</v>
      </c>
      <c r="R27" s="1">
        <f t="shared" si="8"/>
        <v>5.6556593444153595E-4</v>
      </c>
      <c r="S27" s="1">
        <f t="shared" si="8"/>
        <v>-4.8053834247288709E-3</v>
      </c>
      <c r="T27" s="1">
        <f t="shared" si="8"/>
        <v>2.4659652830230933E-3</v>
      </c>
      <c r="U27" s="1">
        <f t="shared" si="8"/>
        <v>3.2083974831562858E-3</v>
      </c>
      <c r="W27" s="2" t="s">
        <v>8</v>
      </c>
      <c r="X27" s="22">
        <f t="shared" ref="X27:AF27" si="9">AVERAGE(X34:X169)</f>
        <v>4.4898725260576184E-17</v>
      </c>
      <c r="Y27" s="22">
        <f t="shared" si="9"/>
        <v>-5.387847031269142E-17</v>
      </c>
      <c r="Z27" s="22">
        <f t="shared" si="9"/>
        <v>-1.0612425970681643E-17</v>
      </c>
      <c r="AA27" s="22">
        <f t="shared" si="9"/>
        <v>-1.0285889786968363E-16</v>
      </c>
      <c r="AB27" s="22">
        <f t="shared" si="9"/>
        <v>4.0000682504876963E-17</v>
      </c>
      <c r="AC27" s="22">
        <f t="shared" si="9"/>
        <v>-6.2858215364806656E-17</v>
      </c>
      <c r="AD27" s="22">
        <f t="shared" si="9"/>
        <v>1.224510688924805E-17</v>
      </c>
      <c r="AE27" s="22">
        <f t="shared" si="9"/>
        <v>-1.5612511283791264E-17</v>
      </c>
      <c r="AF27" s="22">
        <f t="shared" si="9"/>
        <v>-3.4490384404715342E-17</v>
      </c>
      <c r="AH27" s="2" t="s">
        <v>8</v>
      </c>
      <c r="AI27" s="22">
        <f t="shared" ref="AI27:AQ27" ca="1" si="10">AVERAGE(AI34:AI169)</f>
        <v>-8.4899407765453141E-17</v>
      </c>
      <c r="AJ27" s="22">
        <f t="shared" ca="1" si="10"/>
        <v>6.5307236742656269E-17</v>
      </c>
      <c r="AK27" s="22">
        <f t="shared" ca="1" si="10"/>
        <v>-2.6122894697062506E-17</v>
      </c>
      <c r="AL27" s="22">
        <f t="shared" ca="1" si="10"/>
        <v>-7.3470641335488301E-18</v>
      </c>
      <c r="AM27" s="22">
        <f t="shared" ca="1" si="10"/>
        <v>-8.9797450521152372E-18</v>
      </c>
      <c r="AN27" s="22">
        <f t="shared" ca="1" si="10"/>
        <v>-2.3265703089571296E-17</v>
      </c>
      <c r="AO27" s="22">
        <f t="shared" ca="1" si="10"/>
        <v>9.0613790980435569E-17</v>
      </c>
      <c r="AP27" s="22">
        <f t="shared" ca="1" si="10"/>
        <v>3.8572086701131356E-17</v>
      </c>
      <c r="AQ27" s="22">
        <f t="shared" ca="1" si="10"/>
        <v>1.3061447348531253E-17</v>
      </c>
      <c r="AS27" s="1">
        <f ca="1">AVERAGE(AS34:AS169)</f>
        <v>-5.4865052740447765E-4</v>
      </c>
      <c r="AT27" s="1">
        <f ca="1">AVERAGE(AT34:AT169)</f>
        <v>-3.1858787194517543E-3</v>
      </c>
      <c r="AU27" s="1">
        <f ca="1">AVERAGE(AU34:AU169)</f>
        <v>3.7149903636932813E-3</v>
      </c>
      <c r="AV27" s="1">
        <f ca="1">AVERAGE(AV34:AV169)</f>
        <v>-3.586689119608244E-3</v>
      </c>
      <c r="AW27" s="1">
        <f ca="1">AVERAGE(AW34:AW169)</f>
        <v>-9.7460692899343181E-4</v>
      </c>
      <c r="AX27" s="1">
        <f t="shared" ref="AX27:BJ27" ca="1" si="11">AVERAGE(AX34:AX169)</f>
        <v>5.655659344415367E-4</v>
      </c>
      <c r="AY27" s="1">
        <f t="shared" ca="1" si="11"/>
        <v>-4.8053834247288709E-3</v>
      </c>
      <c r="AZ27" s="1">
        <f t="shared" ca="1" si="11"/>
        <v>2.4659652830230929E-3</v>
      </c>
      <c r="BA27" s="1">
        <f t="shared" ca="1" si="11"/>
        <v>3.2083974831562858E-3</v>
      </c>
      <c r="BB27" s="1">
        <f t="shared" ca="1" si="11"/>
        <v>-2.895457566520112E-18</v>
      </c>
      <c r="BC27" s="1">
        <f t="shared" ca="1" si="11"/>
        <v>2.9337235255490122E-19</v>
      </c>
      <c r="BD27" s="1">
        <f t="shared" ca="1" si="11"/>
        <v>1.0714468528092044E-18</v>
      </c>
      <c r="BE27" s="1">
        <f t="shared" ca="1" si="11"/>
        <v>1.1734894102196049E-18</v>
      </c>
      <c r="BF27" s="1">
        <f t="shared" ca="1" si="11"/>
        <v>-2.5638192549363106E-18</v>
      </c>
      <c r="BG27" s="1">
        <f t="shared" ca="1" si="11"/>
        <v>1.5561490005086064E-18</v>
      </c>
      <c r="BH27" s="1">
        <f t="shared" ca="1" si="11"/>
        <v>-1.0459362134566042E-18</v>
      </c>
      <c r="BI27" s="1">
        <f t="shared" ca="1" si="11"/>
        <v>1.8176330538727575E-18</v>
      </c>
      <c r="BJ27" s="1">
        <f t="shared" ca="1" si="11"/>
        <v>1.8877873120924076E-18</v>
      </c>
    </row>
    <row r="28" spans="2:62" x14ac:dyDescent="0.2">
      <c r="L28" s="2" t="s">
        <v>9</v>
      </c>
      <c r="M28" s="1">
        <f t="shared" ref="M28:U28" si="12">STDEV(M34:M169)</f>
        <v>4.7539787449577771E-2</v>
      </c>
      <c r="N28" s="1">
        <f t="shared" si="12"/>
        <v>8.4543306591403175E-2</v>
      </c>
      <c r="O28" s="1">
        <f t="shared" si="12"/>
        <v>4.6524209961289781E-2</v>
      </c>
      <c r="P28" s="1">
        <f t="shared" si="12"/>
        <v>5.7635631702074357E-2</v>
      </c>
      <c r="Q28" s="1">
        <f t="shared" si="12"/>
        <v>4.3916201270628688E-2</v>
      </c>
      <c r="R28" s="1">
        <f t="shared" si="12"/>
        <v>6.7573002592208206E-2</v>
      </c>
      <c r="S28" s="1">
        <f t="shared" si="12"/>
        <v>6.0329337350822715E-2</v>
      </c>
      <c r="T28" s="1">
        <f t="shared" si="12"/>
        <v>6.5299057624004453E-2</v>
      </c>
      <c r="U28" s="1">
        <f t="shared" si="12"/>
        <v>3.7820627721232854E-2</v>
      </c>
      <c r="W28" s="2" t="s">
        <v>9</v>
      </c>
      <c r="X28" s="22">
        <f t="shared" ref="X28:AF28" si="13">STDEV(X34:X169)</f>
        <v>0.99999999999999967</v>
      </c>
      <c r="Y28" s="22">
        <f t="shared" si="13"/>
        <v>0.99999999999999989</v>
      </c>
      <c r="Z28" s="22">
        <f t="shared" si="13"/>
        <v>1</v>
      </c>
      <c r="AA28" s="22">
        <f t="shared" si="13"/>
        <v>1</v>
      </c>
      <c r="AB28" s="22">
        <f t="shared" si="13"/>
        <v>0.99999999999999989</v>
      </c>
      <c r="AC28" s="22">
        <f t="shared" si="13"/>
        <v>1</v>
      </c>
      <c r="AD28" s="22">
        <f t="shared" si="13"/>
        <v>0.99999999999999978</v>
      </c>
      <c r="AE28" s="22">
        <f t="shared" si="13"/>
        <v>1.0000000000000002</v>
      </c>
      <c r="AF28" s="22">
        <f t="shared" si="13"/>
        <v>0.99999999999999967</v>
      </c>
      <c r="AH28" s="2" t="s">
        <v>9</v>
      </c>
      <c r="AI28" s="22">
        <f t="shared" ref="AI28:AQ28" ca="1" si="14">STDEV(AI34:AI169)</f>
        <v>2.6033314777135534</v>
      </c>
      <c r="AJ28" s="22">
        <f t="shared" ca="1" si="14"/>
        <v>0.79843681152672719</v>
      </c>
      <c r="AK28" s="22">
        <f t="shared" ca="1" si="14"/>
        <v>0.66878520305408773</v>
      </c>
      <c r="AL28" s="22">
        <f t="shared" ca="1" si="14"/>
        <v>0.5515459018745793</v>
      </c>
      <c r="AM28" s="22">
        <f t="shared" ca="1" si="14"/>
        <v>0.54431354332993298</v>
      </c>
      <c r="AN28" s="22">
        <f t="shared" ca="1" si="14"/>
        <v>0.47299591726933782</v>
      </c>
      <c r="AO28" s="22">
        <f t="shared" ca="1" si="14"/>
        <v>0.41927716008635146</v>
      </c>
      <c r="AP28" s="22">
        <f t="shared" ca="1" si="14"/>
        <v>0.31050081439373617</v>
      </c>
      <c r="AQ28" s="22">
        <f t="shared" ca="1" si="14"/>
        <v>0.20366855803231917</v>
      </c>
      <c r="AS28" s="1">
        <f ca="1">STDEV(AS34:AS169)</f>
        <v>4.491773171603964E-2</v>
      </c>
      <c r="AT28" s="1">
        <f ca="1">STDEV(AT34:AT169)</f>
        <v>7.7890045978360328E-2</v>
      </c>
      <c r="AU28" s="1">
        <f ca="1">STDEV(AU34:AU169)</f>
        <v>4.2784416275788169E-2</v>
      </c>
      <c r="AV28" s="1">
        <f ca="1">STDEV(AV34:AV169)</f>
        <v>5.62444618911421E-2</v>
      </c>
      <c r="AW28" s="1">
        <f ca="1">STDEV(AW34:AW169)</f>
        <v>4.0977589487442741E-2</v>
      </c>
      <c r="AX28" s="1">
        <f t="shared" ref="AX28:BJ28" ca="1" si="15">STDEV(AX34:AX169)</f>
        <v>6.4567395311198497E-2</v>
      </c>
      <c r="AY28" s="1">
        <f t="shared" ca="1" si="15"/>
        <v>5.8043153181080213E-2</v>
      </c>
      <c r="AZ28" s="1">
        <f t="shared" ca="1" si="15"/>
        <v>5.8736457488859729E-2</v>
      </c>
      <c r="BA28" s="1">
        <f t="shared" ca="1" si="15"/>
        <v>3.3915672246667722E-2</v>
      </c>
      <c r="BB28" s="1">
        <f t="shared" ca="1" si="15"/>
        <v>1.5570132953279175E-2</v>
      </c>
      <c r="BC28" s="1">
        <f t="shared" ca="1" si="15"/>
        <v>3.2874120354508186E-2</v>
      </c>
      <c r="BD28" s="1">
        <f t="shared" ca="1" si="15"/>
        <v>1.8275565148978084E-2</v>
      </c>
      <c r="BE28" s="1">
        <f t="shared" ca="1" si="15"/>
        <v>1.2586786800998274E-2</v>
      </c>
      <c r="BF28" s="1">
        <f t="shared" ca="1" si="15"/>
        <v>1.5794647664771098E-2</v>
      </c>
      <c r="BG28" s="1">
        <f t="shared" ca="1" si="15"/>
        <v>1.9928962780518422E-2</v>
      </c>
      <c r="BH28" s="1">
        <f t="shared" ca="1" si="15"/>
        <v>1.6450478231066549E-2</v>
      </c>
      <c r="BI28" s="1">
        <f t="shared" ca="1" si="15"/>
        <v>2.8530606023088344E-2</v>
      </c>
      <c r="BJ28" s="1">
        <f t="shared" ca="1" si="15"/>
        <v>1.6736996891692616E-2</v>
      </c>
    </row>
    <row r="29" spans="2:62" x14ac:dyDescent="0.2">
      <c r="M29" s="7"/>
      <c r="N29" s="7"/>
      <c r="O29" s="7"/>
      <c r="P29" s="7"/>
      <c r="Q29" s="7"/>
      <c r="R29" s="7"/>
      <c r="S29" s="7"/>
      <c r="T29" s="7"/>
      <c r="U29" s="7"/>
    </row>
    <row r="30" spans="2:62" x14ac:dyDescent="0.2">
      <c r="M30" s="21"/>
      <c r="N30" s="21"/>
      <c r="O30" s="21"/>
      <c r="P30" s="21"/>
      <c r="Q30" s="21"/>
      <c r="R30" s="21"/>
      <c r="S30" s="21"/>
      <c r="T30" s="21"/>
      <c r="U30" s="21"/>
      <c r="AI30" s="7">
        <v>0</v>
      </c>
      <c r="AJ30" s="7">
        <v>1</v>
      </c>
      <c r="AK30" s="7">
        <v>2</v>
      </c>
      <c r="AL30" s="7">
        <v>3</v>
      </c>
      <c r="AM30" s="7">
        <v>4</v>
      </c>
      <c r="AN30" s="7">
        <v>5</v>
      </c>
      <c r="AO30" s="7">
        <v>6</v>
      </c>
      <c r="AP30" s="7">
        <v>7</v>
      </c>
      <c r="AQ30" s="7">
        <v>8</v>
      </c>
      <c r="AS30" s="7">
        <v>0</v>
      </c>
      <c r="AT30" s="7">
        <v>1</v>
      </c>
      <c r="AU30" s="7">
        <v>2</v>
      </c>
      <c r="AV30" s="7">
        <v>3</v>
      </c>
      <c r="AW30" s="7">
        <v>4</v>
      </c>
      <c r="AX30" s="7">
        <v>5</v>
      </c>
      <c r="AY30" s="7">
        <v>6</v>
      </c>
      <c r="AZ30" s="7">
        <v>7</v>
      </c>
      <c r="BA30" s="7">
        <v>8</v>
      </c>
    </row>
    <row r="31" spans="2:62" x14ac:dyDescent="0.2">
      <c r="B31" s="16" t="s">
        <v>23</v>
      </c>
      <c r="C31" s="17"/>
      <c r="D31" s="17"/>
      <c r="E31" s="17"/>
      <c r="F31" s="17"/>
      <c r="G31" s="17"/>
      <c r="H31" s="17"/>
      <c r="I31" s="17"/>
      <c r="J31" s="18"/>
      <c r="M31" s="16" t="s">
        <v>22</v>
      </c>
      <c r="N31" s="17"/>
      <c r="O31" s="17"/>
      <c r="P31" s="17"/>
      <c r="Q31" s="17"/>
      <c r="R31" s="17"/>
      <c r="S31" s="17"/>
      <c r="T31" s="17"/>
      <c r="U31" s="18"/>
      <c r="X31" s="16" t="s">
        <v>12</v>
      </c>
      <c r="Y31" s="17"/>
      <c r="Z31" s="17"/>
      <c r="AA31" s="17"/>
      <c r="AB31" s="17"/>
      <c r="AC31" s="17"/>
      <c r="AD31" s="17"/>
      <c r="AE31" s="17"/>
      <c r="AF31" s="18"/>
      <c r="AI31" s="16" t="s">
        <v>7</v>
      </c>
      <c r="AJ31" s="17"/>
      <c r="AK31" s="17"/>
      <c r="AL31" s="17"/>
      <c r="AM31" s="17"/>
      <c r="AN31" s="17"/>
      <c r="AO31" s="17"/>
      <c r="AP31" s="17"/>
      <c r="AQ31" s="18"/>
      <c r="AS31" s="16" t="s">
        <v>10</v>
      </c>
      <c r="AT31" s="17"/>
      <c r="AU31" s="17"/>
      <c r="AV31" s="17"/>
      <c r="AW31" s="17"/>
      <c r="AX31" s="17"/>
      <c r="AY31" s="17"/>
      <c r="AZ31" s="17"/>
      <c r="BA31" s="18"/>
      <c r="BB31" s="16" t="s">
        <v>11</v>
      </c>
      <c r="BC31" s="17"/>
      <c r="BD31" s="17"/>
      <c r="BE31" s="17"/>
      <c r="BF31" s="17"/>
      <c r="BG31" s="17"/>
      <c r="BH31" s="17"/>
      <c r="BI31" s="17"/>
      <c r="BJ31" s="17"/>
    </row>
    <row r="32" spans="2:62" x14ac:dyDescent="0.2">
      <c r="B32" s="2" t="s">
        <v>14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24</v>
      </c>
      <c r="M32" s="2" t="s">
        <v>14</v>
      </c>
      <c r="N32" s="2" t="s">
        <v>15</v>
      </c>
      <c r="O32" s="2" t="s">
        <v>16</v>
      </c>
      <c r="P32" s="2" t="s">
        <v>17</v>
      </c>
      <c r="Q32" s="2" t="s">
        <v>18</v>
      </c>
      <c r="R32" s="2" t="s">
        <v>19</v>
      </c>
      <c r="S32" s="2" t="s">
        <v>20</v>
      </c>
      <c r="T32" s="2" t="s">
        <v>21</v>
      </c>
      <c r="U32" s="2" t="s">
        <v>24</v>
      </c>
      <c r="X32" s="2">
        <v>1</v>
      </c>
      <c r="Y32" s="2">
        <v>2</v>
      </c>
      <c r="Z32" s="2">
        <v>3</v>
      </c>
      <c r="AA32" s="2">
        <v>4</v>
      </c>
      <c r="AB32" s="2">
        <v>5</v>
      </c>
      <c r="AC32" s="2">
        <v>6</v>
      </c>
      <c r="AD32" s="2">
        <v>7</v>
      </c>
      <c r="AE32" s="2">
        <v>8</v>
      </c>
      <c r="AF32" s="2">
        <v>9</v>
      </c>
      <c r="AI32" s="2">
        <v>1</v>
      </c>
      <c r="AJ32" s="2">
        <v>2</v>
      </c>
      <c r="AK32" s="2">
        <v>3</v>
      </c>
      <c r="AL32" s="2">
        <v>4</v>
      </c>
      <c r="AM32" s="2">
        <v>5</v>
      </c>
      <c r="AN32" s="2">
        <v>6</v>
      </c>
      <c r="AO32" s="2">
        <v>7</v>
      </c>
      <c r="AP32" s="2">
        <v>8</v>
      </c>
      <c r="AQ32" s="2">
        <v>9</v>
      </c>
      <c r="AS32" s="2" t="s">
        <v>14</v>
      </c>
      <c r="AT32" s="2" t="s">
        <v>15</v>
      </c>
      <c r="AU32" s="2" t="s">
        <v>16</v>
      </c>
      <c r="AV32" s="2" t="s">
        <v>17</v>
      </c>
      <c r="AW32" s="2" t="s">
        <v>18</v>
      </c>
      <c r="AX32" s="2" t="s">
        <v>19</v>
      </c>
      <c r="AY32" s="2" t="s">
        <v>20</v>
      </c>
      <c r="AZ32" s="2" t="s">
        <v>21</v>
      </c>
      <c r="BA32" s="2" t="s">
        <v>24</v>
      </c>
      <c r="BB32" s="2" t="s">
        <v>14</v>
      </c>
      <c r="BC32" s="2" t="s">
        <v>15</v>
      </c>
      <c r="BD32" s="2" t="s">
        <v>16</v>
      </c>
      <c r="BE32" s="2" t="s">
        <v>17</v>
      </c>
      <c r="BF32" s="2" t="s">
        <v>18</v>
      </c>
      <c r="BG32" s="2" t="s">
        <v>19</v>
      </c>
      <c r="BH32" s="2" t="s">
        <v>20</v>
      </c>
      <c r="BI32" s="2" t="s">
        <v>21</v>
      </c>
      <c r="BJ32" s="2" t="s">
        <v>24</v>
      </c>
    </row>
    <row r="33" spans="1:62" x14ac:dyDescent="0.2">
      <c r="A33" s="20">
        <v>36525</v>
      </c>
      <c r="B33" s="24">
        <v>1469.25</v>
      </c>
      <c r="C33" s="24">
        <v>3707.83</v>
      </c>
      <c r="D33" s="24">
        <v>8413.75</v>
      </c>
      <c r="E33" s="24">
        <v>4904.46</v>
      </c>
      <c r="F33" s="24">
        <v>6930.2</v>
      </c>
      <c r="G33" s="24">
        <v>6958.14</v>
      </c>
      <c r="H33" s="24">
        <v>18934.34</v>
      </c>
      <c r="I33" s="24">
        <v>16962.099999999999</v>
      </c>
      <c r="J33" s="24">
        <v>3117.7</v>
      </c>
      <c r="M33" s="28"/>
      <c r="N33" s="28"/>
      <c r="O33" s="28"/>
      <c r="P33" s="28"/>
      <c r="Q33" s="28"/>
      <c r="R33" s="28"/>
      <c r="S33" s="28"/>
      <c r="T33" s="28"/>
      <c r="U33" s="28"/>
      <c r="X33" s="28"/>
      <c r="Y33" s="28"/>
      <c r="Z33" s="28"/>
      <c r="AA33" s="28"/>
      <c r="AB33" s="28"/>
      <c r="AC33" s="28"/>
      <c r="AD33" s="28"/>
      <c r="AE33" s="28"/>
      <c r="AF33" s="28"/>
      <c r="AI33" s="28"/>
      <c r="AJ33" s="28"/>
      <c r="AK33" s="28"/>
      <c r="AL33" s="28"/>
      <c r="AM33" s="28"/>
      <c r="AN33" s="28"/>
      <c r="AO33" s="28"/>
      <c r="AP33" s="28"/>
      <c r="AQ33" s="28"/>
    </row>
    <row r="34" spans="1:62" x14ac:dyDescent="0.2">
      <c r="A34" s="20">
        <v>36556</v>
      </c>
      <c r="B34" s="24">
        <v>1394.46</v>
      </c>
      <c r="C34" s="24">
        <v>3570.05</v>
      </c>
      <c r="D34" s="24">
        <v>8481.11</v>
      </c>
      <c r="E34" s="24">
        <v>4684.4799999999996</v>
      </c>
      <c r="F34" s="24">
        <v>6268.5</v>
      </c>
      <c r="G34" s="24">
        <v>6835.6</v>
      </c>
      <c r="H34" s="24">
        <v>19539.7</v>
      </c>
      <c r="I34" s="24">
        <v>15532.34</v>
      </c>
      <c r="J34" s="24">
        <v>3080.2</v>
      </c>
      <c r="K34" s="4"/>
      <c r="L34" s="4">
        <v>1</v>
      </c>
      <c r="M34" s="25">
        <f>LN(B34/B33)</f>
        <v>-5.2244822952783904E-2</v>
      </c>
      <c r="N34" s="25">
        <f t="shared" ref="N34:U49" si="16">LN(C34/C33)</f>
        <v>-3.7867198539208613E-2</v>
      </c>
      <c r="O34" s="25">
        <f t="shared" si="16"/>
        <v>7.974065121277428E-3</v>
      </c>
      <c r="P34" s="25">
        <f t="shared" si="16"/>
        <v>-4.5890078212756591E-2</v>
      </c>
      <c r="Q34" s="25">
        <f t="shared" si="16"/>
        <v>-0.10035158124028658</v>
      </c>
      <c r="R34" s="25">
        <f t="shared" si="16"/>
        <v>-1.7767947461060592E-2</v>
      </c>
      <c r="S34" s="25">
        <f t="shared" si="16"/>
        <v>3.1471088715316321E-2</v>
      </c>
      <c r="T34" s="25">
        <f t="shared" si="16"/>
        <v>-8.8057141532472988E-2</v>
      </c>
      <c r="U34" s="25">
        <f t="shared" si="16"/>
        <v>-1.2101020541575386E-2</v>
      </c>
      <c r="X34" s="22">
        <f>(M34-M$27)/M$28</f>
        <v>-1.0874296078881307</v>
      </c>
      <c r="Y34" s="22">
        <f t="shared" ref="Y34:AF49" si="17">(N34-N$27)/N$28</f>
        <v>-0.41021958115940838</v>
      </c>
      <c r="Z34" s="22">
        <f t="shared" si="17"/>
        <v>9.1545342975794503E-2</v>
      </c>
      <c r="AA34" s="22">
        <f t="shared" si="17"/>
        <v>-0.73397979416309256</v>
      </c>
      <c r="AB34" s="22">
        <f t="shared" si="17"/>
        <v>-2.2628772852846182</v>
      </c>
      <c r="AC34" s="22">
        <f t="shared" si="17"/>
        <v>-0.27131417418494513</v>
      </c>
      <c r="AD34" s="22">
        <f t="shared" si="17"/>
        <v>0.60130731967256545</v>
      </c>
      <c r="AE34" s="22">
        <f t="shared" si="17"/>
        <v>-1.3862850416116734</v>
      </c>
      <c r="AF34" s="22">
        <f t="shared" si="17"/>
        <v>-0.40479016206642232</v>
      </c>
      <c r="AH34" s="22" t="s">
        <v>35</v>
      </c>
      <c r="AI34" s="11">
        <f t="shared" ref="AI34:AQ43" ca="1" si="18">SUMPRODUCT(OFFSET($AI$16:$AQ$16,AI$30,0),$X34:$AF34)</f>
        <v>-2.0338601456159662</v>
      </c>
      <c r="AJ34" s="11">
        <f t="shared" ca="1" si="18"/>
        <v>1.0479975892933295</v>
      </c>
      <c r="AK34" s="11">
        <f t="shared" ca="1" si="18"/>
        <v>-0.37431209546168986</v>
      </c>
      <c r="AL34" s="11">
        <f t="shared" ca="1" si="18"/>
        <v>-1.1813973447265669</v>
      </c>
      <c r="AM34" s="11">
        <f t="shared" ca="1" si="18"/>
        <v>-0.75006038048091628</v>
      </c>
      <c r="AN34" s="11">
        <f t="shared" ca="1" si="18"/>
        <v>0.30972321062540265</v>
      </c>
      <c r="AO34" s="11">
        <f t="shared" ca="1" si="18"/>
        <v>-1.4022979104022113</v>
      </c>
      <c r="AP34" s="11">
        <f t="shared" ca="1" si="18"/>
        <v>0.36843571416911208</v>
      </c>
      <c r="AQ34" s="11">
        <f t="shared" ca="1" si="18"/>
        <v>8.9041014800134655E-2</v>
      </c>
      <c r="AS34" s="1">
        <f t="shared" ref="AS34:AS65" ca="1" si="19">SUMPRODUCT(OFFSET($X$16:$Z$16,AS$30,0),$AI34:$AK34)*M$28+M$27</f>
        <v>-4.2935628793719698E-2</v>
      </c>
      <c r="AT34" s="1">
        <f t="shared" ref="AT34:BA49" ca="1" si="20">SUMPRODUCT(OFFSET($X$16:$Z$16,AT$30,0),$AI34:$AK34)*N$28+N$27</f>
        <v>-7.7379691956108845E-2</v>
      </c>
      <c r="AU34" s="1">
        <f t="shared" ca="1" si="20"/>
        <v>-2.0353156367322371E-2</v>
      </c>
      <c r="AV34" s="1">
        <f t="shared" ca="1" si="20"/>
        <v>-6.341791090041185E-2</v>
      </c>
      <c r="AW34" s="1">
        <f t="shared" ca="1" si="20"/>
        <v>-4.008118637928243E-2</v>
      </c>
      <c r="AX34" s="1">
        <f t="shared" ca="1" si="20"/>
        <v>-7.3222591907430842E-2</v>
      </c>
      <c r="AY34" s="1">
        <f t="shared" ca="1" si="20"/>
        <v>1.2552031712767083E-2</v>
      </c>
      <c r="AZ34" s="1">
        <f t="shared" ca="1" si="20"/>
        <v>-3.0067393187702775E-2</v>
      </c>
      <c r="BA34" s="1">
        <f t="shared" ca="1" si="20"/>
        <v>-1.1353030575307333E-2</v>
      </c>
      <c r="BB34" s="15">
        <f t="shared" ref="BB34:BB65" ca="1" si="21">AS34-M34</f>
        <v>9.3091941590642061E-3</v>
      </c>
      <c r="BC34" s="15">
        <f t="shared" ref="BC34:BC65" ca="1" si="22">AT34-N34</f>
        <v>-3.9512493416900232E-2</v>
      </c>
      <c r="BD34" s="15">
        <f t="shared" ref="BD34:BD65" ca="1" si="23">AU34-O34</f>
        <v>-2.8327221488599799E-2</v>
      </c>
      <c r="BE34" s="15">
        <f t="shared" ref="BE34:BE65" ca="1" si="24">AV34-P34</f>
        <v>-1.7527832687655259E-2</v>
      </c>
      <c r="BF34" s="15">
        <f t="shared" ref="BF34:BF65" ca="1" si="25">AW34-Q34</f>
        <v>6.0270394861004148E-2</v>
      </c>
      <c r="BG34" s="15">
        <f t="shared" ref="BG34:BJ49" ca="1" si="26">AX34-R34</f>
        <v>-5.5454644446370251E-2</v>
      </c>
      <c r="BH34" s="15">
        <f t="shared" ca="1" si="26"/>
        <v>-1.8919057002549238E-2</v>
      </c>
      <c r="BI34" s="15">
        <f t="shared" ca="1" si="26"/>
        <v>5.7989748344770213E-2</v>
      </c>
      <c r="BJ34" s="15">
        <f t="shared" ca="1" si="26"/>
        <v>7.4798996626805267E-4</v>
      </c>
    </row>
    <row r="35" spans="1:62" x14ac:dyDescent="0.2">
      <c r="A35" s="20">
        <v>36585</v>
      </c>
      <c r="B35" s="24">
        <v>1366.42</v>
      </c>
      <c r="C35" s="24">
        <v>4266.9399999999996</v>
      </c>
      <c r="D35" s="24">
        <v>9128.99</v>
      </c>
      <c r="E35" s="24">
        <v>5182.62</v>
      </c>
      <c r="F35" s="24">
        <v>6232.6</v>
      </c>
      <c r="G35" s="24">
        <v>7644.55</v>
      </c>
      <c r="H35" s="24">
        <v>19959.52</v>
      </c>
      <c r="I35" s="24">
        <v>17169.439999999999</v>
      </c>
      <c r="J35" s="24">
        <v>3124.6</v>
      </c>
      <c r="K35" s="5"/>
      <c r="L35" s="5">
        <f>L34+1</f>
        <v>2</v>
      </c>
      <c r="M35" s="25">
        <f t="shared" ref="M35:M98" si="27">LN(B35/B34)</f>
        <v>-2.0313062610448358E-2</v>
      </c>
      <c r="N35" s="25">
        <f t="shared" si="16"/>
        <v>0.17831734140983632</v>
      </c>
      <c r="O35" s="25">
        <f t="shared" si="16"/>
        <v>7.3613726708049207E-2</v>
      </c>
      <c r="P35" s="25">
        <f t="shared" si="16"/>
        <v>0.10105580290686467</v>
      </c>
      <c r="Q35" s="25">
        <f t="shared" si="16"/>
        <v>-5.7435103612930296E-3</v>
      </c>
      <c r="R35" s="25">
        <f t="shared" si="16"/>
        <v>0.11184872585666521</v>
      </c>
      <c r="S35" s="25">
        <f t="shared" si="16"/>
        <v>2.1257929122990484E-2</v>
      </c>
      <c r="T35" s="25">
        <f t="shared" si="16"/>
        <v>0.10020675743045007</v>
      </c>
      <c r="U35" s="25">
        <f t="shared" si="16"/>
        <v>1.4311745053437743E-2</v>
      </c>
      <c r="X35" s="22">
        <f t="shared" ref="X35:X98" si="28">(M35-M$27)/M$28</f>
        <v>-0.41574464555624391</v>
      </c>
      <c r="Y35" s="22">
        <f t="shared" si="17"/>
        <v>2.1468668242004187</v>
      </c>
      <c r="Z35" s="22">
        <f t="shared" si="17"/>
        <v>1.5024164064798691</v>
      </c>
      <c r="AA35" s="22">
        <f t="shared" si="17"/>
        <v>1.8155867982393734</v>
      </c>
      <c r="AB35" s="22">
        <f t="shared" si="17"/>
        <v>-0.10859098224165066</v>
      </c>
      <c r="AC35" s="22">
        <f t="shared" si="17"/>
        <v>1.646858296260697</v>
      </c>
      <c r="AD35" s="22">
        <f t="shared" si="17"/>
        <v>0.43201721902161633</v>
      </c>
      <c r="AE35" s="22">
        <f t="shared" si="17"/>
        <v>1.4968178057059232</v>
      </c>
      <c r="AF35" s="22">
        <f t="shared" si="17"/>
        <v>0.29357914554252451</v>
      </c>
      <c r="AI35" s="11">
        <f t="shared" ca="1" si="18"/>
        <v>2.9158697402503826</v>
      </c>
      <c r="AJ35" s="11">
        <f t="shared" ca="1" si="18"/>
        <v>-0.18286014831880842</v>
      </c>
      <c r="AK35" s="11">
        <f t="shared" ca="1" si="18"/>
        <v>1.3073773153065447</v>
      </c>
      <c r="AL35" s="11">
        <f t="shared" ca="1" si="18"/>
        <v>4.499557329311081E-2</v>
      </c>
      <c r="AM35" s="11">
        <f t="shared" ca="1" si="18"/>
        <v>-1.1856093970846606</v>
      </c>
      <c r="AN35" s="11">
        <f t="shared" ca="1" si="18"/>
        <v>0.67626525178896801</v>
      </c>
      <c r="AO35" s="11">
        <f t="shared" ca="1" si="18"/>
        <v>-1.5513909493270397</v>
      </c>
      <c r="AP35" s="11">
        <f t="shared" ca="1" si="18"/>
        <v>-0.86653381838634458</v>
      </c>
      <c r="AQ35" s="11">
        <f t="shared" ca="1" si="18"/>
        <v>-0.55228918622135548</v>
      </c>
      <c r="AS35" s="1">
        <f t="shared" ca="1" si="19"/>
        <v>5.4958564578715272E-2</v>
      </c>
      <c r="AT35" s="1">
        <f t="shared" ca="1" si="20"/>
        <v>0.13325184028591855</v>
      </c>
      <c r="AU35" s="1">
        <f t="shared" ca="1" si="20"/>
        <v>6.6914721838180577E-2</v>
      </c>
      <c r="AV35" s="1">
        <f t="shared" ca="1" si="20"/>
        <v>4.3848216184973317E-2</v>
      </c>
      <c r="AW35" s="1">
        <f t="shared" ca="1" si="20"/>
        <v>3.4630356274995916E-2</v>
      </c>
      <c r="AX35" s="1">
        <f t="shared" ca="1" si="20"/>
        <v>6.3004457664148694E-2</v>
      </c>
      <c r="AY35" s="1">
        <f t="shared" ca="1" si="20"/>
        <v>-3.2857218836529044E-4</v>
      </c>
      <c r="AZ35" s="1">
        <f t="shared" ca="1" si="20"/>
        <v>9.5313205275279159E-2</v>
      </c>
      <c r="BA35" s="1">
        <f t="shared" ca="1" si="20"/>
        <v>2.0795276699214431E-2</v>
      </c>
      <c r="BB35" s="15">
        <f t="shared" ca="1" si="21"/>
        <v>7.5271627189163637E-2</v>
      </c>
      <c r="BC35" s="15">
        <f t="shared" ca="1" si="22"/>
        <v>-4.5065501123917773E-2</v>
      </c>
      <c r="BD35" s="15">
        <f t="shared" ca="1" si="23"/>
        <v>-6.69900486986863E-3</v>
      </c>
      <c r="BE35" s="15">
        <f t="shared" ca="1" si="24"/>
        <v>-5.720758672189135E-2</v>
      </c>
      <c r="BF35" s="15">
        <f t="shared" ca="1" si="25"/>
        <v>4.0373866636288946E-2</v>
      </c>
      <c r="BG35" s="15">
        <f t="shared" ca="1" si="26"/>
        <v>-4.8844268192516513E-2</v>
      </c>
      <c r="BH35" s="15">
        <f t="shared" ca="1" si="26"/>
        <v>-2.1586501311355775E-2</v>
      </c>
      <c r="BI35" s="15">
        <f t="shared" ca="1" si="26"/>
        <v>-4.8935521551709132E-3</v>
      </c>
      <c r="BJ35" s="15">
        <f t="shared" ca="1" si="26"/>
        <v>6.483531645776688E-3</v>
      </c>
    </row>
    <row r="36" spans="1:62" x14ac:dyDescent="0.2">
      <c r="A36" s="20">
        <v>36616</v>
      </c>
      <c r="B36" s="24">
        <v>1498.58</v>
      </c>
      <c r="C36" s="24">
        <v>4397.84</v>
      </c>
      <c r="D36" s="24">
        <v>9462.39</v>
      </c>
      <c r="E36" s="24">
        <v>5249.55</v>
      </c>
      <c r="F36" s="24">
        <v>6540.2</v>
      </c>
      <c r="G36" s="24">
        <v>7599.39</v>
      </c>
      <c r="H36" s="24">
        <v>20337.32</v>
      </c>
      <c r="I36" s="24">
        <v>17406.54</v>
      </c>
      <c r="J36" s="24">
        <v>3133.3</v>
      </c>
      <c r="K36" s="5"/>
      <c r="L36" s="5">
        <f t="shared" ref="L36:L99" si="29">L35+1</f>
        <v>3</v>
      </c>
      <c r="M36" s="25">
        <f t="shared" si="27"/>
        <v>9.2323812122223556E-2</v>
      </c>
      <c r="N36" s="25">
        <f t="shared" si="16"/>
        <v>3.021656859244172E-2</v>
      </c>
      <c r="O36" s="25">
        <f t="shared" si="16"/>
        <v>3.5869929689011024E-2</v>
      </c>
      <c r="P36" s="25">
        <f t="shared" si="16"/>
        <v>1.2831638736364299E-2</v>
      </c>
      <c r="Q36" s="25">
        <f t="shared" si="16"/>
        <v>4.8174164828622461E-2</v>
      </c>
      <c r="R36" s="25">
        <f t="shared" si="16"/>
        <v>-5.9249947341508949E-3</v>
      </c>
      <c r="S36" s="25">
        <f t="shared" si="16"/>
        <v>1.875139936266397E-2</v>
      </c>
      <c r="T36" s="25">
        <f t="shared" si="16"/>
        <v>1.3714938319702073E-2</v>
      </c>
      <c r="U36" s="25">
        <f t="shared" si="16"/>
        <v>2.7804872577235815E-3</v>
      </c>
      <c r="X36" s="22">
        <f t="shared" si="28"/>
        <v>1.9535733673216684</v>
      </c>
      <c r="Y36" s="22">
        <f t="shared" si="17"/>
        <v>0.39509274783073145</v>
      </c>
      <c r="Z36" s="22">
        <f t="shared" si="17"/>
        <v>0.69114423118785018</v>
      </c>
      <c r="AA36" s="22">
        <f t="shared" si="17"/>
        <v>0.2848641954831152</v>
      </c>
      <c r="AB36" s="22">
        <f t="shared" si="17"/>
        <v>1.1191489777256023</v>
      </c>
      <c r="AC36" s="22">
        <f t="shared" si="17"/>
        <v>-9.6052571583386356E-2</v>
      </c>
      <c r="AD36" s="22">
        <f t="shared" si="17"/>
        <v>0.39046977510141001</v>
      </c>
      <c r="AE36" s="22">
        <f t="shared" si="17"/>
        <v>0.17226853565714811</v>
      </c>
      <c r="AF36" s="22">
        <f t="shared" si="17"/>
        <v>-1.1314202095923213E-2</v>
      </c>
      <c r="AI36" s="11">
        <f t="shared" ca="1" si="18"/>
        <v>1.6818947318709572</v>
      </c>
      <c r="AJ36" s="11">
        <f t="shared" ca="1" si="18"/>
        <v>-0.10362569258276702</v>
      </c>
      <c r="AK36" s="11">
        <f t="shared" ca="1" si="18"/>
        <v>0.19583008427828077</v>
      </c>
      <c r="AL36" s="11">
        <f t="shared" ca="1" si="18"/>
        <v>-0.45404749633195174</v>
      </c>
      <c r="AM36" s="11">
        <f t="shared" ca="1" si="18"/>
        <v>0.31095803617007683</v>
      </c>
      <c r="AN36" s="11">
        <f t="shared" ca="1" si="18"/>
        <v>-0.90779630235517106</v>
      </c>
      <c r="AO36" s="11">
        <f t="shared" ca="1" si="18"/>
        <v>1.1671376165042422</v>
      </c>
      <c r="AP36" s="11">
        <f t="shared" ca="1" si="18"/>
        <v>0.77620497757805829</v>
      </c>
      <c r="AQ36" s="11">
        <f t="shared" ca="1" si="18"/>
        <v>-7.6528692258797673E-2</v>
      </c>
      <c r="AS36" s="1">
        <f t="shared" ca="1" si="19"/>
        <v>2.9555356571015254E-2</v>
      </c>
      <c r="AT36" s="1">
        <f t="shared" ca="1" si="20"/>
        <v>5.2135293791392492E-2</v>
      </c>
      <c r="AU36" s="1">
        <f t="shared" ca="1" si="20"/>
        <v>3.1469016698676917E-2</v>
      </c>
      <c r="AV36" s="1">
        <f t="shared" ca="1" si="20"/>
        <v>3.0457768055468952E-2</v>
      </c>
      <c r="AW36" s="1">
        <f t="shared" ca="1" si="20"/>
        <v>2.4159325062204775E-2</v>
      </c>
      <c r="AX36" s="1">
        <f t="shared" ca="1" si="20"/>
        <v>4.0897350749329049E-2</v>
      </c>
      <c r="AY36" s="1">
        <f t="shared" ca="1" si="20"/>
        <v>1.4226975292989292E-2</v>
      </c>
      <c r="AZ36" s="1">
        <f t="shared" ca="1" si="20"/>
        <v>4.0607664421390799E-2</v>
      </c>
      <c r="BA36" s="1">
        <f t="shared" ca="1" si="20"/>
        <v>2.0924160831270876E-2</v>
      </c>
      <c r="BB36" s="15">
        <f t="shared" ca="1" si="21"/>
        <v>-6.2768455551208302E-2</v>
      </c>
      <c r="BC36" s="15">
        <f t="shared" ca="1" si="22"/>
        <v>2.1918725198950773E-2</v>
      </c>
      <c r="BD36" s="15">
        <f t="shared" ca="1" si="23"/>
        <v>-4.4009129903341063E-3</v>
      </c>
      <c r="BE36" s="15">
        <f t="shared" ca="1" si="24"/>
        <v>1.7626129319104653E-2</v>
      </c>
      <c r="BF36" s="15">
        <f t="shared" ca="1" si="25"/>
        <v>-2.4014839766417686E-2</v>
      </c>
      <c r="BG36" s="15">
        <f t="shared" ca="1" si="26"/>
        <v>4.6822345483479945E-2</v>
      </c>
      <c r="BH36" s="15">
        <f t="shared" ca="1" si="26"/>
        <v>-4.5244240696746783E-3</v>
      </c>
      <c r="BI36" s="15">
        <f t="shared" ca="1" si="26"/>
        <v>2.6892726101688726E-2</v>
      </c>
      <c r="BJ36" s="15">
        <f t="shared" ca="1" si="26"/>
        <v>1.8143673573547296E-2</v>
      </c>
    </row>
    <row r="37" spans="1:62" x14ac:dyDescent="0.2">
      <c r="A37" s="20">
        <v>36644</v>
      </c>
      <c r="B37" s="24">
        <v>1452.43</v>
      </c>
      <c r="C37" s="24">
        <v>3773.18</v>
      </c>
      <c r="D37" s="24">
        <v>9347.61</v>
      </c>
      <c r="E37" s="24">
        <v>5303.95</v>
      </c>
      <c r="F37" s="24">
        <v>6327.4</v>
      </c>
      <c r="G37" s="24">
        <v>7414.68</v>
      </c>
      <c r="H37" s="24">
        <v>17973.7</v>
      </c>
      <c r="I37" s="24">
        <v>15519.3</v>
      </c>
      <c r="J37" s="24">
        <v>3115.8</v>
      </c>
      <c r="K37" s="5"/>
      <c r="L37" s="5">
        <f t="shared" si="29"/>
        <v>4</v>
      </c>
      <c r="M37" s="25">
        <f t="shared" si="27"/>
        <v>-3.1279977258077872E-2</v>
      </c>
      <c r="N37" s="25">
        <f t="shared" si="16"/>
        <v>-0.15319536405913112</v>
      </c>
      <c r="O37" s="25">
        <f t="shared" si="16"/>
        <v>-1.220429820886553E-2</v>
      </c>
      <c r="P37" s="25">
        <f t="shared" si="16"/>
        <v>1.0309467347327409E-2</v>
      </c>
      <c r="Q37" s="25">
        <f t="shared" si="16"/>
        <v>-3.3078336759042835E-2</v>
      </c>
      <c r="R37" s="25">
        <f t="shared" si="16"/>
        <v>-2.4606162019813024E-2</v>
      </c>
      <c r="S37" s="25">
        <f t="shared" si="16"/>
        <v>-0.1235480435393049</v>
      </c>
      <c r="T37" s="25">
        <f t="shared" si="16"/>
        <v>-0.11476158702588203</v>
      </c>
      <c r="U37" s="25">
        <f t="shared" si="16"/>
        <v>-5.6008211571979064E-3</v>
      </c>
      <c r="X37" s="22">
        <f t="shared" si="28"/>
        <v>-0.64643382689222229</v>
      </c>
      <c r="Y37" s="22">
        <f t="shared" si="17"/>
        <v>-1.7743508195707731</v>
      </c>
      <c r="Z37" s="22">
        <f t="shared" si="17"/>
        <v>-0.34217214189782841</v>
      </c>
      <c r="AA37" s="22">
        <f t="shared" si="17"/>
        <v>0.24110356834061594</v>
      </c>
      <c r="AB37" s="22">
        <f t="shared" si="17"/>
        <v>-0.73102246781805535</v>
      </c>
      <c r="AC37" s="22">
        <f t="shared" si="17"/>
        <v>-0.37251160949827455</v>
      </c>
      <c r="AD37" s="22">
        <f t="shared" si="17"/>
        <v>-1.9682407486770901</v>
      </c>
      <c r="AE37" s="22">
        <f t="shared" si="17"/>
        <v>-1.7952411041505036</v>
      </c>
      <c r="AF37" s="22">
        <f t="shared" si="17"/>
        <v>-0.23292100557624046</v>
      </c>
      <c r="AI37" s="11">
        <f t="shared" ca="1" si="18"/>
        <v>-2.4323693405766167</v>
      </c>
      <c r="AJ37" s="11">
        <f t="shared" ca="1" si="18"/>
        <v>-1.5716252655858662</v>
      </c>
      <c r="AK37" s="11">
        <f t="shared" ca="1" si="18"/>
        <v>-0.62982420809344231</v>
      </c>
      <c r="AL37" s="11">
        <f t="shared" ca="1" si="18"/>
        <v>-0.20230165975977674</v>
      </c>
      <c r="AM37" s="11">
        <f t="shared" ca="1" si="18"/>
        <v>1.0223117327870401</v>
      </c>
      <c r="AN37" s="11">
        <f t="shared" ca="1" si="18"/>
        <v>-0.57546970410600862</v>
      </c>
      <c r="AO37" s="11">
        <f t="shared" ca="1" si="18"/>
        <v>-1.0278043118231202</v>
      </c>
      <c r="AP37" s="11">
        <f t="shared" ca="1" si="18"/>
        <v>0.38523701098232832</v>
      </c>
      <c r="AQ37" s="11">
        <f t="shared" ca="1" si="18"/>
        <v>-0.40071990428563992</v>
      </c>
      <c r="AS37" s="1">
        <f t="shared" ca="1" si="19"/>
        <v>-3.4977043251850221E-2</v>
      </c>
      <c r="AT37" s="1">
        <f t="shared" ca="1" si="20"/>
        <v>-9.4832914079224784E-2</v>
      </c>
      <c r="AU37" s="1">
        <f t="shared" ca="1" si="20"/>
        <v>-6.3560830194848039E-2</v>
      </c>
      <c r="AV37" s="1">
        <f t="shared" ca="1" si="20"/>
        <v>-1.0738019708721857E-2</v>
      </c>
      <c r="AW37" s="1">
        <f t="shared" ca="1" si="20"/>
        <v>-1.6079856766512253E-2</v>
      </c>
      <c r="AX37" s="1">
        <f t="shared" ca="1" si="20"/>
        <v>-6.3687550024827209E-3</v>
      </c>
      <c r="AY37" s="1">
        <f t="shared" ca="1" si="20"/>
        <v>-8.9960964091342022E-2</v>
      </c>
      <c r="AZ37" s="1">
        <f t="shared" ca="1" si="20"/>
        <v>-9.4740486441033861E-2</v>
      </c>
      <c r="BA37" s="1">
        <f t="shared" ca="1" si="20"/>
        <v>-2.7044961068581196E-2</v>
      </c>
      <c r="BB37" s="15">
        <f t="shared" ca="1" si="21"/>
        <v>-3.6970659937723485E-3</v>
      </c>
      <c r="BC37" s="15">
        <f t="shared" ca="1" si="22"/>
        <v>5.8362449979906333E-2</v>
      </c>
      <c r="BD37" s="15">
        <f t="shared" ca="1" si="23"/>
        <v>-5.1356531985982508E-2</v>
      </c>
      <c r="BE37" s="15">
        <f t="shared" ca="1" si="24"/>
        <v>-2.1047487056049266E-2</v>
      </c>
      <c r="BF37" s="15">
        <f t="shared" ca="1" si="25"/>
        <v>1.6998479992530582E-2</v>
      </c>
      <c r="BG37" s="15">
        <f t="shared" ca="1" si="26"/>
        <v>1.8237407017330301E-2</v>
      </c>
      <c r="BH37" s="15">
        <f t="shared" ca="1" si="26"/>
        <v>3.3587079447962881E-2</v>
      </c>
      <c r="BI37" s="15">
        <f t="shared" ca="1" si="26"/>
        <v>2.002110058484817E-2</v>
      </c>
      <c r="BJ37" s="15">
        <f t="shared" ca="1" si="26"/>
        <v>-2.1444139911383289E-2</v>
      </c>
    </row>
    <row r="38" spans="1:62" x14ac:dyDescent="0.2">
      <c r="A38" s="20">
        <v>36677</v>
      </c>
      <c r="B38" s="24">
        <v>1420.6</v>
      </c>
      <c r="C38" s="24">
        <v>3324.08</v>
      </c>
      <c r="D38" s="24">
        <v>9251.99</v>
      </c>
      <c r="E38" s="24">
        <v>5200.8900000000003</v>
      </c>
      <c r="F38" s="24">
        <v>6359.3</v>
      </c>
      <c r="G38" s="24">
        <v>7109.67</v>
      </c>
      <c r="H38" s="24">
        <v>16332.45</v>
      </c>
      <c r="I38" s="24">
        <v>14713.86</v>
      </c>
      <c r="J38" s="24">
        <v>3081</v>
      </c>
      <c r="K38" s="5"/>
      <c r="L38" s="5">
        <f t="shared" si="29"/>
        <v>5</v>
      </c>
      <c r="M38" s="25">
        <f t="shared" si="27"/>
        <v>-2.2158698229963615E-2</v>
      </c>
      <c r="N38" s="25">
        <f t="shared" si="16"/>
        <v>-0.12672520314658287</v>
      </c>
      <c r="O38" s="25">
        <f t="shared" si="16"/>
        <v>-1.028203213103383E-2</v>
      </c>
      <c r="P38" s="25">
        <f t="shared" si="16"/>
        <v>-1.9622061203079154E-2</v>
      </c>
      <c r="Q38" s="25">
        <f t="shared" si="16"/>
        <v>5.0288991193549269E-3</v>
      </c>
      <c r="R38" s="25">
        <f t="shared" si="16"/>
        <v>-4.2005989657418155E-2</v>
      </c>
      <c r="S38" s="25">
        <f t="shared" si="16"/>
        <v>-9.5755651973924813E-2</v>
      </c>
      <c r="T38" s="25">
        <f t="shared" si="16"/>
        <v>-5.329450392816603E-2</v>
      </c>
      <c r="U38" s="25">
        <f t="shared" si="16"/>
        <v>-1.1231721481660418E-2</v>
      </c>
      <c r="X38" s="22">
        <f t="shared" si="28"/>
        <v>-0.45456761298058918</v>
      </c>
      <c r="Y38" s="22">
        <f t="shared" si="17"/>
        <v>-1.4612549403135513</v>
      </c>
      <c r="Z38" s="22">
        <f t="shared" si="17"/>
        <v>-0.30085459820539151</v>
      </c>
      <c r="AA38" s="22">
        <f t="shared" si="17"/>
        <v>-0.27821976804834403</v>
      </c>
      <c r="AB38" s="22">
        <f t="shared" si="17"/>
        <v>0.13670367369327835</v>
      </c>
      <c r="AC38" s="22">
        <f t="shared" si="17"/>
        <v>-0.63000834591844213</v>
      </c>
      <c r="AD38" s="22">
        <f t="shared" si="17"/>
        <v>-1.5075628631607312</v>
      </c>
      <c r="AE38" s="22">
        <f t="shared" si="17"/>
        <v>-0.85392456246858806</v>
      </c>
      <c r="AF38" s="22">
        <f t="shared" si="17"/>
        <v>-0.38180537539597437</v>
      </c>
      <c r="AI38" s="11">
        <f t="shared" ca="1" si="18"/>
        <v>-1.8365785909386838</v>
      </c>
      <c r="AJ38" s="11">
        <f t="shared" ca="1" si="18"/>
        <v>-0.94429176792954228</v>
      </c>
      <c r="AK38" s="11">
        <f t="shared" ca="1" si="18"/>
        <v>-0.24397595428362898</v>
      </c>
      <c r="AL38" s="11">
        <f t="shared" ca="1" si="18"/>
        <v>0.34179228094599168</v>
      </c>
      <c r="AM38" s="11">
        <f t="shared" ca="1" si="18"/>
        <v>0.99789127668004018</v>
      </c>
      <c r="AN38" s="11">
        <f t="shared" ca="1" si="18"/>
        <v>-0.7852537911870856</v>
      </c>
      <c r="AO38" s="11">
        <f t="shared" ca="1" si="18"/>
        <v>-9.3360436109503397E-2</v>
      </c>
      <c r="AP38" s="11">
        <f t="shared" ca="1" si="18"/>
        <v>1.7599807164732553E-3</v>
      </c>
      <c r="AQ38" s="11">
        <f t="shared" ca="1" si="18"/>
        <v>-0.10459572298423994</v>
      </c>
      <c r="AS38" s="1">
        <f t="shared" ca="1" si="19"/>
        <v>-2.7203780479661661E-2</v>
      </c>
      <c r="AT38" s="1">
        <f t="shared" ca="1" si="20"/>
        <v>-6.3093117578580757E-2</v>
      </c>
      <c r="AU38" s="1">
        <f t="shared" ca="1" si="20"/>
        <v>-4.0405297056821901E-2</v>
      </c>
      <c r="AV38" s="1">
        <f t="shared" ca="1" si="20"/>
        <v>-1.7113069834966493E-2</v>
      </c>
      <c r="AW38" s="1">
        <f t="shared" ca="1" si="20"/>
        <v>-1.6882329218162222E-2</v>
      </c>
      <c r="AX38" s="1">
        <f t="shared" ca="1" si="20"/>
        <v>-1.3336542114783186E-2</v>
      </c>
      <c r="AY38" s="1">
        <f t="shared" ca="1" si="20"/>
        <v>-6.6350494717709485E-2</v>
      </c>
      <c r="AZ38" s="1">
        <f t="shared" ca="1" si="20"/>
        <v>-5.9953071900196039E-2</v>
      </c>
      <c r="BA38" s="1">
        <f t="shared" ca="1" si="20"/>
        <v>-2.1457971747511795E-2</v>
      </c>
      <c r="BB38" s="15">
        <f t="shared" ca="1" si="21"/>
        <v>-5.0450822496980463E-3</v>
      </c>
      <c r="BC38" s="15">
        <f t="shared" ca="1" si="22"/>
        <v>6.3632085568002109E-2</v>
      </c>
      <c r="BD38" s="15">
        <f t="shared" ca="1" si="23"/>
        <v>-3.0123264925788071E-2</v>
      </c>
      <c r="BE38" s="15">
        <f t="shared" ca="1" si="24"/>
        <v>2.5089913681126605E-3</v>
      </c>
      <c r="BF38" s="15">
        <f t="shared" ca="1" si="25"/>
        <v>-2.1911228337517151E-2</v>
      </c>
      <c r="BG38" s="15">
        <f t="shared" ca="1" si="26"/>
        <v>2.8669447542634969E-2</v>
      </c>
      <c r="BH38" s="15">
        <f t="shared" ca="1" si="26"/>
        <v>2.9405157256215328E-2</v>
      </c>
      <c r="BI38" s="15">
        <f t="shared" ca="1" si="26"/>
        <v>-6.6585679720300092E-3</v>
      </c>
      <c r="BJ38" s="15">
        <f t="shared" ca="1" si="26"/>
        <v>-1.0226250265851377E-2</v>
      </c>
    </row>
    <row r="39" spans="1:62" x14ac:dyDescent="0.2">
      <c r="A39" s="20">
        <v>36707</v>
      </c>
      <c r="B39" s="24">
        <v>1454.6</v>
      </c>
      <c r="C39" s="24">
        <v>3763.79</v>
      </c>
      <c r="D39" s="24">
        <v>10195.450000000001</v>
      </c>
      <c r="E39" s="24">
        <v>5145.3500000000004</v>
      </c>
      <c r="F39" s="24">
        <v>6312.7</v>
      </c>
      <c r="G39" s="24">
        <v>6898.21</v>
      </c>
      <c r="H39" s="24">
        <v>17411.05</v>
      </c>
      <c r="I39" s="24">
        <v>16155.78</v>
      </c>
      <c r="J39" s="24">
        <v>3311.2</v>
      </c>
      <c r="K39" s="5"/>
      <c r="L39" s="5">
        <f t="shared" si="29"/>
        <v>6</v>
      </c>
      <c r="M39" s="25">
        <f t="shared" si="27"/>
        <v>2.3651631156730649E-2</v>
      </c>
      <c r="N39" s="25">
        <f t="shared" si="16"/>
        <v>0.12423348436349695</v>
      </c>
      <c r="O39" s="25">
        <f t="shared" si="16"/>
        <v>9.7102878815047478E-2</v>
      </c>
      <c r="P39" s="25">
        <f t="shared" si="16"/>
        <v>-1.0736370605235456E-2</v>
      </c>
      <c r="Q39" s="25">
        <f t="shared" si="16"/>
        <v>-7.3548311336903175E-3</v>
      </c>
      <c r="R39" s="25">
        <f t="shared" si="16"/>
        <v>-3.0193871577805308E-2</v>
      </c>
      <c r="S39" s="25">
        <f t="shared" si="16"/>
        <v>6.3951135780683885E-2</v>
      </c>
      <c r="T39" s="25">
        <f t="shared" si="16"/>
        <v>9.3487973659515028E-2</v>
      </c>
      <c r="U39" s="25">
        <f t="shared" si="16"/>
        <v>7.205644183785466E-2</v>
      </c>
      <c r="X39" s="22">
        <f t="shared" si="28"/>
        <v>0.50905321589421748</v>
      </c>
      <c r="Y39" s="22">
        <f t="shared" si="17"/>
        <v>1.5071490366323739</v>
      </c>
      <c r="Z39" s="22">
        <f t="shared" si="17"/>
        <v>2.007296599535104</v>
      </c>
      <c r="AA39" s="22">
        <f t="shared" si="17"/>
        <v>-0.12404967681424557</v>
      </c>
      <c r="AB39" s="22">
        <f t="shared" si="17"/>
        <v>-0.14528178713316903</v>
      </c>
      <c r="AC39" s="22">
        <f t="shared" si="17"/>
        <v>-0.45520305939155781</v>
      </c>
      <c r="AD39" s="22">
        <f t="shared" si="17"/>
        <v>1.1396862989822831</v>
      </c>
      <c r="AE39" s="22">
        <f t="shared" si="17"/>
        <v>1.3939252982884016</v>
      </c>
      <c r="AF39" s="22">
        <f t="shared" si="17"/>
        <v>1.8203834389572133</v>
      </c>
      <c r="AI39" s="11">
        <f t="shared" ca="1" si="18"/>
        <v>2.461273985219016</v>
      </c>
      <c r="AJ39" s="11">
        <f t="shared" ca="1" si="18"/>
        <v>2.1311170709513081</v>
      </c>
      <c r="AK39" s="11">
        <f t="shared" ca="1" si="18"/>
        <v>0.94762170105942123</v>
      </c>
      <c r="AL39" s="11">
        <f t="shared" ca="1" si="18"/>
        <v>-0.54551259465610424</v>
      </c>
      <c r="AM39" s="11">
        <f t="shared" ca="1" si="18"/>
        <v>0.98238904772687574</v>
      </c>
      <c r="AN39" s="11">
        <f t="shared" ca="1" si="18"/>
        <v>0.55290267894961942</v>
      </c>
      <c r="AO39" s="11">
        <f t="shared" ca="1" si="18"/>
        <v>-0.49044246611006714</v>
      </c>
      <c r="AP39" s="11">
        <f t="shared" ca="1" si="18"/>
        <v>-0.14101982693163095</v>
      </c>
      <c r="AQ39" s="11">
        <f t="shared" ca="1" si="18"/>
        <v>-0.18159279676417253</v>
      </c>
      <c r="AS39" s="1">
        <f t="shared" ca="1" si="19"/>
        <v>3.2113651837630486E-2</v>
      </c>
      <c r="AT39" s="1">
        <f t="shared" ca="1" si="20"/>
        <v>0.10164057305528904</v>
      </c>
      <c r="AU39" s="1">
        <f t="shared" ca="1" si="20"/>
        <v>8.346308982391118E-2</v>
      </c>
      <c r="AV39" s="1">
        <f t="shared" ca="1" si="20"/>
        <v>-1.1997436402987696E-2</v>
      </c>
      <c r="AW39" s="1">
        <f t="shared" ca="1" si="20"/>
        <v>5.9707340813400407E-3</v>
      </c>
      <c r="AX39" s="1">
        <f t="shared" ca="1" si="20"/>
        <v>-1.0139638570499217E-2</v>
      </c>
      <c r="AY39" s="1">
        <f t="shared" ca="1" si="20"/>
        <v>9.355834793757084E-2</v>
      </c>
      <c r="AZ39" s="1">
        <f t="shared" ca="1" si="20"/>
        <v>0.11961002816582456</v>
      </c>
      <c r="BA39" s="1">
        <f t="shared" ca="1" si="20"/>
        <v>3.2548498480248142E-2</v>
      </c>
      <c r="BB39" s="15">
        <f t="shared" ca="1" si="21"/>
        <v>8.4620206808998372E-3</v>
      </c>
      <c r="BC39" s="15">
        <f t="shared" ca="1" si="22"/>
        <v>-2.2592911308207911E-2</v>
      </c>
      <c r="BD39" s="15">
        <f t="shared" ca="1" si="23"/>
        <v>-1.3639788991136298E-2</v>
      </c>
      <c r="BE39" s="15">
        <f t="shared" ca="1" si="24"/>
        <v>-1.2610657977522397E-3</v>
      </c>
      <c r="BF39" s="15">
        <f t="shared" ca="1" si="25"/>
        <v>1.3325565215030359E-2</v>
      </c>
      <c r="BG39" s="15">
        <f t="shared" ca="1" si="26"/>
        <v>2.0054233007306091E-2</v>
      </c>
      <c r="BH39" s="15">
        <f t="shared" ca="1" si="26"/>
        <v>2.9607212156886956E-2</v>
      </c>
      <c r="BI39" s="15">
        <f t="shared" ca="1" si="26"/>
        <v>2.6122054506309528E-2</v>
      </c>
      <c r="BJ39" s="15">
        <f t="shared" ca="1" si="26"/>
        <v>-3.9507943357606518E-2</v>
      </c>
    </row>
    <row r="40" spans="1:62" x14ac:dyDescent="0.2">
      <c r="A40" s="20">
        <v>36738</v>
      </c>
      <c r="B40" s="24">
        <v>1430.83</v>
      </c>
      <c r="C40" s="24">
        <v>3609.35</v>
      </c>
      <c r="D40" s="24">
        <v>10406.31</v>
      </c>
      <c r="E40" s="24">
        <v>5122.8</v>
      </c>
      <c r="F40" s="24">
        <v>6365.3</v>
      </c>
      <c r="G40" s="24">
        <v>7190.37</v>
      </c>
      <c r="H40" s="24">
        <v>15727.49</v>
      </c>
      <c r="I40" s="24">
        <v>16840.98</v>
      </c>
      <c r="J40" s="24">
        <v>3251.1</v>
      </c>
      <c r="K40" s="5"/>
      <c r="L40" s="5">
        <f t="shared" si="29"/>
        <v>7</v>
      </c>
      <c r="M40" s="25">
        <f t="shared" si="27"/>
        <v>-1.647625326436223E-2</v>
      </c>
      <c r="N40" s="25">
        <f t="shared" si="16"/>
        <v>-4.1898727724564447E-2</v>
      </c>
      <c r="O40" s="25">
        <f t="shared" si="16"/>
        <v>2.0470810593589208E-2</v>
      </c>
      <c r="P40" s="25">
        <f t="shared" si="16"/>
        <v>-4.3922296133718777E-3</v>
      </c>
      <c r="Q40" s="25">
        <f t="shared" si="16"/>
        <v>8.2978863880285216E-3</v>
      </c>
      <c r="R40" s="25">
        <f t="shared" si="16"/>
        <v>4.1480673112435112E-2</v>
      </c>
      <c r="S40" s="25">
        <f t="shared" si="16"/>
        <v>-0.10169492549520005</v>
      </c>
      <c r="T40" s="25">
        <f t="shared" si="16"/>
        <v>4.1537321518814278E-2</v>
      </c>
      <c r="U40" s="25">
        <f t="shared" si="16"/>
        <v>-1.8317260837463389E-2</v>
      </c>
      <c r="X40" s="22">
        <f t="shared" si="28"/>
        <v>-0.33503731487758714</v>
      </c>
      <c r="Y40" s="22">
        <f t="shared" si="17"/>
        <v>-0.45790554646994641</v>
      </c>
      <c r="Z40" s="22">
        <f t="shared" si="17"/>
        <v>0.36015270853255793</v>
      </c>
      <c r="AA40" s="22">
        <f t="shared" si="17"/>
        <v>-1.3976432112821629E-2</v>
      </c>
      <c r="AB40" s="22">
        <f t="shared" si="17"/>
        <v>0.21114060526048806</v>
      </c>
      <c r="AC40" s="22">
        <f t="shared" si="17"/>
        <v>0.60549488121623696</v>
      </c>
      <c r="AD40" s="22">
        <f t="shared" si="17"/>
        <v>-1.6060103811027504</v>
      </c>
      <c r="AE40" s="22">
        <f t="shared" si="17"/>
        <v>0.5983448713879792</v>
      </c>
      <c r="AF40" s="22">
        <f t="shared" si="17"/>
        <v>-0.56915127055215342</v>
      </c>
      <c r="AI40" s="11">
        <f t="shared" ca="1" si="18"/>
        <v>-0.33155500968666957</v>
      </c>
      <c r="AJ40" s="11">
        <f t="shared" ca="1" si="18"/>
        <v>-1.1077604433844275</v>
      </c>
      <c r="AK40" s="11">
        <f t="shared" ca="1" si="18"/>
        <v>1.0015381755213546</v>
      </c>
      <c r="AL40" s="11">
        <f t="shared" ca="1" si="18"/>
        <v>0.94580716646435326</v>
      </c>
      <c r="AM40" s="11">
        <f t="shared" ca="1" si="18"/>
        <v>0.32790906960657484</v>
      </c>
      <c r="AN40" s="11">
        <f t="shared" ca="1" si="18"/>
        <v>-0.52992990770098403</v>
      </c>
      <c r="AO40" s="11">
        <f t="shared" ca="1" si="18"/>
        <v>-0.57663263282588839</v>
      </c>
      <c r="AP40" s="11">
        <f t="shared" ca="1" si="18"/>
        <v>-0.1743737441252784</v>
      </c>
      <c r="AQ40" s="11">
        <f t="shared" ca="1" si="18"/>
        <v>0.37189112924155443</v>
      </c>
      <c r="AS40" s="1">
        <f t="shared" ca="1" si="19"/>
        <v>3.8034084303747023E-3</v>
      </c>
      <c r="AT40" s="1">
        <f t="shared" ca="1" si="20"/>
        <v>3.1339064840622363E-2</v>
      </c>
      <c r="AU40" s="1">
        <f t="shared" ca="1" si="20"/>
        <v>2.6118897374601989E-4</v>
      </c>
      <c r="AV40" s="1">
        <f t="shared" ca="1" si="20"/>
        <v>2.0175549830158917E-3</v>
      </c>
      <c r="AW40" s="1">
        <f t="shared" ca="1" si="20"/>
        <v>-2.486674936729996E-3</v>
      </c>
      <c r="AX40" s="1">
        <f t="shared" ca="1" si="20"/>
        <v>1.6378667375714626E-2</v>
      </c>
      <c r="AY40" s="1">
        <f t="shared" ca="1" si="20"/>
        <v>-8.3502787660294148E-2</v>
      </c>
      <c r="AZ40" s="1">
        <f t="shared" ca="1" si="20"/>
        <v>2.4598072921504974E-3</v>
      </c>
      <c r="BA40" s="1">
        <f t="shared" ca="1" si="20"/>
        <v>-2.0484806514135305E-2</v>
      </c>
      <c r="BB40" s="15">
        <f t="shared" ca="1" si="21"/>
        <v>2.0279661694736932E-2</v>
      </c>
      <c r="BC40" s="15">
        <f t="shared" ca="1" si="22"/>
        <v>7.323779256518681E-2</v>
      </c>
      <c r="BD40" s="15">
        <f t="shared" ca="1" si="23"/>
        <v>-2.0209621619843188E-2</v>
      </c>
      <c r="BE40" s="15">
        <f t="shared" ca="1" si="24"/>
        <v>6.409784596387769E-3</v>
      </c>
      <c r="BF40" s="15">
        <f t="shared" ca="1" si="25"/>
        <v>-1.0784561324758517E-2</v>
      </c>
      <c r="BG40" s="15">
        <f t="shared" ca="1" si="26"/>
        <v>-2.5102005736720487E-2</v>
      </c>
      <c r="BH40" s="15">
        <f t="shared" ca="1" si="26"/>
        <v>1.8192137834905905E-2</v>
      </c>
      <c r="BI40" s="15">
        <f t="shared" ca="1" si="26"/>
        <v>-3.9077514226663779E-2</v>
      </c>
      <c r="BJ40" s="15">
        <f t="shared" ca="1" si="26"/>
        <v>-2.1675456766719163E-3</v>
      </c>
    </row>
    <row r="41" spans="1:62" x14ac:dyDescent="0.2">
      <c r="A41" s="20">
        <v>36769</v>
      </c>
      <c r="B41" s="24">
        <v>1517.68</v>
      </c>
      <c r="C41" s="24">
        <v>4077.59</v>
      </c>
      <c r="D41" s="24">
        <v>11247.9</v>
      </c>
      <c r="E41" s="24">
        <v>5175.12</v>
      </c>
      <c r="F41" s="24">
        <v>6672.7</v>
      </c>
      <c r="G41" s="24">
        <v>7216.45</v>
      </c>
      <c r="H41" s="24">
        <v>16861.259999999998</v>
      </c>
      <c r="I41" s="24">
        <v>17097.509999999998</v>
      </c>
      <c r="J41" s="24">
        <v>3297.8</v>
      </c>
      <c r="K41" s="5"/>
      <c r="L41" s="5">
        <f t="shared" si="29"/>
        <v>8</v>
      </c>
      <c r="M41" s="25">
        <f>LN(B41/B40)</f>
        <v>5.8928157588211842E-2</v>
      </c>
      <c r="N41" s="25">
        <f t="shared" si="16"/>
        <v>0.12197842688648619</v>
      </c>
      <c r="O41" s="25">
        <f t="shared" si="16"/>
        <v>7.776909162951072E-2</v>
      </c>
      <c r="P41" s="25">
        <f t="shared" si="16"/>
        <v>1.0161362718603361E-2</v>
      </c>
      <c r="Q41" s="25">
        <f t="shared" si="16"/>
        <v>4.7163211964363565E-2</v>
      </c>
      <c r="R41" s="25">
        <f t="shared" si="16"/>
        <v>3.620511464469013E-3</v>
      </c>
      <c r="S41" s="25">
        <f t="shared" si="16"/>
        <v>6.9608546244532554E-2</v>
      </c>
      <c r="T41" s="25">
        <f t="shared" si="16"/>
        <v>1.5117636975496201E-2</v>
      </c>
      <c r="U41" s="25">
        <f t="shared" si="16"/>
        <v>1.4262178869808751E-2</v>
      </c>
      <c r="X41" s="22">
        <f t="shared" si="28"/>
        <v>1.2510953730851095</v>
      </c>
      <c r="Y41" s="22">
        <f t="shared" si="17"/>
        <v>1.480475636124047</v>
      </c>
      <c r="Z41" s="22">
        <f t="shared" si="17"/>
        <v>1.5917325909979718</v>
      </c>
      <c r="AA41" s="22">
        <f t="shared" si="17"/>
        <v>0.23853389703919567</v>
      </c>
      <c r="AB41" s="22">
        <f t="shared" si="17"/>
        <v>1.0961289342107041</v>
      </c>
      <c r="AC41" s="22">
        <f t="shared" si="17"/>
        <v>4.5209557261552569E-2</v>
      </c>
      <c r="AD41" s="22">
        <f t="shared" si="17"/>
        <v>1.233461744101962</v>
      </c>
      <c r="AE41" s="22">
        <f t="shared" si="17"/>
        <v>0.19374968265732295</v>
      </c>
      <c r="AF41" s="22">
        <f t="shared" si="17"/>
        <v>0.29226858602473088</v>
      </c>
      <c r="AI41" s="11">
        <f t="shared" ca="1" si="18"/>
        <v>2.4568607882582132</v>
      </c>
      <c r="AJ41" s="11">
        <f t="shared" ca="1" si="18"/>
        <v>0.77172365087862271</v>
      </c>
      <c r="AK41" s="11">
        <f t="shared" ca="1" si="18"/>
        <v>0.47360416058583965</v>
      </c>
      <c r="AL41" s="11">
        <f t="shared" ca="1" si="18"/>
        <v>-1.1740431146443058</v>
      </c>
      <c r="AM41" s="11">
        <f t="shared" ca="1" si="18"/>
        <v>-4.4330326791926722E-2</v>
      </c>
      <c r="AN41" s="11">
        <f t="shared" ca="1" si="18"/>
        <v>-0.7177098021973678</v>
      </c>
      <c r="AO41" s="11">
        <f t="shared" ca="1" si="18"/>
        <v>0.64024015868950823</v>
      </c>
      <c r="AP41" s="11">
        <f t="shared" ca="1" si="18"/>
        <v>-0.17551643160835156</v>
      </c>
      <c r="AQ41" s="11">
        <f t="shared" ca="1" si="18"/>
        <v>-5.7468328356297768E-2</v>
      </c>
      <c r="AS41" s="1">
        <f t="shared" ca="1" si="19"/>
        <v>3.8548065907335727E-2</v>
      </c>
      <c r="AT41" s="1">
        <f t="shared" ca="1" si="20"/>
        <v>8.3938177412730339E-2</v>
      </c>
      <c r="AU41" s="1">
        <f t="shared" ca="1" si="20"/>
        <v>5.8835280978555123E-2</v>
      </c>
      <c r="AV41" s="1">
        <f t="shared" ca="1" si="20"/>
        <v>2.3557884330882888E-2</v>
      </c>
      <c r="AW41" s="1">
        <f t="shared" ca="1" si="20"/>
        <v>2.4335119050019734E-2</v>
      </c>
      <c r="AX41" s="1">
        <f t="shared" ca="1" si="20"/>
        <v>3.1909472207380121E-2</v>
      </c>
      <c r="AY41" s="1">
        <f t="shared" ca="1" si="20"/>
        <v>5.3850005626608979E-2</v>
      </c>
      <c r="AZ41" s="1">
        <f t="shared" ca="1" si="20"/>
        <v>8.077440816238475E-2</v>
      </c>
      <c r="BA41" s="1">
        <f t="shared" ca="1" si="20"/>
        <v>3.1548420512489253E-2</v>
      </c>
      <c r="BB41" s="15">
        <f t="shared" ca="1" si="21"/>
        <v>-2.0380091680876115E-2</v>
      </c>
      <c r="BC41" s="15">
        <f t="shared" ca="1" si="22"/>
        <v>-3.8040249473755852E-2</v>
      </c>
      <c r="BD41" s="15">
        <f t="shared" ca="1" si="23"/>
        <v>-1.8933810650955597E-2</v>
      </c>
      <c r="BE41" s="15">
        <f t="shared" ca="1" si="24"/>
        <v>1.3396521612279527E-2</v>
      </c>
      <c r="BF41" s="15">
        <f t="shared" ca="1" si="25"/>
        <v>-2.2828092914343831E-2</v>
      </c>
      <c r="BG41" s="15">
        <f t="shared" ca="1" si="26"/>
        <v>2.828896074291111E-2</v>
      </c>
      <c r="BH41" s="15">
        <f t="shared" ca="1" si="26"/>
        <v>-1.5758540617923575E-2</v>
      </c>
      <c r="BI41" s="15">
        <f t="shared" ca="1" si="26"/>
        <v>6.5656771186888549E-2</v>
      </c>
      <c r="BJ41" s="15">
        <f t="shared" ca="1" si="26"/>
        <v>1.72862416426805E-2</v>
      </c>
    </row>
    <row r="42" spans="1:62" x14ac:dyDescent="0.2">
      <c r="A42" s="20">
        <v>36798</v>
      </c>
      <c r="B42" s="24">
        <v>1436.51</v>
      </c>
      <c r="C42" s="24">
        <v>3570.61</v>
      </c>
      <c r="D42" s="24">
        <v>10377.9</v>
      </c>
      <c r="E42" s="24">
        <v>4915.18</v>
      </c>
      <c r="F42" s="24">
        <v>6294.2</v>
      </c>
      <c r="G42" s="24">
        <v>6798.12</v>
      </c>
      <c r="H42" s="24">
        <v>15747.26</v>
      </c>
      <c r="I42" s="24">
        <v>15648.98</v>
      </c>
      <c r="J42" s="24">
        <v>3298.8</v>
      </c>
      <c r="K42" s="5"/>
      <c r="L42" s="5">
        <f t="shared" si="29"/>
        <v>9</v>
      </c>
      <c r="M42" s="25">
        <f t="shared" si="27"/>
        <v>-5.4966292284748544E-2</v>
      </c>
      <c r="N42" s="25">
        <f t="shared" si="16"/>
        <v>-0.13276967807514053</v>
      </c>
      <c r="O42" s="25">
        <f t="shared" si="16"/>
        <v>-8.0502899428219019E-2</v>
      </c>
      <c r="P42" s="25">
        <f t="shared" si="16"/>
        <v>-5.1534151775916644E-2</v>
      </c>
      <c r="Q42" s="25">
        <f t="shared" si="16"/>
        <v>-5.8396001188042876E-2</v>
      </c>
      <c r="R42" s="25">
        <f t="shared" si="16"/>
        <v>-5.9717038866211783E-2</v>
      </c>
      <c r="S42" s="25">
        <f t="shared" si="16"/>
        <v>-6.8352300993974088E-2</v>
      </c>
      <c r="T42" s="25">
        <f t="shared" si="16"/>
        <v>-8.8527099727490607E-2</v>
      </c>
      <c r="U42" s="25">
        <f>LN(J42/J41)</f>
        <v>3.0318649233250576E-4</v>
      </c>
      <c r="X42" s="22">
        <f t="shared" si="28"/>
        <v>-1.144675747973446</v>
      </c>
      <c r="Y42" s="22">
        <f t="shared" si="17"/>
        <v>-1.5327505462019104</v>
      </c>
      <c r="Z42" s="22">
        <f t="shared" si="17"/>
        <v>-1.8101949471465577</v>
      </c>
      <c r="AA42" s="22">
        <f t="shared" si="17"/>
        <v>-0.83190660430607766</v>
      </c>
      <c r="AB42" s="22">
        <f t="shared" si="17"/>
        <v>-1.3075218848095833</v>
      </c>
      <c r="AC42" s="22">
        <f t="shared" si="17"/>
        <v>-0.89211079111651703</v>
      </c>
      <c r="AD42" s="22">
        <f t="shared" si="17"/>
        <v>-1.0533335912461936</v>
      </c>
      <c r="AE42" s="22">
        <f t="shared" si="17"/>
        <v>-1.3934820550467473</v>
      </c>
      <c r="AF42" s="22">
        <f t="shared" si="17"/>
        <v>-7.681551486235029E-2</v>
      </c>
      <c r="AI42" s="11">
        <f t="shared" ca="1" si="18"/>
        <v>-3.337434537301772</v>
      </c>
      <c r="AJ42" s="11">
        <f t="shared" ca="1" si="18"/>
        <v>-0.40872270287304496</v>
      </c>
      <c r="AK42" s="11">
        <f t="shared" ca="1" si="18"/>
        <v>-0.97649547367016809</v>
      </c>
      <c r="AL42" s="11">
        <f t="shared" ca="1" si="18"/>
        <v>0.11144951369110197</v>
      </c>
      <c r="AM42" s="11">
        <f t="shared" ca="1" si="18"/>
        <v>0.49758870283908224</v>
      </c>
      <c r="AN42" s="11">
        <f t="shared" ca="1" si="18"/>
        <v>0.74067983998660214</v>
      </c>
      <c r="AO42" s="11">
        <f t="shared" ca="1" si="18"/>
        <v>-0.21061551466798101</v>
      </c>
      <c r="AP42" s="11">
        <f t="shared" ca="1" si="18"/>
        <v>0.28126498459366478</v>
      </c>
      <c r="AQ42" s="11">
        <f t="shared" ca="1" si="18"/>
        <v>1.6841267807670849E-3</v>
      </c>
      <c r="AS42" s="1">
        <f t="shared" ca="1" si="19"/>
        <v>-5.8615904506384278E-2</v>
      </c>
      <c r="AT42" s="1">
        <f t="shared" ca="1" si="20"/>
        <v>-0.13655131638481366</v>
      </c>
      <c r="AU42" s="1">
        <f t="shared" ca="1" si="20"/>
        <v>-6.8296359155231981E-2</v>
      </c>
      <c r="AV42" s="1">
        <f t="shared" ca="1" si="20"/>
        <v>-5.0532195276372191E-2</v>
      </c>
      <c r="AW42" s="1">
        <f t="shared" ca="1" si="20"/>
        <v>-3.9428764045207898E-2</v>
      </c>
      <c r="AX42" s="1">
        <f t="shared" ca="1" si="20"/>
        <v>-5.7492290626443218E-2</v>
      </c>
      <c r="AY42" s="1">
        <f t="shared" ca="1" si="20"/>
        <v>-4.952089754655177E-2</v>
      </c>
      <c r="AZ42" s="1">
        <f t="shared" ca="1" si="20"/>
        <v>-0.10106981919879843</v>
      </c>
      <c r="BA42" s="1">
        <f t="shared" ca="1" si="20"/>
        <v>-2.7311377294583786E-2</v>
      </c>
      <c r="BB42" s="15">
        <f t="shared" ca="1" si="21"/>
        <v>-3.6496122216357341E-3</v>
      </c>
      <c r="BC42" s="15">
        <f t="shared" ca="1" si="22"/>
        <v>-3.7816383096731243E-3</v>
      </c>
      <c r="BD42" s="15">
        <f t="shared" ca="1" si="23"/>
        <v>1.2206540272987038E-2</v>
      </c>
      <c r="BE42" s="15">
        <f t="shared" ca="1" si="24"/>
        <v>1.0019564995444527E-3</v>
      </c>
      <c r="BF42" s="15">
        <f t="shared" ca="1" si="25"/>
        <v>1.8967237142834978E-2</v>
      </c>
      <c r="BG42" s="15">
        <f t="shared" ca="1" si="26"/>
        <v>2.2247482397685647E-3</v>
      </c>
      <c r="BH42" s="15">
        <f t="shared" ca="1" si="26"/>
        <v>1.8831403447422318E-2</v>
      </c>
      <c r="BI42" s="15">
        <f t="shared" ca="1" si="26"/>
        <v>-1.254271947130782E-2</v>
      </c>
      <c r="BJ42" s="15">
        <f t="shared" ca="1" si="26"/>
        <v>-2.7614563786916291E-2</v>
      </c>
    </row>
    <row r="43" spans="1:62" x14ac:dyDescent="0.2">
      <c r="A43" s="20">
        <v>36830</v>
      </c>
      <c r="B43" s="24">
        <v>1429.4</v>
      </c>
      <c r="C43" s="24">
        <v>3282.3</v>
      </c>
      <c r="D43" s="24">
        <v>9639.6</v>
      </c>
      <c r="E43" s="24">
        <v>5057.46</v>
      </c>
      <c r="F43" s="24">
        <v>6438.4</v>
      </c>
      <c r="G43" s="24">
        <v>7077.44</v>
      </c>
      <c r="H43" s="24">
        <v>14539.6</v>
      </c>
      <c r="I43" s="24">
        <v>14895.34</v>
      </c>
      <c r="J43" s="24">
        <v>3254.6</v>
      </c>
      <c r="K43" s="5"/>
      <c r="L43" s="5">
        <f t="shared" si="29"/>
        <v>10</v>
      </c>
      <c r="M43" s="25">
        <f t="shared" si="27"/>
        <v>-4.9617849736629414E-3</v>
      </c>
      <c r="N43" s="25">
        <f t="shared" si="16"/>
        <v>-8.4192053373836381E-2</v>
      </c>
      <c r="O43" s="25">
        <f t="shared" si="16"/>
        <v>-7.3798931145522675E-2</v>
      </c>
      <c r="P43" s="25">
        <f t="shared" si="16"/>
        <v>2.8536005470049145E-2</v>
      </c>
      <c r="Q43" s="25">
        <f t="shared" si="16"/>
        <v>2.2651487610930273E-2</v>
      </c>
      <c r="R43" s="25">
        <f t="shared" si="16"/>
        <v>4.0266157029432453E-2</v>
      </c>
      <c r="S43" s="25">
        <f t="shared" si="16"/>
        <v>-7.9790420472852869E-2</v>
      </c>
      <c r="T43" s="25">
        <f t="shared" si="16"/>
        <v>-4.9357326786727357E-2</v>
      </c>
      <c r="U43" s="25">
        <f t="shared" si="16"/>
        <v>-1.3489385732686494E-2</v>
      </c>
      <c r="X43" s="22">
        <f t="shared" si="28"/>
        <v>-9.2830336082995304E-2</v>
      </c>
      <c r="Y43" s="22">
        <f t="shared" si="17"/>
        <v>-0.95816189264853968</v>
      </c>
      <c r="Z43" s="22">
        <f t="shared" si="17"/>
        <v>-1.6660986091695271</v>
      </c>
      <c r="AA43" s="22">
        <f t="shared" si="17"/>
        <v>0.55734089557139821</v>
      </c>
      <c r="AB43" s="22">
        <f t="shared" si="17"/>
        <v>0.53798128837078907</v>
      </c>
      <c r="AC43" s="22">
        <f t="shared" si="17"/>
        <v>0.58752148893808021</v>
      </c>
      <c r="AD43" s="22">
        <f t="shared" si="17"/>
        <v>-1.2429282392424856</v>
      </c>
      <c r="AE43" s="22">
        <f t="shared" si="17"/>
        <v>-0.79363001481815865</v>
      </c>
      <c r="AF43" s="22">
        <f t="shared" si="17"/>
        <v>-0.44149936745942719</v>
      </c>
      <c r="AI43" s="11">
        <f t="shared" ca="1" si="18"/>
        <v>-1.0685516111230837</v>
      </c>
      <c r="AJ43" s="11">
        <f t="shared" ca="1" si="18"/>
        <v>-2.1146674270394237</v>
      </c>
      <c r="AK43" s="11">
        <f t="shared" ca="1" si="18"/>
        <v>-0.90036967045173921</v>
      </c>
      <c r="AL43" s="11">
        <f t="shared" ca="1" si="18"/>
        <v>0.63881737800486582</v>
      </c>
      <c r="AM43" s="11">
        <f t="shared" ca="1" si="18"/>
        <v>-7.0888318780083226E-2</v>
      </c>
      <c r="AN43" s="11">
        <f t="shared" ca="1" si="18"/>
        <v>9.0445276299548044E-2</v>
      </c>
      <c r="AO43" s="11">
        <f t="shared" ca="1" si="18"/>
        <v>0.40368266094743244</v>
      </c>
      <c r="AP43" s="11">
        <f t="shared" ca="1" si="18"/>
        <v>7.4471107424330329E-2</v>
      </c>
      <c r="AQ43" s="11">
        <f t="shared" ca="1" si="18"/>
        <v>5.8018985757497726E-2</v>
      </c>
      <c r="AS43" s="1">
        <f t="shared" ca="1" si="19"/>
        <v>-9.285452299172825E-3</v>
      </c>
      <c r="AT43" s="1">
        <f t="shared" ca="1" si="20"/>
        <v>-6.7184228112965608E-2</v>
      </c>
      <c r="AU43" s="1">
        <f t="shared" ca="1" si="20"/>
        <v>-5.3556118170686458E-2</v>
      </c>
      <c r="AV43" s="1">
        <f t="shared" ca="1" si="20"/>
        <v>3.2147383935345532E-2</v>
      </c>
      <c r="AW43" s="1">
        <f t="shared" ca="1" si="20"/>
        <v>1.2751200470556332E-2</v>
      </c>
      <c r="AX43" s="1">
        <f t="shared" ca="1" si="20"/>
        <v>4.2675713362962275E-2</v>
      </c>
      <c r="AY43" s="1">
        <f t="shared" ca="1" si="20"/>
        <v>-8.0010795225045353E-2</v>
      </c>
      <c r="AZ43" s="1">
        <f t="shared" ca="1" si="20"/>
        <v>-8.4346016335882235E-2</v>
      </c>
      <c r="BA43" s="1">
        <f t="shared" ca="1" si="20"/>
        <v>-9.3514298023042886E-3</v>
      </c>
      <c r="BB43" s="15">
        <f t="shared" ca="1" si="21"/>
        <v>-4.3236673255098836E-3</v>
      </c>
      <c r="BC43" s="15">
        <f t="shared" ca="1" si="22"/>
        <v>1.7007825260870774E-2</v>
      </c>
      <c r="BD43" s="15">
        <f t="shared" ca="1" si="23"/>
        <v>2.0242812974836218E-2</v>
      </c>
      <c r="BE43" s="15">
        <f t="shared" ca="1" si="24"/>
        <v>3.6113784652963866E-3</v>
      </c>
      <c r="BF43" s="15">
        <f t="shared" ca="1" si="25"/>
        <v>-9.9002871403739406E-3</v>
      </c>
      <c r="BG43" s="15">
        <f t="shared" ca="1" si="26"/>
        <v>2.409556333529822E-3</v>
      </c>
      <c r="BH43" s="15">
        <f t="shared" ca="1" si="26"/>
        <v>-2.2037475219248426E-4</v>
      </c>
      <c r="BI43" s="15">
        <f t="shared" ca="1" si="26"/>
        <v>-3.4988689549154878E-2</v>
      </c>
      <c r="BJ43" s="15">
        <f t="shared" ca="1" si="26"/>
        <v>4.1379559303822058E-3</v>
      </c>
    </row>
    <row r="44" spans="1:62" x14ac:dyDescent="0.2">
      <c r="A44" s="20">
        <v>36860</v>
      </c>
      <c r="B44" s="24">
        <v>1314.95</v>
      </c>
      <c r="C44" s="24">
        <v>2506.54</v>
      </c>
      <c r="D44" s="24">
        <v>8819.9</v>
      </c>
      <c r="E44" s="24">
        <v>4790.08</v>
      </c>
      <c r="F44" s="24">
        <v>6142.2</v>
      </c>
      <c r="G44" s="24">
        <v>6372.33</v>
      </c>
      <c r="H44" s="24">
        <v>14648.51</v>
      </c>
      <c r="I44" s="24">
        <v>13984.39</v>
      </c>
      <c r="J44" s="24">
        <v>3274.6</v>
      </c>
      <c r="K44" s="5"/>
      <c r="L44" s="5">
        <f t="shared" si="29"/>
        <v>11</v>
      </c>
      <c r="M44" s="25">
        <f t="shared" si="27"/>
        <v>-8.3456133710587313E-2</v>
      </c>
      <c r="N44" s="25">
        <f t="shared" si="16"/>
        <v>-0.26964108006675197</v>
      </c>
      <c r="O44" s="25">
        <f t="shared" si="16"/>
        <v>-8.8869081899685107E-2</v>
      </c>
      <c r="P44" s="25">
        <f t="shared" si="16"/>
        <v>-5.4317268237781657E-2</v>
      </c>
      <c r="Q44" s="25">
        <f t="shared" si="16"/>
        <v>-4.7097077871530585E-2</v>
      </c>
      <c r="R44" s="25">
        <f t="shared" si="16"/>
        <v>-0.10494708061421255</v>
      </c>
      <c r="S44" s="25">
        <f t="shared" si="16"/>
        <v>7.4626623953903976E-3</v>
      </c>
      <c r="T44" s="25">
        <f t="shared" si="16"/>
        <v>-6.3106704816249054E-2</v>
      </c>
      <c r="U44" s="25">
        <f t="shared" si="16"/>
        <v>6.1263439788780986E-3</v>
      </c>
      <c r="X44" s="22">
        <f t="shared" si="28"/>
        <v>-1.7439599045560981</v>
      </c>
      <c r="Y44" s="22">
        <f t="shared" si="17"/>
        <v>-3.1517007329163871</v>
      </c>
      <c r="Z44" s="22">
        <f t="shared" si="17"/>
        <v>-1.9900192252681448</v>
      </c>
      <c r="AA44" s="22">
        <f t="shared" si="17"/>
        <v>-0.88019472711613522</v>
      </c>
      <c r="AB44" s="22">
        <f t="shared" si="17"/>
        <v>-1.0502381719746792</v>
      </c>
      <c r="AC44" s="22">
        <f t="shared" si="17"/>
        <v>-1.5614615675050776</v>
      </c>
      <c r="AD44" s="22">
        <f t="shared" si="17"/>
        <v>0.20335124433373158</v>
      </c>
      <c r="AE44" s="22">
        <f t="shared" si="17"/>
        <v>-1.0041901443179038</v>
      </c>
      <c r="AF44" s="22">
        <f t="shared" si="17"/>
        <v>7.7152249223078076E-2</v>
      </c>
      <c r="AI44" s="11">
        <f t="shared" ref="AI44:AQ53" ca="1" si="30">SUMPRODUCT(OFFSET($AI$16:$AQ$16,AI$30,0),$X44:$AF44)</f>
        <v>-3.7737007588925442</v>
      </c>
      <c r="AJ44" s="11">
        <f t="shared" ca="1" si="30"/>
        <v>0.84064329099946633</v>
      </c>
      <c r="AK44" s="11">
        <f t="shared" ca="1" si="30"/>
        <v>-2.3436663124358805</v>
      </c>
      <c r="AL44" s="11">
        <f t="shared" ca="1" si="30"/>
        <v>1.1988215457348013</v>
      </c>
      <c r="AM44" s="11">
        <f t="shared" ca="1" si="30"/>
        <v>0.52877813052615252</v>
      </c>
      <c r="AN44" s="11">
        <f t="shared" ca="1" si="30"/>
        <v>0.11039397159322137</v>
      </c>
      <c r="AO44" s="11">
        <f t="shared" ca="1" si="30"/>
        <v>-0.16730817058873326</v>
      </c>
      <c r="AP44" s="11">
        <f t="shared" ca="1" si="30"/>
        <v>0.19292343411278259</v>
      </c>
      <c r="AQ44" s="11">
        <f t="shared" ca="1" si="30"/>
        <v>-0.26823378477488985</v>
      </c>
      <c r="AS44" s="1">
        <f t="shared" ca="1" si="19"/>
        <v>-7.8215751700203021E-2</v>
      </c>
      <c r="AT44" s="1">
        <f t="shared" ca="1" si="20"/>
        <v>-0.20805419569862604</v>
      </c>
      <c r="AU44" s="1">
        <f t="shared" ca="1" si="20"/>
        <v>-8.0639306758590018E-2</v>
      </c>
      <c r="AV44" s="1">
        <f t="shared" ca="1" si="20"/>
        <v>-7.0427819410590273E-2</v>
      </c>
      <c r="AW44" s="1">
        <f t="shared" ca="1" si="20"/>
        <v>-4.8113327606597513E-2</v>
      </c>
      <c r="AX44" s="1">
        <f t="shared" ca="1" si="20"/>
        <v>-9.2222640675561754E-2</v>
      </c>
      <c r="AY44" s="1">
        <f t="shared" ca="1" si="20"/>
        <v>3.2305056162548577E-2</v>
      </c>
      <c r="AZ44" s="1">
        <f t="shared" ca="1" si="20"/>
        <v>-0.12434208023859761</v>
      </c>
      <c r="BA44" s="1">
        <f t="shared" ca="1" si="20"/>
        <v>-7.4534744518955625E-3</v>
      </c>
      <c r="BB44" s="15">
        <f t="shared" ca="1" si="21"/>
        <v>5.2403820103842924E-3</v>
      </c>
      <c r="BC44" s="15">
        <f t="shared" ca="1" si="22"/>
        <v>6.1586884368125927E-2</v>
      </c>
      <c r="BD44" s="15">
        <f t="shared" ca="1" si="23"/>
        <v>8.2297751410950887E-3</v>
      </c>
      <c r="BE44" s="15">
        <f t="shared" ca="1" si="24"/>
        <v>-1.6110551172808615E-2</v>
      </c>
      <c r="BF44" s="15">
        <f t="shared" ca="1" si="25"/>
        <v>-1.0162497350669278E-3</v>
      </c>
      <c r="BG44" s="15">
        <f t="shared" ca="1" si="26"/>
        <v>1.27244399386508E-2</v>
      </c>
      <c r="BH44" s="15">
        <f t="shared" ca="1" si="26"/>
        <v>2.4842393767158182E-2</v>
      </c>
      <c r="BI44" s="15">
        <f t="shared" ca="1" si="26"/>
        <v>-6.1235375422348554E-2</v>
      </c>
      <c r="BJ44" s="15">
        <f t="shared" ca="1" si="26"/>
        <v>-1.357981843077366E-2</v>
      </c>
    </row>
    <row r="45" spans="1:62" x14ac:dyDescent="0.2">
      <c r="A45" s="20">
        <v>36889</v>
      </c>
      <c r="B45" s="24">
        <v>1320.28</v>
      </c>
      <c r="C45" s="24">
        <v>2341.6999999999998</v>
      </c>
      <c r="D45" s="24">
        <v>8933.7000000000007</v>
      </c>
      <c r="E45" s="24">
        <v>4772.3900000000003</v>
      </c>
      <c r="F45" s="24">
        <v>6222.5</v>
      </c>
      <c r="G45" s="24">
        <v>6433.61</v>
      </c>
      <c r="H45" s="24">
        <v>13785.69</v>
      </c>
      <c r="I45" s="24">
        <v>15095.53</v>
      </c>
      <c r="J45" s="24">
        <v>3206.2</v>
      </c>
      <c r="K45" s="5"/>
      <c r="L45" s="5">
        <f t="shared" si="29"/>
        <v>12</v>
      </c>
      <c r="M45" s="25">
        <f t="shared" si="27"/>
        <v>4.0451932227232121E-3</v>
      </c>
      <c r="N45" s="25">
        <f t="shared" si="16"/>
        <v>-6.8026154776135203E-2</v>
      </c>
      <c r="O45" s="25">
        <f t="shared" si="16"/>
        <v>1.2820110696561977E-2</v>
      </c>
      <c r="P45" s="25">
        <f t="shared" si="16"/>
        <v>-3.6998851091994533E-3</v>
      </c>
      <c r="Q45" s="25">
        <f t="shared" si="16"/>
        <v>1.2988771087967031E-2</v>
      </c>
      <c r="R45" s="25">
        <f t="shared" si="16"/>
        <v>9.5706317153740408E-3</v>
      </c>
      <c r="S45" s="25">
        <f t="shared" si="16"/>
        <v>-6.0707526175935334E-2</v>
      </c>
      <c r="T45" s="25">
        <f t="shared" si="16"/>
        <v>7.6456965966015547E-2</v>
      </c>
      <c r="U45" s="25">
        <f t="shared" si="16"/>
        <v>-2.1109288949818814E-2</v>
      </c>
      <c r="X45" s="22">
        <f t="shared" si="28"/>
        <v>9.663155846037523E-2</v>
      </c>
      <c r="Y45" s="22">
        <f t="shared" si="17"/>
        <v>-0.76694748136662971</v>
      </c>
      <c r="Z45" s="22">
        <f t="shared" si="17"/>
        <v>0.19570714560106586</v>
      </c>
      <c r="AA45" s="22">
        <f t="shared" si="17"/>
        <v>-1.963993214758744E-3</v>
      </c>
      <c r="AB45" s="22">
        <f t="shared" si="17"/>
        <v>0.31795505105081168</v>
      </c>
      <c r="AC45" s="22">
        <f t="shared" si="17"/>
        <v>0.13326425399913891</v>
      </c>
      <c r="AD45" s="22">
        <f t="shared" si="17"/>
        <v>-0.92661622364801455</v>
      </c>
      <c r="AE45" s="22">
        <f t="shared" si="17"/>
        <v>1.1331097779241577</v>
      </c>
      <c r="AF45" s="22">
        <f t="shared" si="17"/>
        <v>-0.64297416246539241</v>
      </c>
      <c r="AI45" s="11">
        <f t="shared" ca="1" si="30"/>
        <v>-0.11533453967142368</v>
      </c>
      <c r="AJ45" s="11">
        <f t="shared" ca="1" si="30"/>
        <v>-0.44613075046548445</v>
      </c>
      <c r="AK45" s="11">
        <f t="shared" ca="1" si="30"/>
        <v>0.77895195303537978</v>
      </c>
      <c r="AL45" s="11">
        <f t="shared" ca="1" si="30"/>
        <v>1.3820874431696089</v>
      </c>
      <c r="AM45" s="11">
        <f t="shared" ca="1" si="30"/>
        <v>0.20673004825988839</v>
      </c>
      <c r="AN45" s="11">
        <f t="shared" ca="1" si="30"/>
        <v>-0.68771961799290482</v>
      </c>
      <c r="AO45" s="11">
        <f t="shared" ca="1" si="30"/>
        <v>-2.6120650083300251E-2</v>
      </c>
      <c r="AP45" s="11">
        <f t="shared" ca="1" si="30"/>
        <v>0.22860410707951967</v>
      </c>
      <c r="AQ45" s="11">
        <f t="shared" ca="1" si="30"/>
        <v>0.11301736765848686</v>
      </c>
      <c r="AS45" s="1">
        <f t="shared" ca="1" si="19"/>
        <v>2.7953637127826475E-3</v>
      </c>
      <c r="AT45" s="1">
        <f t="shared" ca="1" si="20"/>
        <v>2.6952029142814179E-2</v>
      </c>
      <c r="AU45" s="1">
        <f t="shared" ca="1" si="20"/>
        <v>8.474274155663394E-3</v>
      </c>
      <c r="AV45" s="1">
        <f t="shared" ca="1" si="20"/>
        <v>-5.4846693918081885E-3</v>
      </c>
      <c r="AW45" s="1">
        <f t="shared" ca="1" si="20"/>
        <v>-4.4120447172685635E-3</v>
      </c>
      <c r="AX45" s="1">
        <f t="shared" ca="1" si="20"/>
        <v>4.4158365653778724E-3</v>
      </c>
      <c r="AY45" s="1">
        <f t="shared" ca="1" si="20"/>
        <v>-4.7205618473216526E-2</v>
      </c>
      <c r="AZ45" s="1">
        <f t="shared" ca="1" si="20"/>
        <v>1.3231895560134915E-2</v>
      </c>
      <c r="BA45" s="1">
        <f t="shared" ca="1" si="20"/>
        <v>-1.1194506043554743E-2</v>
      </c>
      <c r="BB45" s="15">
        <f t="shared" ca="1" si="21"/>
        <v>-1.2498295099405646E-3</v>
      </c>
      <c r="BC45" s="15">
        <f t="shared" ca="1" si="22"/>
        <v>9.4978183918949383E-2</v>
      </c>
      <c r="BD45" s="15">
        <f t="shared" ca="1" si="23"/>
        <v>-4.3458365408985834E-3</v>
      </c>
      <c r="BE45" s="15">
        <f t="shared" ca="1" si="24"/>
        <v>-1.7847842826087352E-3</v>
      </c>
      <c r="BF45" s="15">
        <f t="shared" ca="1" si="25"/>
        <v>-1.7400815805235594E-2</v>
      </c>
      <c r="BG45" s="15">
        <f t="shared" ca="1" si="26"/>
        <v>-5.1547951499961685E-3</v>
      </c>
      <c r="BH45" s="15">
        <f t="shared" ca="1" si="26"/>
        <v>1.3501907702718807E-2</v>
      </c>
      <c r="BI45" s="15">
        <f t="shared" ca="1" si="26"/>
        <v>-6.3225070405880629E-2</v>
      </c>
      <c r="BJ45" s="15">
        <f t="shared" ca="1" si="26"/>
        <v>9.9147829062640712E-3</v>
      </c>
    </row>
    <row r="46" spans="1:62" x14ac:dyDescent="0.2">
      <c r="A46" s="20">
        <v>36922</v>
      </c>
      <c r="B46" s="24">
        <v>1366.01</v>
      </c>
      <c r="C46" s="24">
        <v>2593</v>
      </c>
      <c r="D46" s="24">
        <v>9321.8700000000008</v>
      </c>
      <c r="E46" s="24">
        <v>4779.8999999999996</v>
      </c>
      <c r="F46" s="24">
        <v>6297.5</v>
      </c>
      <c r="G46" s="24">
        <v>6795.14</v>
      </c>
      <c r="H46" s="24">
        <v>13843.55</v>
      </c>
      <c r="I46" s="24">
        <v>16102.35</v>
      </c>
      <c r="J46" s="24">
        <v>3341.7</v>
      </c>
      <c r="K46" s="5"/>
      <c r="L46" s="5">
        <f t="shared" si="29"/>
        <v>13</v>
      </c>
      <c r="M46" s="25">
        <f t="shared" si="27"/>
        <v>3.4050246450141819E-2</v>
      </c>
      <c r="N46" s="25">
        <f t="shared" si="16"/>
        <v>0.10193834523069759</v>
      </c>
      <c r="O46" s="25">
        <f t="shared" si="16"/>
        <v>4.2532609565546491E-2</v>
      </c>
      <c r="P46" s="25">
        <f t="shared" si="16"/>
        <v>1.5723981469013676E-3</v>
      </c>
      <c r="Q46" s="25">
        <f t="shared" si="16"/>
        <v>1.198097398501829E-2</v>
      </c>
      <c r="R46" s="25">
        <f t="shared" si="16"/>
        <v>5.4671839276320994E-2</v>
      </c>
      <c r="S46" s="25">
        <f t="shared" si="16"/>
        <v>4.1883225584107174E-3</v>
      </c>
      <c r="T46" s="25">
        <f t="shared" si="16"/>
        <v>6.4566550565491279E-2</v>
      </c>
      <c r="U46" s="25">
        <f t="shared" si="16"/>
        <v>4.1393224263680653E-2</v>
      </c>
      <c r="X46" s="22">
        <f t="shared" si="28"/>
        <v>0.72778821348839629</v>
      </c>
      <c r="Y46" s="22">
        <f t="shared" si="17"/>
        <v>1.243436390041065</v>
      </c>
      <c r="Z46" s="22">
        <f t="shared" si="17"/>
        <v>0.83435310850310418</v>
      </c>
      <c r="AA46" s="22">
        <f t="shared" si="17"/>
        <v>8.9512114540143628E-2</v>
      </c>
      <c r="AB46" s="22">
        <f t="shared" si="17"/>
        <v>0.29500686623996464</v>
      </c>
      <c r="AC46" s="22">
        <f t="shared" si="17"/>
        <v>0.80070843778249412</v>
      </c>
      <c r="AD46" s="22">
        <f t="shared" si="17"/>
        <v>0.14907682361634528</v>
      </c>
      <c r="AE46" s="22">
        <f t="shared" si="17"/>
        <v>0.95101809340108334</v>
      </c>
      <c r="AF46" s="22">
        <f t="shared" si="17"/>
        <v>1.0096296407869256</v>
      </c>
      <c r="AI46" s="11">
        <f t="shared" ca="1" si="30"/>
        <v>2.0332278493901228</v>
      </c>
      <c r="AJ46" s="11">
        <f t="shared" ca="1" si="30"/>
        <v>0.18578726035456022</v>
      </c>
      <c r="AK46" s="11">
        <f t="shared" ca="1" si="30"/>
        <v>0.75012340633398333</v>
      </c>
      <c r="AL46" s="11">
        <f t="shared" ca="1" si="30"/>
        <v>-0.1651778318742789</v>
      </c>
      <c r="AM46" s="11">
        <f t="shared" ca="1" si="30"/>
        <v>0.32696348548487059</v>
      </c>
      <c r="AN46" s="11">
        <f t="shared" ca="1" si="30"/>
        <v>0.57676472120482492</v>
      </c>
      <c r="AO46" s="11">
        <f t="shared" ca="1" si="30"/>
        <v>-0.16609501434905188</v>
      </c>
      <c r="AP46" s="11">
        <f t="shared" ca="1" si="30"/>
        <v>1.1726387610914633E-2</v>
      </c>
      <c r="AQ46" s="11">
        <f t="shared" ca="1" si="30"/>
        <v>0.47786262197624585</v>
      </c>
      <c r="AS46" s="1">
        <f t="shared" ca="1" si="19"/>
        <v>3.5733643746880733E-2</v>
      </c>
      <c r="AT46" s="1">
        <f t="shared" ca="1" si="20"/>
        <v>8.4667241612613492E-2</v>
      </c>
      <c r="AU46" s="1">
        <f t="shared" ca="1" si="20"/>
        <v>4.9213489200748063E-2</v>
      </c>
      <c r="AV46" s="1">
        <f t="shared" ca="1" si="20"/>
        <v>2.4535779395146916E-2</v>
      </c>
      <c r="AW46" s="1">
        <f t="shared" ca="1" si="20"/>
        <v>2.1843644758516176E-2</v>
      </c>
      <c r="AX46" s="1">
        <f t="shared" ca="1" si="20"/>
        <v>3.6508382511657819E-2</v>
      </c>
      <c r="AY46" s="1">
        <f t="shared" ca="1" si="20"/>
        <v>1.539295069353307E-2</v>
      </c>
      <c r="AZ46" s="1">
        <f t="shared" ca="1" si="20"/>
        <v>6.8645395867013306E-2</v>
      </c>
      <c r="BA46" s="1">
        <f t="shared" ca="1" si="20"/>
        <v>1.9356692114817678E-2</v>
      </c>
      <c r="BB46" s="15">
        <f t="shared" ca="1" si="21"/>
        <v>1.6833972967389144E-3</v>
      </c>
      <c r="BC46" s="15">
        <f t="shared" ca="1" si="22"/>
        <v>-1.7271103618084094E-2</v>
      </c>
      <c r="BD46" s="15">
        <f t="shared" ca="1" si="23"/>
        <v>6.6808796352015726E-3</v>
      </c>
      <c r="BE46" s="15">
        <f t="shared" ca="1" si="24"/>
        <v>2.2963381248245547E-2</v>
      </c>
      <c r="BF46" s="15">
        <f t="shared" ca="1" si="25"/>
        <v>9.862670773497886E-3</v>
      </c>
      <c r="BG46" s="15">
        <f t="shared" ca="1" si="26"/>
        <v>-1.8163456764663174E-2</v>
      </c>
      <c r="BH46" s="15">
        <f t="shared" ca="1" si="26"/>
        <v>1.1204628135122352E-2</v>
      </c>
      <c r="BI46" s="15">
        <f t="shared" ca="1" si="26"/>
        <v>4.0788453015220272E-3</v>
      </c>
      <c r="BJ46" s="15">
        <f t="shared" ca="1" si="26"/>
        <v>-2.2036532148862975E-2</v>
      </c>
    </row>
    <row r="47" spans="1:62" x14ac:dyDescent="0.2">
      <c r="A47" s="20">
        <v>36950</v>
      </c>
      <c r="B47" s="24">
        <v>1239.94</v>
      </c>
      <c r="C47" s="24">
        <v>1908.32</v>
      </c>
      <c r="D47" s="24">
        <v>8078.7</v>
      </c>
      <c r="E47" s="24">
        <v>4318.88</v>
      </c>
      <c r="F47" s="24">
        <v>5917.9</v>
      </c>
      <c r="G47" s="24">
        <v>6208.24</v>
      </c>
      <c r="H47" s="24">
        <v>12883.54</v>
      </c>
      <c r="I47" s="24">
        <v>14787.87</v>
      </c>
      <c r="J47" s="24">
        <v>3326.5</v>
      </c>
      <c r="K47" s="5"/>
      <c r="L47" s="5">
        <f t="shared" si="29"/>
        <v>14</v>
      </c>
      <c r="M47" s="25">
        <f t="shared" si="27"/>
        <v>-9.6831090416541171E-2</v>
      </c>
      <c r="N47" s="25">
        <f t="shared" si="16"/>
        <v>-0.30659223270830549</v>
      </c>
      <c r="O47" s="25">
        <f t="shared" si="16"/>
        <v>-0.14313228384851809</v>
      </c>
      <c r="P47" s="25">
        <f t="shared" si="16"/>
        <v>-0.10142351639916758</v>
      </c>
      <c r="Q47" s="25">
        <f t="shared" si="16"/>
        <v>-6.2171073009917185E-2</v>
      </c>
      <c r="R47" s="25">
        <f t="shared" si="16"/>
        <v>-9.0330208848240653E-2</v>
      </c>
      <c r="S47" s="25">
        <f t="shared" si="16"/>
        <v>-7.1868892554641378E-2</v>
      </c>
      <c r="T47" s="25">
        <f t="shared" si="16"/>
        <v>-8.5157973947617968E-2</v>
      </c>
      <c r="U47" s="25">
        <f t="shared" si="16"/>
        <v>-4.5589593373115134E-3</v>
      </c>
      <c r="X47" s="22">
        <f t="shared" si="28"/>
        <v>-2.0253022795118079</v>
      </c>
      <c r="Y47" s="22">
        <f t="shared" si="17"/>
        <v>-3.5887684811668552</v>
      </c>
      <c r="Z47" s="22">
        <f t="shared" si="17"/>
        <v>-3.1563625547729846</v>
      </c>
      <c r="AA47" s="22">
        <f t="shared" si="17"/>
        <v>-1.6975059419022227</v>
      </c>
      <c r="AB47" s="22">
        <f t="shared" si="17"/>
        <v>-1.3934826854401035</v>
      </c>
      <c r="AC47" s="22">
        <f t="shared" si="17"/>
        <v>-1.3451492651765533</v>
      </c>
      <c r="AD47" s="22">
        <f t="shared" si="17"/>
        <v>-1.1116234998559611</v>
      </c>
      <c r="AE47" s="22">
        <f t="shared" si="17"/>
        <v>-1.341886734953887</v>
      </c>
      <c r="AF47" s="22">
        <f t="shared" si="17"/>
        <v>-0.20537355640205657</v>
      </c>
      <c r="AI47" s="11">
        <f t="shared" ca="1" si="30"/>
        <v>-5.3133235774299044</v>
      </c>
      <c r="AJ47" s="11">
        <f t="shared" ca="1" si="30"/>
        <v>-0.12291048022869165</v>
      </c>
      <c r="AK47" s="11">
        <f t="shared" ca="1" si="30"/>
        <v>-2.1641279063004308</v>
      </c>
      <c r="AL47" s="11">
        <f t="shared" ca="1" si="30"/>
        <v>1.5427381568495242</v>
      </c>
      <c r="AM47" s="11">
        <f t="shared" ca="1" si="30"/>
        <v>0.77138082187787005</v>
      </c>
      <c r="AN47" s="11">
        <f t="shared" ca="1" si="30"/>
        <v>0.64436546814499973</v>
      </c>
      <c r="AO47" s="11">
        <f t="shared" ca="1" si="30"/>
        <v>2.1957908771834699E-2</v>
      </c>
      <c r="AP47" s="11">
        <f t="shared" ca="1" si="30"/>
        <v>0.34791187768352372</v>
      </c>
      <c r="AQ47" s="11">
        <f t="shared" ca="1" si="30"/>
        <v>0.46180092487100499</v>
      </c>
      <c r="AS47" s="1">
        <f t="shared" ca="1" si="19"/>
        <v>-9.8224921148767866E-2</v>
      </c>
      <c r="AT47" s="1">
        <f t="shared" ca="1" si="20"/>
        <v>-0.24190810940084456</v>
      </c>
      <c r="AU47" s="1">
        <f t="shared" ca="1" si="20"/>
        <v>-0.11379412805474018</v>
      </c>
      <c r="AV47" s="1">
        <f t="shared" ca="1" si="20"/>
        <v>-8.2606776321572747E-2</v>
      </c>
      <c r="AW47" s="1">
        <f t="shared" ca="1" si="20"/>
        <v>-6.2789289672051329E-2</v>
      </c>
      <c r="AX47" s="1">
        <f t="shared" ca="1" si="20"/>
        <v>-0.10202015476638794</v>
      </c>
      <c r="AY47" s="1">
        <f t="shared" ca="1" si="20"/>
        <v>-3.7327443157910062E-2</v>
      </c>
      <c r="AZ47" s="1">
        <f t="shared" ca="1" si="20"/>
        <v>-0.16928262313259856</v>
      </c>
      <c r="BA47" s="1">
        <f t="shared" ca="1" si="20"/>
        <v>-3.4265122970281607E-2</v>
      </c>
      <c r="BB47" s="15">
        <f t="shared" ca="1" si="21"/>
        <v>-1.3938307322266946E-3</v>
      </c>
      <c r="BC47" s="15">
        <f t="shared" ca="1" si="22"/>
        <v>6.4684123307460928E-2</v>
      </c>
      <c r="BD47" s="15">
        <f t="shared" ca="1" si="23"/>
        <v>2.9338155793777909E-2</v>
      </c>
      <c r="BE47" s="15">
        <f t="shared" ca="1" si="24"/>
        <v>1.8816740077594832E-2</v>
      </c>
      <c r="BF47" s="15">
        <f t="shared" ca="1" si="25"/>
        <v>-6.1821666213414395E-4</v>
      </c>
      <c r="BG47" s="15">
        <f t="shared" ca="1" si="26"/>
        <v>-1.1689945918147288E-2</v>
      </c>
      <c r="BH47" s="15">
        <f t="shared" ca="1" si="26"/>
        <v>3.4541449396731316E-2</v>
      </c>
      <c r="BI47" s="15">
        <f t="shared" ca="1" si="26"/>
        <v>-8.4124649184980596E-2</v>
      </c>
      <c r="BJ47" s="15">
        <f t="shared" ca="1" si="26"/>
        <v>-2.9706163632970094E-2</v>
      </c>
    </row>
    <row r="48" spans="1:62" x14ac:dyDescent="0.2">
      <c r="A48" s="20">
        <v>36980</v>
      </c>
      <c r="B48" s="24">
        <v>1160.33</v>
      </c>
      <c r="C48" s="24">
        <v>1573.25</v>
      </c>
      <c r="D48" s="24">
        <v>7608</v>
      </c>
      <c r="E48" s="24">
        <v>4185</v>
      </c>
      <c r="F48" s="24">
        <v>5633.7</v>
      </c>
      <c r="G48" s="24">
        <v>5829.95</v>
      </c>
      <c r="H48" s="24">
        <v>12999.7</v>
      </c>
      <c r="I48" s="24">
        <v>12760.64</v>
      </c>
      <c r="J48" s="24">
        <v>3147.2</v>
      </c>
      <c r="K48" s="5"/>
      <c r="L48" s="5">
        <f t="shared" si="29"/>
        <v>15</v>
      </c>
      <c r="M48" s="25">
        <f t="shared" si="27"/>
        <v>-6.635854393013127E-2</v>
      </c>
      <c r="N48" s="25">
        <f t="shared" si="16"/>
        <v>-0.19307973042331592</v>
      </c>
      <c r="O48" s="25">
        <f t="shared" si="16"/>
        <v>-6.0030643256446123E-2</v>
      </c>
      <c r="P48" s="25">
        <f t="shared" si="16"/>
        <v>-3.1489405441829495E-2</v>
      </c>
      <c r="Q48" s="25">
        <f t="shared" si="16"/>
        <v>-4.9215236334577771E-2</v>
      </c>
      <c r="R48" s="25">
        <f t="shared" si="16"/>
        <v>-6.2869017931168489E-2</v>
      </c>
      <c r="S48" s="25">
        <f t="shared" si="16"/>
        <v>8.9757526383700773E-3</v>
      </c>
      <c r="T48" s="25">
        <f t="shared" si="16"/>
        <v>-0.14744181672554688</v>
      </c>
      <c r="U48" s="25">
        <f t="shared" si="16"/>
        <v>-5.5407531547147629E-2</v>
      </c>
      <c r="X48" s="22">
        <f t="shared" si="28"/>
        <v>-1.3843118981658655</v>
      </c>
      <c r="Y48" s="22">
        <f t="shared" si="17"/>
        <v>-2.2461133750258782</v>
      </c>
      <c r="Z48" s="22">
        <f t="shared" si="17"/>
        <v>-1.3701604750124423</v>
      </c>
      <c r="AA48" s="22">
        <f t="shared" si="17"/>
        <v>-0.48412267720867208</v>
      </c>
      <c r="AB48" s="22">
        <f t="shared" si="17"/>
        <v>-1.0984699953510744</v>
      </c>
      <c r="AC48" s="22">
        <f t="shared" si="17"/>
        <v>-0.9387563291870743</v>
      </c>
      <c r="AD48" s="22">
        <f t="shared" si="17"/>
        <v>0.22843174926586551</v>
      </c>
      <c r="AE48" s="22">
        <f t="shared" si="17"/>
        <v>-2.2957112623546143</v>
      </c>
      <c r="AF48" s="22">
        <f t="shared" si="17"/>
        <v>-1.549840194677583</v>
      </c>
      <c r="AI48" s="11">
        <f t="shared" ca="1" si="30"/>
        <v>-3.7390844436584052</v>
      </c>
      <c r="AJ48" s="11">
        <f t="shared" ca="1" si="30"/>
        <v>-4.410951607249522E-2</v>
      </c>
      <c r="AK48" s="11">
        <f t="shared" ca="1" si="30"/>
        <v>-1.7838713769385213</v>
      </c>
      <c r="AL48" s="11">
        <f t="shared" ca="1" si="30"/>
        <v>-0.31837361126512576</v>
      </c>
      <c r="AM48" s="11">
        <f t="shared" ca="1" si="30"/>
        <v>-0.84535616499245092</v>
      </c>
      <c r="AN48" s="11">
        <f t="shared" ca="1" si="30"/>
        <v>-0.8375845869950499</v>
      </c>
      <c r="AO48" s="11">
        <f t="shared" ca="1" si="30"/>
        <v>-0.23694497339394704</v>
      </c>
      <c r="AP48" s="11">
        <f t="shared" ca="1" si="30"/>
        <v>0.17702783208151127</v>
      </c>
      <c r="AQ48" s="11">
        <f t="shared" ca="1" si="30"/>
        <v>-0.3398840337502409</v>
      </c>
      <c r="AS48" s="1">
        <f t="shared" ca="1" si="19"/>
        <v>-7.0427521853957786E-2</v>
      </c>
      <c r="AT48" s="1">
        <f t="shared" ca="1" si="20"/>
        <v>-0.18217470891008461</v>
      </c>
      <c r="AU48" s="1">
        <f t="shared" ca="1" si="20"/>
        <v>-8.2520801149327569E-2</v>
      </c>
      <c r="AV48" s="1">
        <f t="shared" ca="1" si="20"/>
        <v>-5.6985012907620036E-2</v>
      </c>
      <c r="AW48" s="1">
        <f t="shared" ca="1" si="20"/>
        <v>-4.2769504234034236E-2</v>
      </c>
      <c r="AX48" s="1">
        <f t="shared" ca="1" si="20"/>
        <v>-7.0782506556863786E-2</v>
      </c>
      <c r="AY48" s="1">
        <f t="shared" ca="1" si="20"/>
        <v>-1.8367838831414664E-2</v>
      </c>
      <c r="AZ48" s="1">
        <f t="shared" ca="1" si="20"/>
        <v>-0.12481800929623493</v>
      </c>
      <c r="BA48" s="1">
        <f t="shared" ca="1" si="20"/>
        <v>-1.9398560969998369E-2</v>
      </c>
      <c r="BB48" s="15">
        <f t="shared" ca="1" si="21"/>
        <v>-4.0689779238265167E-3</v>
      </c>
      <c r="BC48" s="15">
        <f t="shared" ca="1" si="22"/>
        <v>1.0905021513231306E-2</v>
      </c>
      <c r="BD48" s="15">
        <f t="shared" ca="1" si="23"/>
        <v>-2.2490157892881446E-2</v>
      </c>
      <c r="BE48" s="15">
        <f t="shared" ca="1" si="24"/>
        <v>-2.5495607465790542E-2</v>
      </c>
      <c r="BF48" s="15">
        <f t="shared" ca="1" si="25"/>
        <v>6.4457321005435345E-3</v>
      </c>
      <c r="BG48" s="15">
        <f t="shared" ca="1" si="26"/>
        <v>-7.9134886256952974E-3</v>
      </c>
      <c r="BH48" s="15">
        <f t="shared" ca="1" si="26"/>
        <v>-2.7343591469784739E-2</v>
      </c>
      <c r="BI48" s="15">
        <f t="shared" ca="1" si="26"/>
        <v>2.2623807429311943E-2</v>
      </c>
      <c r="BJ48" s="15">
        <f t="shared" ca="1" si="26"/>
        <v>3.600897057714926E-2</v>
      </c>
    </row>
    <row r="49" spans="1:62" x14ac:dyDescent="0.2">
      <c r="A49" s="20">
        <v>37011</v>
      </c>
      <c r="B49" s="24">
        <v>1249.46</v>
      </c>
      <c r="C49" s="24">
        <v>1855.15</v>
      </c>
      <c r="D49" s="24">
        <v>7946.63</v>
      </c>
      <c r="E49" s="24">
        <v>4525.01</v>
      </c>
      <c r="F49" s="24">
        <v>5966.9</v>
      </c>
      <c r="G49" s="24">
        <v>6264.51</v>
      </c>
      <c r="H49" s="24">
        <v>13934.32</v>
      </c>
      <c r="I49" s="24">
        <v>13386.04</v>
      </c>
      <c r="J49" s="24">
        <v>3329.4</v>
      </c>
      <c r="K49" s="5"/>
      <c r="L49" s="5">
        <f t="shared" si="29"/>
        <v>16</v>
      </c>
      <c r="M49" s="25">
        <f t="shared" si="27"/>
        <v>7.4007010555980454E-2</v>
      </c>
      <c r="N49" s="25">
        <f t="shared" si="16"/>
        <v>0.16482201189898688</v>
      </c>
      <c r="O49" s="25">
        <f t="shared" si="16"/>
        <v>4.3547614181345472E-2</v>
      </c>
      <c r="P49" s="25">
        <f t="shared" si="16"/>
        <v>7.8113083152760387E-2</v>
      </c>
      <c r="Q49" s="25">
        <f t="shared" si="16"/>
        <v>5.7461109659092346E-2</v>
      </c>
      <c r="R49" s="25">
        <f t="shared" si="16"/>
        <v>7.1891949002495278E-2</v>
      </c>
      <c r="S49" s="25">
        <f t="shared" si="16"/>
        <v>6.9428581480396212E-2</v>
      </c>
      <c r="T49" s="25">
        <f t="shared" si="16"/>
        <v>4.7846939471960809E-2</v>
      </c>
      <c r="U49" s="25">
        <f t="shared" si="16"/>
        <v>5.6278938925115991E-2</v>
      </c>
      <c r="X49" s="22">
        <f t="shared" si="28"/>
        <v>1.5682792263735101</v>
      </c>
      <c r="Y49" s="22">
        <f t="shared" si="17"/>
        <v>1.9872405917409739</v>
      </c>
      <c r="Z49" s="22">
        <f t="shared" si="17"/>
        <v>0.85616980601701165</v>
      </c>
      <c r="AA49" s="22">
        <f t="shared" si="17"/>
        <v>1.417521936684667</v>
      </c>
      <c r="AB49" s="22">
        <f t="shared" si="17"/>
        <v>1.3306186531932076</v>
      </c>
      <c r="AC49" s="22">
        <f t="shared" si="17"/>
        <v>1.0555455630482569</v>
      </c>
      <c r="AD49" s="22">
        <f t="shared" si="17"/>
        <v>1.230478705135533</v>
      </c>
      <c r="AE49" s="22">
        <f t="shared" si="17"/>
        <v>0.69497134936071892</v>
      </c>
      <c r="AF49" s="22">
        <f t="shared" si="17"/>
        <v>1.4032168327064918</v>
      </c>
      <c r="AI49" s="11">
        <f t="shared" ca="1" si="30"/>
        <v>3.8595537336440628</v>
      </c>
      <c r="AJ49" s="11">
        <f t="shared" ca="1" si="30"/>
        <v>-0.10600626077953215</v>
      </c>
      <c r="AK49" s="11">
        <f t="shared" ca="1" si="30"/>
        <v>-9.1304840080544847E-2</v>
      </c>
      <c r="AL49" s="11">
        <f t="shared" ca="1" si="30"/>
        <v>-0.71970814858576593</v>
      </c>
      <c r="AM49" s="11">
        <f t="shared" ca="1" si="30"/>
        <v>-9.8421505090313333E-2</v>
      </c>
      <c r="AN49" s="11">
        <f t="shared" ca="1" si="30"/>
        <v>0.51569437912458227</v>
      </c>
      <c r="AO49" s="11">
        <f t="shared" ca="1" si="30"/>
        <v>0.48002679241268953</v>
      </c>
      <c r="AP49" s="11">
        <f t="shared" ca="1" si="30"/>
        <v>-9.5157754186577861E-2</v>
      </c>
      <c r="AQ49" s="11">
        <f t="shared" ca="1" si="30"/>
        <v>-0.23023046421556564</v>
      </c>
      <c r="AS49" s="1">
        <f t="shared" ca="1" si="19"/>
        <v>6.5903298032947824E-2</v>
      </c>
      <c r="AT49" s="1">
        <f t="shared" ca="1" si="20"/>
        <v>0.10090571612194259</v>
      </c>
      <c r="AU49" s="1">
        <f t="shared" ca="1" si="20"/>
        <v>6.0618310298553302E-2</v>
      </c>
      <c r="AV49" s="1">
        <f t="shared" ca="1" si="20"/>
        <v>7.8147749612961878E-2</v>
      </c>
      <c r="AW49" s="1">
        <f t="shared" ca="1" si="20"/>
        <v>5.9766021426146433E-2</v>
      </c>
      <c r="AX49" s="1">
        <f t="shared" ca="1" si="20"/>
        <v>9.3621956887849384E-2</v>
      </c>
      <c r="AY49" s="1">
        <f t="shared" ca="1" si="20"/>
        <v>5.9921210344420703E-2</v>
      </c>
      <c r="AZ49" s="1">
        <f t="shared" ca="1" si="20"/>
        <v>7.7515287667491647E-2</v>
      </c>
      <c r="BA49" s="1">
        <f t="shared" ca="1" si="20"/>
        <v>5.1899299011854569E-2</v>
      </c>
      <c r="BB49" s="15">
        <f t="shared" ca="1" si="21"/>
        <v>-8.1037125230326301E-3</v>
      </c>
      <c r="BC49" s="15">
        <f t="shared" ca="1" si="22"/>
        <v>-6.3916295777044288E-2</v>
      </c>
      <c r="BD49" s="15">
        <f t="shared" ca="1" si="23"/>
        <v>1.707069611720783E-2</v>
      </c>
      <c r="BE49" s="15">
        <f t="shared" ca="1" si="24"/>
        <v>3.4666460201490668E-5</v>
      </c>
      <c r="BF49" s="15">
        <f t="shared" ca="1" si="25"/>
        <v>2.3049117670540867E-3</v>
      </c>
      <c r="BG49" s="15">
        <f t="shared" ca="1" si="26"/>
        <v>2.1730007885354105E-2</v>
      </c>
      <c r="BH49" s="15">
        <f t="shared" ca="1" si="26"/>
        <v>-9.5073711359755092E-3</v>
      </c>
      <c r="BI49" s="15">
        <f t="shared" ca="1" si="26"/>
        <v>2.9668348195530839E-2</v>
      </c>
      <c r="BJ49" s="15">
        <f t="shared" ca="1" si="26"/>
        <v>-4.3796399132614225E-3</v>
      </c>
    </row>
    <row r="50" spans="1:62" x14ac:dyDescent="0.2">
      <c r="A50" s="20">
        <v>37042</v>
      </c>
      <c r="B50" s="24">
        <v>1255.82</v>
      </c>
      <c r="C50" s="24">
        <v>1799.89</v>
      </c>
      <c r="D50" s="24">
        <v>8161.87</v>
      </c>
      <c r="E50" s="24">
        <v>4426.24</v>
      </c>
      <c r="F50" s="24">
        <v>5796.1</v>
      </c>
      <c r="G50" s="24">
        <v>6123.26</v>
      </c>
      <c r="H50" s="24">
        <v>13262.14</v>
      </c>
      <c r="I50" s="24">
        <v>13174.41</v>
      </c>
      <c r="J50" s="24">
        <v>3379.1</v>
      </c>
      <c r="K50" s="5"/>
      <c r="L50" s="5">
        <f t="shared" si="29"/>
        <v>17</v>
      </c>
      <c r="M50" s="25">
        <f t="shared" si="27"/>
        <v>5.0772876986084174E-3</v>
      </c>
      <c r="N50" s="25">
        <f t="shared" ref="N50:N113" si="31">LN(C50/C49)</f>
        <v>-3.0240003400244873E-2</v>
      </c>
      <c r="O50" s="25">
        <f t="shared" ref="O50:O113" si="32">LN(D50/D49)</f>
        <v>2.6725369963578126E-2</v>
      </c>
      <c r="P50" s="25">
        <f t="shared" ref="P50:P113" si="33">LN(E50/E49)</f>
        <v>-2.2069321901574453E-2</v>
      </c>
      <c r="Q50" s="25">
        <f t="shared" ref="Q50:Q113" si="34">LN(F50/F49)</f>
        <v>-2.904225197150281E-2</v>
      </c>
      <c r="R50" s="25">
        <f t="shared" ref="R50:R113" si="35">LN(G50/G49)</f>
        <v>-2.2805738559481151E-2</v>
      </c>
      <c r="S50" s="25">
        <f t="shared" ref="S50:S113" si="36">LN(H50/H49)</f>
        <v>-4.9441502384470482E-2</v>
      </c>
      <c r="T50" s="25">
        <f t="shared" ref="T50:T113" si="37">LN(I50/I49)</f>
        <v>-1.593606122959848E-2</v>
      </c>
      <c r="U50" s="25">
        <f t="shared" ref="U50:U113" si="38">LN(J50/J49)</f>
        <v>1.4817294271071016E-2</v>
      </c>
      <c r="X50" s="22">
        <f t="shared" si="28"/>
        <v>0.1183416781570583</v>
      </c>
      <c r="Y50" s="22">
        <f t="shared" ref="Y50:Y113" si="39">(N50-N$27)/N$28</f>
        <v>-0.320003153076865</v>
      </c>
      <c r="Z50" s="22">
        <f t="shared" ref="Z50:Z113" si="40">(O50-O$27)/O$28</f>
        <v>0.4945893679662805</v>
      </c>
      <c r="AA50" s="22">
        <f t="shared" ref="AA50:AA113" si="41">(P50-P$27)/P$28</f>
        <v>-0.32068066638889642</v>
      </c>
      <c r="AB50" s="22">
        <f t="shared" ref="AB50:AB113" si="42">(Q50-Q$27)/Q$28</f>
        <v>-0.63911823496630882</v>
      </c>
      <c r="AC50" s="22">
        <f t="shared" ref="AC50:AC113" si="43">(R50-R$27)/R$28</f>
        <v>-0.34586748549512603</v>
      </c>
      <c r="AD50" s="22">
        <f t="shared" ref="AD50:AD113" si="44">(S50-S$27)/S$28</f>
        <v>-0.73987417929318433</v>
      </c>
      <c r="AE50" s="22">
        <f t="shared" ref="AE50:AE113" si="45">(T50-T$27)/T$28</f>
        <v>-0.281811517381789</v>
      </c>
      <c r="AF50" s="22">
        <f t="shared" ref="AF50:AF113" si="46">(U50-U$27)/U$28</f>
        <v>0.30694616899225569</v>
      </c>
      <c r="AI50" s="11">
        <f t="shared" ca="1" si="30"/>
        <v>-0.55035218886903103</v>
      </c>
      <c r="AJ50" s="11">
        <f t="shared" ca="1" si="30"/>
        <v>2.7808938080597652E-2</v>
      </c>
      <c r="AK50" s="11">
        <f t="shared" ca="1" si="30"/>
        <v>0.37395624460207033</v>
      </c>
      <c r="AL50" s="11">
        <f t="shared" ca="1" si="30"/>
        <v>-0.2983294861340508</v>
      </c>
      <c r="AM50" s="11">
        <f t="shared" ca="1" si="30"/>
        <v>0.8217344471400243</v>
      </c>
      <c r="AN50" s="11">
        <f t="shared" ca="1" si="30"/>
        <v>-7.9177554455004601E-2</v>
      </c>
      <c r="AO50" s="11">
        <f t="shared" ca="1" si="30"/>
        <v>-0.53891484651296218</v>
      </c>
      <c r="AP50" s="11">
        <f t="shared" ca="1" si="30"/>
        <v>0.45658314748356321</v>
      </c>
      <c r="AQ50" s="11">
        <f t="shared" ca="1" si="30"/>
        <v>9.3182253128941041E-3</v>
      </c>
      <c r="AS50" s="1">
        <f t="shared" ca="1" si="19"/>
        <v>-8.8705940944822613E-3</v>
      </c>
      <c r="AT50" s="1">
        <f t="shared" ref="AT50:BA65" ca="1" si="47">SUMPRODUCT(OFFSET($X$16:$Z$16,AT$30,0),$AI50:$AK50)*N$28+N$27</f>
        <v>-2.9381625126636023E-3</v>
      </c>
      <c r="AU50" s="1">
        <f t="shared" ca="1" si="47"/>
        <v>1.4008827073369833E-3</v>
      </c>
      <c r="AV50" s="1">
        <f t="shared" ca="1" si="47"/>
        <v>-1.9868568325113134E-2</v>
      </c>
      <c r="AW50" s="1">
        <f t="shared" ca="1" si="47"/>
        <v>-1.2756055755251496E-2</v>
      </c>
      <c r="AX50" s="1">
        <f t="shared" ca="1" si="47"/>
        <v>-1.5887304199048477E-2</v>
      </c>
      <c r="AY50" s="1">
        <f t="shared" ca="1" si="47"/>
        <v>-2.4123416612644121E-2</v>
      </c>
      <c r="AZ50" s="1">
        <f t="shared" ca="1" si="47"/>
        <v>1.9911674910144867E-3</v>
      </c>
      <c r="BA50" s="1">
        <f t="shared" ca="1" si="47"/>
        <v>-8.554574166026065E-3</v>
      </c>
      <c r="BB50" s="15">
        <f t="shared" ca="1" si="21"/>
        <v>-1.3947881793090679E-2</v>
      </c>
      <c r="BC50" s="15">
        <f t="shared" ca="1" si="22"/>
        <v>2.730184088758127E-2</v>
      </c>
      <c r="BD50" s="15">
        <f t="shared" ca="1" si="23"/>
        <v>-2.5324487256241143E-2</v>
      </c>
      <c r="BE50" s="15">
        <f t="shared" ca="1" si="24"/>
        <v>2.2007535764613194E-3</v>
      </c>
      <c r="BF50" s="15">
        <f t="shared" ca="1" si="25"/>
        <v>1.6286196216251315E-2</v>
      </c>
      <c r="BG50" s="15">
        <f t="shared" ref="BG50:BJ65" ca="1" si="48">AX50-R50</f>
        <v>6.9184343604326744E-3</v>
      </c>
      <c r="BH50" s="15">
        <f t="shared" ca="1" si="48"/>
        <v>2.531808577182636E-2</v>
      </c>
      <c r="BI50" s="15">
        <f t="shared" ca="1" si="48"/>
        <v>1.7927228720612969E-2</v>
      </c>
      <c r="BJ50" s="15">
        <f t="shared" ca="1" si="48"/>
        <v>-2.3371868437097081E-2</v>
      </c>
    </row>
    <row r="51" spans="1:62" x14ac:dyDescent="0.2">
      <c r="A51" s="20">
        <v>37071</v>
      </c>
      <c r="B51" s="24">
        <v>1224.42</v>
      </c>
      <c r="C51" s="24">
        <v>1830.19</v>
      </c>
      <c r="D51" s="24">
        <v>7736.35</v>
      </c>
      <c r="E51" s="24">
        <v>4243.91</v>
      </c>
      <c r="F51" s="24">
        <v>5642.5</v>
      </c>
      <c r="G51" s="24">
        <v>6058.38</v>
      </c>
      <c r="H51" s="24">
        <v>12969.05</v>
      </c>
      <c r="I51" s="24">
        <v>13042.53</v>
      </c>
      <c r="J51" s="24">
        <v>3490.3</v>
      </c>
      <c r="K51" s="5"/>
      <c r="L51" s="5">
        <f t="shared" si="29"/>
        <v>18</v>
      </c>
      <c r="M51" s="25">
        <f t="shared" si="27"/>
        <v>-2.5321483187023132E-2</v>
      </c>
      <c r="N51" s="25">
        <f t="shared" si="31"/>
        <v>1.6694234676837238E-2</v>
      </c>
      <c r="O51" s="25">
        <f t="shared" si="32"/>
        <v>-5.3543309240805748E-2</v>
      </c>
      <c r="P51" s="25">
        <f t="shared" si="33"/>
        <v>-4.2065451074794966E-2</v>
      </c>
      <c r="Q51" s="25">
        <f t="shared" si="34"/>
        <v>-2.6858047878169013E-2</v>
      </c>
      <c r="R51" s="25">
        <f t="shared" si="35"/>
        <v>-1.0652196828917498E-2</v>
      </c>
      <c r="S51" s="25">
        <f t="shared" si="36"/>
        <v>-2.2347609674570092E-2</v>
      </c>
      <c r="T51" s="25">
        <f t="shared" si="37"/>
        <v>-1.0060755556732496E-2</v>
      </c>
      <c r="U51" s="25">
        <f t="shared" si="38"/>
        <v>3.2378290556538826E-2</v>
      </c>
      <c r="X51" s="22">
        <f t="shared" si="28"/>
        <v>-0.52109683254039618</v>
      </c>
      <c r="Y51" s="22">
        <f t="shared" si="39"/>
        <v>0.23514710031829428</v>
      </c>
      <c r="Z51" s="22">
        <f t="shared" si="40"/>
        <v>-1.2307205141611322</v>
      </c>
      <c r="AA51" s="22">
        <f t="shared" si="41"/>
        <v>-0.66762106736485782</v>
      </c>
      <c r="AB51" s="22">
        <f t="shared" si="42"/>
        <v>-0.58938251033307187</v>
      </c>
      <c r="AC51" s="22">
        <f t="shared" si="43"/>
        <v>-0.16600953536216764</v>
      </c>
      <c r="AD51" s="22">
        <f t="shared" si="44"/>
        <v>-0.29077438971077968</v>
      </c>
      <c r="AE51" s="22">
        <f t="shared" si="45"/>
        <v>-0.19183616572057033</v>
      </c>
      <c r="AF51" s="22">
        <f t="shared" si="46"/>
        <v>0.77126940590164472</v>
      </c>
      <c r="AI51" s="11">
        <f t="shared" ca="1" si="30"/>
        <v>-0.90514842526999706</v>
      </c>
      <c r="AJ51" s="11">
        <f t="shared" ca="1" si="30"/>
        <v>6.0196861652230177E-2</v>
      </c>
      <c r="AK51" s="11">
        <f t="shared" ca="1" si="30"/>
        <v>-0.28062492905673964</v>
      </c>
      <c r="AL51" s="11">
        <f t="shared" ca="1" si="30"/>
        <v>-2.7729723783602792E-2</v>
      </c>
      <c r="AM51" s="11">
        <f t="shared" ca="1" si="30"/>
        <v>0.33132988994576418</v>
      </c>
      <c r="AN51" s="11">
        <f t="shared" ca="1" si="30"/>
        <v>1.4779817157057393</v>
      </c>
      <c r="AO51" s="11">
        <f t="shared" ca="1" si="30"/>
        <v>0.16006878416399931</v>
      </c>
      <c r="AP51" s="11">
        <f t="shared" ca="1" si="30"/>
        <v>-0.14682305703752938</v>
      </c>
      <c r="AQ51" s="11">
        <f t="shared" ca="1" si="30"/>
        <v>0.36679709819119471</v>
      </c>
      <c r="AS51" s="1">
        <f t="shared" ca="1" si="19"/>
        <v>-1.7373229085767803E-2</v>
      </c>
      <c r="AT51" s="1">
        <f t="shared" ca="1" si="47"/>
        <v>-4.0302340267307529E-2</v>
      </c>
      <c r="AU51" s="1">
        <f t="shared" ca="1" si="47"/>
        <v>-1.3903713563240811E-2</v>
      </c>
      <c r="AV51" s="1">
        <f t="shared" ca="1" si="47"/>
        <v>-1.9895285085453386E-2</v>
      </c>
      <c r="AW51" s="1">
        <f t="shared" ca="1" si="47"/>
        <v>-1.3099209240808754E-2</v>
      </c>
      <c r="AX51" s="1">
        <f t="shared" ca="1" si="47"/>
        <v>-1.9893765182194927E-2</v>
      </c>
      <c r="AY51" s="1">
        <f t="shared" ca="1" si="47"/>
        <v>-9.7330569027988603E-3</v>
      </c>
      <c r="AZ51" s="1">
        <f t="shared" ca="1" si="47"/>
        <v>-2.2826290087696016E-2</v>
      </c>
      <c r="BA51" s="1">
        <f t="shared" ca="1" si="47"/>
        <v>-3.9282821046407986E-3</v>
      </c>
      <c r="BB51" s="15">
        <f t="shared" ca="1" si="21"/>
        <v>7.9482541012553289E-3</v>
      </c>
      <c r="BC51" s="15">
        <f t="shared" ca="1" si="22"/>
        <v>-5.6996574944144771E-2</v>
      </c>
      <c r="BD51" s="15">
        <f t="shared" ca="1" si="23"/>
        <v>3.9639595677564934E-2</v>
      </c>
      <c r="BE51" s="15">
        <f t="shared" ca="1" si="24"/>
        <v>2.217016598934158E-2</v>
      </c>
      <c r="BF51" s="15">
        <f t="shared" ca="1" si="25"/>
        <v>1.3758838637360259E-2</v>
      </c>
      <c r="BG51" s="15">
        <f t="shared" ca="1" si="48"/>
        <v>-9.2415683532774285E-3</v>
      </c>
      <c r="BH51" s="15">
        <f t="shared" ca="1" si="48"/>
        <v>1.2614552771771231E-2</v>
      </c>
      <c r="BI51" s="15">
        <f t="shared" ca="1" si="48"/>
        <v>-1.276553453096352E-2</v>
      </c>
      <c r="BJ51" s="15">
        <f t="shared" ca="1" si="48"/>
        <v>-3.6306572661179627E-2</v>
      </c>
    </row>
    <row r="52" spans="1:62" x14ac:dyDescent="0.2">
      <c r="A52" s="20">
        <v>37103</v>
      </c>
      <c r="B52" s="24">
        <v>1211.23</v>
      </c>
      <c r="C52" s="24">
        <v>1683.61</v>
      </c>
      <c r="D52" s="24">
        <v>7689.69</v>
      </c>
      <c r="E52" s="24">
        <v>4091.38</v>
      </c>
      <c r="F52" s="24">
        <v>5529.1</v>
      </c>
      <c r="G52" s="24">
        <v>5861.19</v>
      </c>
      <c r="H52" s="24">
        <v>11860.77</v>
      </c>
      <c r="I52" s="24">
        <v>12316.69</v>
      </c>
      <c r="J52" s="24">
        <v>3324.5</v>
      </c>
      <c r="K52" s="5"/>
      <c r="L52" s="5">
        <f t="shared" si="29"/>
        <v>19</v>
      </c>
      <c r="M52" s="25">
        <f t="shared" si="27"/>
        <v>-1.0830890268300843E-2</v>
      </c>
      <c r="N52" s="25">
        <f t="shared" si="31"/>
        <v>-8.347948905072218E-2</v>
      </c>
      <c r="O52" s="25">
        <f t="shared" si="32"/>
        <v>-6.0495295358369058E-3</v>
      </c>
      <c r="P52" s="25">
        <f t="shared" si="33"/>
        <v>-3.6602692659544779E-2</v>
      </c>
      <c r="Q52" s="25">
        <f t="shared" si="34"/>
        <v>-2.0302176064069075E-2</v>
      </c>
      <c r="R52" s="25">
        <f t="shared" si="35"/>
        <v>-3.3089782965374417E-2</v>
      </c>
      <c r="S52" s="25">
        <f t="shared" si="36"/>
        <v>-8.9329434116767872E-2</v>
      </c>
      <c r="T52" s="25">
        <f t="shared" si="37"/>
        <v>-5.726030290800959E-2</v>
      </c>
      <c r="U52" s="25">
        <f t="shared" si="38"/>
        <v>-4.8668405545010826E-2</v>
      </c>
      <c r="X52" s="22">
        <f t="shared" si="28"/>
        <v>-0.21628703644924879</v>
      </c>
      <c r="Y52" s="22">
        <f t="shared" si="39"/>
        <v>-0.94973349835166165</v>
      </c>
      <c r="Z52" s="22">
        <f t="shared" si="40"/>
        <v>-0.20988040221757021</v>
      </c>
      <c r="AA52" s="22">
        <f t="shared" si="41"/>
        <v>-0.57284014358687529</v>
      </c>
      <c r="AB52" s="22">
        <f t="shared" si="42"/>
        <v>-0.4401011147565258</v>
      </c>
      <c r="AC52" s="22">
        <f t="shared" si="43"/>
        <v>-0.49805910065770448</v>
      </c>
      <c r="AD52" s="22">
        <f t="shared" si="44"/>
        <v>-1.401043910038676</v>
      </c>
      <c r="AE52" s="22">
        <f t="shared" si="45"/>
        <v>-0.91465742943703421</v>
      </c>
      <c r="AF52" s="22">
        <f t="shared" si="46"/>
        <v>-1.3716536756221789</v>
      </c>
      <c r="AI52" s="11">
        <f t="shared" ca="1" si="30"/>
        <v>-2.1249287418229978</v>
      </c>
      <c r="AJ52" s="11">
        <f t="shared" ca="1" si="30"/>
        <v>-0.8519098870444366</v>
      </c>
      <c r="AK52" s="11">
        <f t="shared" ca="1" si="30"/>
        <v>0.48882859789159916</v>
      </c>
      <c r="AL52" s="11">
        <f t="shared" ca="1" si="30"/>
        <v>-9.5118109292530895E-2</v>
      </c>
      <c r="AM52" s="11">
        <f t="shared" ca="1" si="30"/>
        <v>0.11410122417090796</v>
      </c>
      <c r="AN52" s="11">
        <f t="shared" ca="1" si="30"/>
        <v>-0.90745703862980465</v>
      </c>
      <c r="AO52" s="11">
        <f t="shared" ca="1" si="30"/>
        <v>-1.1958416118632742E-2</v>
      </c>
      <c r="AP52" s="11">
        <f t="shared" ca="1" si="30"/>
        <v>0.34102708222619105</v>
      </c>
      <c r="AQ52" s="11">
        <f t="shared" ca="1" si="30"/>
        <v>4.0792427091952244E-2</v>
      </c>
      <c r="AS52" s="1">
        <f t="shared" ca="1" si="19"/>
        <v>-3.0200029145959616E-2</v>
      </c>
      <c r="AT52" s="1">
        <f t="shared" ca="1" si="47"/>
        <v>-4.0615064365783812E-2</v>
      </c>
      <c r="AU52" s="1">
        <f t="shared" ca="1" si="47"/>
        <v>-3.2246932240853329E-2</v>
      </c>
      <c r="AV52" s="1">
        <f t="shared" ca="1" si="47"/>
        <v>-3.3823884320844315E-2</v>
      </c>
      <c r="AW52" s="1">
        <f t="shared" ca="1" si="47"/>
        <v>-2.8325252449943987E-2</v>
      </c>
      <c r="AX52" s="1">
        <f t="shared" ca="1" si="47"/>
        <v>-2.8358636615844517E-2</v>
      </c>
      <c r="AY52" s="1">
        <f t="shared" ca="1" si="47"/>
        <v>-8.9156904438341483E-2</v>
      </c>
      <c r="AZ52" s="1">
        <f t="shared" ca="1" si="47"/>
        <v>-4.3878920205967023E-2</v>
      </c>
      <c r="BA52" s="1">
        <f t="shared" ca="1" si="47"/>
        <v>-3.4471092085393756E-2</v>
      </c>
      <c r="BB52" s="15">
        <f t="shared" ca="1" si="21"/>
        <v>-1.9369138877658773E-2</v>
      </c>
      <c r="BC52" s="15">
        <f t="shared" ca="1" si="22"/>
        <v>4.2864424684938368E-2</v>
      </c>
      <c r="BD52" s="15">
        <f t="shared" ca="1" si="23"/>
        <v>-2.6197402705016422E-2</v>
      </c>
      <c r="BE52" s="15">
        <f t="shared" ca="1" si="24"/>
        <v>2.7788083387004642E-3</v>
      </c>
      <c r="BF52" s="15">
        <f t="shared" ca="1" si="25"/>
        <v>-8.0230763858749124E-3</v>
      </c>
      <c r="BG52" s="15">
        <f t="shared" ca="1" si="48"/>
        <v>4.7311463495299001E-3</v>
      </c>
      <c r="BH52" s="15">
        <f t="shared" ca="1" si="48"/>
        <v>1.7252967842638911E-4</v>
      </c>
      <c r="BI52" s="15">
        <f t="shared" ca="1" si="48"/>
        <v>1.3381382702042567E-2</v>
      </c>
      <c r="BJ52" s="15">
        <f t="shared" ca="1" si="48"/>
        <v>1.419731345961707E-2</v>
      </c>
    </row>
    <row r="53" spans="1:62" x14ac:dyDescent="0.2">
      <c r="A53" s="20">
        <v>37134</v>
      </c>
      <c r="B53" s="24">
        <v>1133.58</v>
      </c>
      <c r="C53" s="24">
        <v>1469.7</v>
      </c>
      <c r="D53" s="24">
        <v>7399.22</v>
      </c>
      <c r="E53" s="24">
        <v>3743.97</v>
      </c>
      <c r="F53" s="24">
        <v>5345</v>
      </c>
      <c r="G53" s="24">
        <v>5188.17</v>
      </c>
      <c r="H53" s="24">
        <v>10713.51</v>
      </c>
      <c r="I53" s="24">
        <v>11090.48</v>
      </c>
      <c r="J53" s="24">
        <v>3275.6</v>
      </c>
      <c r="K53" s="5"/>
      <c r="L53" s="5">
        <f t="shared" si="29"/>
        <v>20</v>
      </c>
      <c r="M53" s="25">
        <f t="shared" si="27"/>
        <v>-6.6255605887467039E-2</v>
      </c>
      <c r="N53" s="25">
        <f t="shared" si="31"/>
        <v>-0.13588199921926125</v>
      </c>
      <c r="O53" s="25">
        <f t="shared" si="32"/>
        <v>-3.8505881362191678E-2</v>
      </c>
      <c r="P53" s="25">
        <f t="shared" si="33"/>
        <v>-8.8735775695554867E-2</v>
      </c>
      <c r="Q53" s="25">
        <f t="shared" si="34"/>
        <v>-3.3863509168476073E-2</v>
      </c>
      <c r="R53" s="25">
        <f t="shared" si="35"/>
        <v>-0.12197162080169138</v>
      </c>
      <c r="S53" s="25">
        <f t="shared" si="36"/>
        <v>-0.10173075371678085</v>
      </c>
      <c r="T53" s="25">
        <f t="shared" si="37"/>
        <v>-0.10486817051439323</v>
      </c>
      <c r="U53" s="25">
        <f t="shared" si="38"/>
        <v>-1.4818228446476496E-2</v>
      </c>
      <c r="X53" s="22">
        <f t="shared" si="28"/>
        <v>-1.3821465952020393</v>
      </c>
      <c r="Y53" s="22">
        <f t="shared" si="39"/>
        <v>-1.5695638821075253</v>
      </c>
      <c r="Z53" s="22">
        <f t="shared" si="40"/>
        <v>-0.90750324962024298</v>
      </c>
      <c r="AA53" s="22">
        <f t="shared" si="41"/>
        <v>-1.4773688439139989</v>
      </c>
      <c r="AB53" s="22">
        <f t="shared" si="42"/>
        <v>-0.74890134592490032</v>
      </c>
      <c r="AC53" s="22">
        <f t="shared" si="43"/>
        <v>-1.8134044964025706</v>
      </c>
      <c r="AD53" s="22">
        <f t="shared" si="44"/>
        <v>-1.6066042583630367</v>
      </c>
      <c r="AE53" s="22">
        <f t="shared" si="45"/>
        <v>-1.6437317735188792</v>
      </c>
      <c r="AF53" s="22">
        <f t="shared" si="46"/>
        <v>-0.47663476297915769</v>
      </c>
      <c r="AI53" s="11">
        <f t="shared" ca="1" si="30"/>
        <v>-3.8519820799993951</v>
      </c>
      <c r="AJ53" s="11">
        <f t="shared" ca="1" si="30"/>
        <v>-0.12765516650594499</v>
      </c>
      <c r="AK53" s="11">
        <f t="shared" ca="1" si="30"/>
        <v>-0.26599508210620298</v>
      </c>
      <c r="AL53" s="11">
        <f t="shared" ca="1" si="30"/>
        <v>-0.22689740981824166</v>
      </c>
      <c r="AM53" s="11">
        <f t="shared" ca="1" si="30"/>
        <v>1.2627974685145</v>
      </c>
      <c r="AN53" s="11">
        <f t="shared" ca="1" si="30"/>
        <v>-0.26771477338044558</v>
      </c>
      <c r="AO53" s="11">
        <f t="shared" ca="1" si="30"/>
        <v>5.8400355264035281E-2</v>
      </c>
      <c r="AP53" s="11">
        <f t="shared" ca="1" si="30"/>
        <v>-0.29863018872310665</v>
      </c>
      <c r="AQ53" s="11">
        <f t="shared" ca="1" si="30"/>
        <v>-6.5766061062741854E-2</v>
      </c>
      <c r="AS53" s="1">
        <f t="shared" ca="1" si="19"/>
        <v>-6.6691539345549986E-2</v>
      </c>
      <c r="AT53" s="1">
        <f t="shared" ca="1" si="47"/>
        <v>-0.12163596847606818</v>
      </c>
      <c r="AU53" s="1">
        <f t="shared" ca="1" si="47"/>
        <v>-6.1602628030434085E-2</v>
      </c>
      <c r="AV53" s="1">
        <f t="shared" ca="1" si="47"/>
        <v>-7.571837959736491E-2</v>
      </c>
      <c r="AW53" s="1">
        <f t="shared" ca="1" si="47"/>
        <v>-5.6150789847554138E-2</v>
      </c>
      <c r="AX53" s="1">
        <f t="shared" ca="1" si="47"/>
        <v>-8.2911813952479957E-2</v>
      </c>
      <c r="AY53" s="1">
        <f t="shared" ca="1" si="47"/>
        <v>-6.8122977301048188E-2</v>
      </c>
      <c r="AZ53" s="1">
        <f t="shared" ca="1" si="47"/>
        <v>-8.6719272225490349E-2</v>
      </c>
      <c r="BA53" s="1">
        <f t="shared" ca="1" si="47"/>
        <v>-4.1814884402282836E-2</v>
      </c>
      <c r="BB53" s="15">
        <f t="shared" ca="1" si="21"/>
        <v>-4.3593345808294603E-4</v>
      </c>
      <c r="BC53" s="15">
        <f t="shared" ca="1" si="22"/>
        <v>1.4246030743193069E-2</v>
      </c>
      <c r="BD53" s="15">
        <f t="shared" ca="1" si="23"/>
        <v>-2.3096746668242407E-2</v>
      </c>
      <c r="BE53" s="15">
        <f t="shared" ca="1" si="24"/>
        <v>1.3017396098189957E-2</v>
      </c>
      <c r="BF53" s="15">
        <f t="shared" ca="1" si="25"/>
        <v>-2.2287280679078064E-2</v>
      </c>
      <c r="BG53" s="15">
        <f t="shared" ca="1" si="48"/>
        <v>3.9059806849211426E-2</v>
      </c>
      <c r="BH53" s="15">
        <f t="shared" ca="1" si="48"/>
        <v>3.3607776415732663E-2</v>
      </c>
      <c r="BI53" s="15">
        <f t="shared" ca="1" si="48"/>
        <v>1.8148898288902884E-2</v>
      </c>
      <c r="BJ53" s="15">
        <f t="shared" ca="1" si="48"/>
        <v>-2.6996655955806338E-2</v>
      </c>
    </row>
    <row r="54" spans="1:62" x14ac:dyDescent="0.2">
      <c r="A54" s="20">
        <v>37162</v>
      </c>
      <c r="B54" s="24">
        <v>1040.94</v>
      </c>
      <c r="C54" s="24">
        <v>1168.3699999999999</v>
      </c>
      <c r="D54" s="24">
        <v>6838.56</v>
      </c>
      <c r="E54" s="24">
        <v>3296.66</v>
      </c>
      <c r="F54" s="24">
        <v>4903.3999999999996</v>
      </c>
      <c r="G54" s="24">
        <v>4308.1499999999996</v>
      </c>
      <c r="H54" s="24">
        <v>9774.68</v>
      </c>
      <c r="I54" s="24">
        <v>9950.7000000000007</v>
      </c>
      <c r="J54" s="24">
        <v>3049.5</v>
      </c>
      <c r="K54" s="5"/>
      <c r="L54" s="5">
        <f t="shared" si="29"/>
        <v>21</v>
      </c>
      <c r="M54" s="25">
        <f t="shared" si="27"/>
        <v>-8.5256615246989922E-2</v>
      </c>
      <c r="N54" s="25">
        <f t="shared" si="31"/>
        <v>-0.22944868326699958</v>
      </c>
      <c r="O54" s="25">
        <f t="shared" si="32"/>
        <v>-7.8797406094284483E-2</v>
      </c>
      <c r="P54" s="25">
        <f t="shared" si="33"/>
        <v>-0.12723671104295525</v>
      </c>
      <c r="Q54" s="25">
        <f t="shared" si="34"/>
        <v>-8.6232702431133623E-2</v>
      </c>
      <c r="R54" s="25">
        <f t="shared" si="35"/>
        <v>-0.18587245621384282</v>
      </c>
      <c r="S54" s="25">
        <f t="shared" si="36"/>
        <v>-9.1710193097304493E-2</v>
      </c>
      <c r="T54" s="25">
        <f t="shared" si="37"/>
        <v>-0.10844418220714896</v>
      </c>
      <c r="U54" s="25">
        <f t="shared" si="38"/>
        <v>-7.1523415659522083E-2</v>
      </c>
      <c r="X54" s="22">
        <f t="shared" si="28"/>
        <v>-1.7818330552998252</v>
      </c>
      <c r="Y54" s="22">
        <f t="shared" si="39"/>
        <v>-2.6762947141525153</v>
      </c>
      <c r="Z54" s="22">
        <f t="shared" si="40"/>
        <v>-1.773536757026756</v>
      </c>
      <c r="AA54" s="22">
        <f t="shared" si="41"/>
        <v>-2.1453746280167296</v>
      </c>
      <c r="AB54" s="22">
        <f t="shared" si="42"/>
        <v>-1.9413813817080101</v>
      </c>
      <c r="AC54" s="22">
        <f t="shared" si="43"/>
        <v>-2.7590607934563263</v>
      </c>
      <c r="AD54" s="22">
        <f t="shared" si="44"/>
        <v>-1.4405066173230643</v>
      </c>
      <c r="AE54" s="22">
        <f t="shared" si="45"/>
        <v>-1.6984953768980673</v>
      </c>
      <c r="AF54" s="22">
        <f t="shared" si="46"/>
        <v>-1.9759538020761942</v>
      </c>
      <c r="AI54" s="11">
        <f t="shared" ref="AI54:AQ63" ca="1" si="49">SUMPRODUCT(OFFSET($AI$16:$AQ$16,AI$30,0),$X54:$AF54)</f>
        <v>-6.0857570826065652</v>
      </c>
      <c r="AJ54" s="11">
        <f t="shared" ca="1" si="49"/>
        <v>0.52822217929023418</v>
      </c>
      <c r="AK54" s="11">
        <f t="shared" ca="1" si="49"/>
        <v>-0.22696301585030065</v>
      </c>
      <c r="AL54" s="11">
        <f t="shared" ca="1" si="49"/>
        <v>0.29845246469031811</v>
      </c>
      <c r="AM54" s="11">
        <f t="shared" ca="1" si="49"/>
        <v>0.40299737689690973</v>
      </c>
      <c r="AN54" s="11">
        <f t="shared" ca="1" si="49"/>
        <v>-0.58008502875247947</v>
      </c>
      <c r="AO54" s="11">
        <f t="shared" ca="1" si="49"/>
        <v>0.30441586284299127</v>
      </c>
      <c r="AP54" s="11">
        <f t="shared" ca="1" si="49"/>
        <v>0.41468656392732939</v>
      </c>
      <c r="AQ54" s="11">
        <f t="shared" ca="1" si="49"/>
        <v>-0.33418746600306898</v>
      </c>
      <c r="AS54" s="1">
        <f t="shared" ca="1" si="19"/>
        <v>-0.108752045822101</v>
      </c>
      <c r="AT54" s="1">
        <f t="shared" ca="1" si="47"/>
        <v>-0.18345034237148</v>
      </c>
      <c r="AU54" s="1">
        <f t="shared" ca="1" si="47"/>
        <v>-8.7250413634432117E-2</v>
      </c>
      <c r="AV54" s="1">
        <f t="shared" ca="1" si="47"/>
        <v>-0.13594914171612749</v>
      </c>
      <c r="AW54" s="1">
        <f t="shared" ca="1" si="47"/>
        <v>-9.7537865463096063E-2</v>
      </c>
      <c r="AX54" s="1">
        <f t="shared" ca="1" si="47"/>
        <v>-0.15347384933175293</v>
      </c>
      <c r="AY54" s="1">
        <f t="shared" ca="1" si="47"/>
        <v>-8.1764613380842052E-2</v>
      </c>
      <c r="AZ54" s="1">
        <f t="shared" ca="1" si="47"/>
        <v>-0.11932910426399351</v>
      </c>
      <c r="BA54" s="1">
        <f t="shared" ca="1" si="47"/>
        <v>-6.6587156461451955E-2</v>
      </c>
      <c r="BB54" s="15">
        <f t="shared" ca="1" si="21"/>
        <v>-2.3495430575111081E-2</v>
      </c>
      <c r="BC54" s="15">
        <f t="shared" ca="1" si="22"/>
        <v>4.5998340895519574E-2</v>
      </c>
      <c r="BD54" s="15">
        <f t="shared" ca="1" si="23"/>
        <v>-8.4530075401476334E-3</v>
      </c>
      <c r="BE54" s="15">
        <f t="shared" ca="1" si="24"/>
        <v>-8.7124306731722334E-3</v>
      </c>
      <c r="BF54" s="15">
        <f t="shared" ca="1" si="25"/>
        <v>-1.130516303196244E-2</v>
      </c>
      <c r="BG54" s="15">
        <f t="shared" ca="1" si="48"/>
        <v>3.2398606882089898E-2</v>
      </c>
      <c r="BH54" s="15">
        <f t="shared" ca="1" si="48"/>
        <v>9.945579716462441E-3</v>
      </c>
      <c r="BI54" s="15">
        <f t="shared" ca="1" si="48"/>
        <v>-1.0884922056844548E-2</v>
      </c>
      <c r="BJ54" s="15">
        <f t="shared" ca="1" si="48"/>
        <v>4.9362591980701281E-3</v>
      </c>
    </row>
    <row r="55" spans="1:62" x14ac:dyDescent="0.2">
      <c r="A55" s="20">
        <v>37195</v>
      </c>
      <c r="B55" s="24">
        <v>1059.78</v>
      </c>
      <c r="C55" s="24">
        <v>1364.78</v>
      </c>
      <c r="D55" s="24">
        <v>6885.7</v>
      </c>
      <c r="E55" s="24">
        <v>3478.63</v>
      </c>
      <c r="F55" s="24">
        <v>5039.7</v>
      </c>
      <c r="G55" s="24">
        <v>4559.13</v>
      </c>
      <c r="H55" s="24">
        <v>10366.34</v>
      </c>
      <c r="I55" s="24">
        <v>10073.969999999999</v>
      </c>
      <c r="J55" s="24">
        <v>3249.6</v>
      </c>
      <c r="K55" s="5"/>
      <c r="L55" s="5">
        <f t="shared" si="29"/>
        <v>22</v>
      </c>
      <c r="M55" s="25">
        <f t="shared" si="27"/>
        <v>1.7937188329115412E-2</v>
      </c>
      <c r="N55" s="25">
        <f t="shared" si="31"/>
        <v>0.15538362842262007</v>
      </c>
      <c r="O55" s="25">
        <f t="shared" si="32"/>
        <v>6.8696141553984185E-3</v>
      </c>
      <c r="P55" s="25">
        <f t="shared" si="33"/>
        <v>5.3728703394097778E-2</v>
      </c>
      <c r="Q55" s="25">
        <f t="shared" si="34"/>
        <v>2.7417714456266281E-2</v>
      </c>
      <c r="R55" s="25">
        <f t="shared" si="35"/>
        <v>5.6623238220502574E-2</v>
      </c>
      <c r="S55" s="25">
        <f t="shared" si="36"/>
        <v>5.8768650003883205E-2</v>
      </c>
      <c r="T55" s="25">
        <f t="shared" si="37"/>
        <v>1.2311968901224674E-2</v>
      </c>
      <c r="U55" s="25">
        <f t="shared" si="38"/>
        <v>6.3554269089609178E-2</v>
      </c>
      <c r="X55" s="22">
        <f t="shared" si="28"/>
        <v>0.38884984237942932</v>
      </c>
      <c r="Y55" s="22">
        <f t="shared" si="39"/>
        <v>1.875600961628298</v>
      </c>
      <c r="Z55" s="22">
        <f t="shared" si="40"/>
        <v>6.7806069019332643E-2</v>
      </c>
      <c r="AA55" s="22">
        <f t="shared" si="41"/>
        <v>0.99444372901083677</v>
      </c>
      <c r="AB55" s="22">
        <f t="shared" si="42"/>
        <v>0.64651132301483005</v>
      </c>
      <c r="AC55" s="22">
        <f t="shared" si="43"/>
        <v>0.82958681922660349</v>
      </c>
      <c r="AD55" s="22">
        <f t="shared" si="44"/>
        <v>1.0537830551481289</v>
      </c>
      <c r="AE55" s="22">
        <f t="shared" si="45"/>
        <v>0.1507832421548165</v>
      </c>
      <c r="AF55" s="22">
        <f t="shared" si="46"/>
        <v>1.5955809102706711</v>
      </c>
      <c r="AI55" s="11">
        <f t="shared" ca="1" si="49"/>
        <v>2.5129906406038072</v>
      </c>
      <c r="AJ55" s="11">
        <f t="shared" ca="1" si="49"/>
        <v>8.2629600784619728E-3</v>
      </c>
      <c r="AK55" s="11">
        <f t="shared" ca="1" si="49"/>
        <v>-0.46606789798246639</v>
      </c>
      <c r="AL55" s="11">
        <f t="shared" ca="1" si="49"/>
        <v>-0.82091386287147317</v>
      </c>
      <c r="AM55" s="11">
        <f t="shared" ca="1" si="49"/>
        <v>-0.13771021214321588</v>
      </c>
      <c r="AN55" s="11">
        <f t="shared" ca="1" si="49"/>
        <v>1.3419037886471965</v>
      </c>
      <c r="AO55" s="11">
        <f t="shared" ca="1" si="49"/>
        <v>0.10190268910042805</v>
      </c>
      <c r="AP55" s="11">
        <f t="shared" ca="1" si="49"/>
        <v>-0.62223883520641754</v>
      </c>
      <c r="AQ55" s="11">
        <f t="shared" ca="1" si="49"/>
        <v>-0.15594485487616744</v>
      </c>
      <c r="AS55" s="1">
        <f t="shared" ca="1" si="19"/>
        <v>4.0871653220475881E-2</v>
      </c>
      <c r="AT55" s="1">
        <f t="shared" ca="1" si="47"/>
        <v>4.7435795742025097E-2</v>
      </c>
      <c r="AU55" s="1">
        <f t="shared" ca="1" si="47"/>
        <v>3.5386781238768671E-2</v>
      </c>
      <c r="AV55" s="1">
        <f t="shared" ca="1" si="47"/>
        <v>5.2827154243974571E-2</v>
      </c>
      <c r="AW55" s="1">
        <f t="shared" ca="1" si="47"/>
        <v>4.1111535698219119E-2</v>
      </c>
      <c r="AX55" s="1">
        <f t="shared" ca="1" si="47"/>
        <v>6.2151995595347696E-2</v>
      </c>
      <c r="AY55" s="1">
        <f t="shared" ca="1" si="47"/>
        <v>5.2310816492199333E-2</v>
      </c>
      <c r="AZ55" s="1">
        <f t="shared" ca="1" si="47"/>
        <v>4.1536654565294075E-2</v>
      </c>
      <c r="BA55" s="1">
        <f t="shared" ca="1" si="47"/>
        <v>4.0837640703114526E-2</v>
      </c>
      <c r="BB55" s="15">
        <f t="shared" ca="1" si="21"/>
        <v>2.293446489136047E-2</v>
      </c>
      <c r="BC55" s="15">
        <f t="shared" ca="1" si="22"/>
        <v>-0.10794783268059498</v>
      </c>
      <c r="BD55" s="15">
        <f t="shared" ca="1" si="23"/>
        <v>2.8517167083370251E-2</v>
      </c>
      <c r="BE55" s="15">
        <f t="shared" ca="1" si="24"/>
        <v>-9.0154915012320702E-4</v>
      </c>
      <c r="BF55" s="15">
        <f t="shared" ca="1" si="25"/>
        <v>1.3693821241952838E-2</v>
      </c>
      <c r="BG55" s="15">
        <f t="shared" ca="1" si="48"/>
        <v>5.5287573748451224E-3</v>
      </c>
      <c r="BH55" s="15">
        <f t="shared" ca="1" si="48"/>
        <v>-6.457833511683872E-3</v>
      </c>
      <c r="BI55" s="15">
        <f t="shared" ca="1" si="48"/>
        <v>2.92246856640694E-2</v>
      </c>
      <c r="BJ55" s="15">
        <f t="shared" ca="1" si="48"/>
        <v>-2.2716628386494651E-2</v>
      </c>
    </row>
    <row r="56" spans="1:62" x14ac:dyDescent="0.2">
      <c r="A56" s="20">
        <v>37225</v>
      </c>
      <c r="B56" s="24">
        <v>1139.45</v>
      </c>
      <c r="C56" s="24">
        <v>1596.05</v>
      </c>
      <c r="D56" s="24">
        <v>7425.65</v>
      </c>
      <c r="E56" s="24">
        <v>3658.27</v>
      </c>
      <c r="F56" s="24">
        <v>5203.6000000000004</v>
      </c>
      <c r="G56" s="24">
        <v>4989.91</v>
      </c>
      <c r="H56" s="24">
        <v>10697.44</v>
      </c>
      <c r="I56" s="24">
        <v>11279.25</v>
      </c>
      <c r="J56" s="24">
        <v>3337.5</v>
      </c>
      <c r="K56" s="5"/>
      <c r="L56" s="5">
        <f t="shared" si="29"/>
        <v>23</v>
      </c>
      <c r="M56" s="25">
        <f t="shared" si="27"/>
        <v>7.2484350433373146E-2</v>
      </c>
      <c r="N56" s="25">
        <f t="shared" si="31"/>
        <v>0.15653858337157495</v>
      </c>
      <c r="O56" s="25">
        <f t="shared" si="32"/>
        <v>7.5493425634427985E-2</v>
      </c>
      <c r="P56" s="25">
        <f t="shared" si="33"/>
        <v>5.0351819956504319E-2</v>
      </c>
      <c r="Q56" s="25">
        <f t="shared" si="34"/>
        <v>3.2004137243125813E-2</v>
      </c>
      <c r="R56" s="25">
        <f t="shared" si="35"/>
        <v>9.0286057678647558E-2</v>
      </c>
      <c r="S56" s="25">
        <f t="shared" si="36"/>
        <v>3.144044173943638E-2</v>
      </c>
      <c r="T56" s="25">
        <f t="shared" si="37"/>
        <v>0.11300988514174386</v>
      </c>
      <c r="U56" s="25">
        <f t="shared" si="38"/>
        <v>2.6690111882384696E-2</v>
      </c>
      <c r="X56" s="22">
        <f t="shared" si="28"/>
        <v>1.5362500524058669</v>
      </c>
      <c r="Y56" s="22">
        <f t="shared" si="39"/>
        <v>1.8892620661618214</v>
      </c>
      <c r="Z56" s="22">
        <f t="shared" si="40"/>
        <v>1.5428190039219916</v>
      </c>
      <c r="AA56" s="22">
        <f t="shared" si="41"/>
        <v>0.93585352468985383</v>
      </c>
      <c r="AB56" s="22">
        <f t="shared" si="42"/>
        <v>0.75094710421084498</v>
      </c>
      <c r="AC56" s="22">
        <f t="shared" si="43"/>
        <v>1.3277564752546844</v>
      </c>
      <c r="AD56" s="22">
        <f t="shared" si="44"/>
        <v>0.60079932510100686</v>
      </c>
      <c r="AE56" s="22">
        <f t="shared" si="45"/>
        <v>1.6928869095667307</v>
      </c>
      <c r="AF56" s="22">
        <f t="shared" si="46"/>
        <v>0.62087056228433657</v>
      </c>
      <c r="AI56" s="11">
        <f t="shared" ca="1" si="49"/>
        <v>3.6448396000519381</v>
      </c>
      <c r="AJ56" s="11">
        <f t="shared" ca="1" si="49"/>
        <v>6.2171614931506233E-2</v>
      </c>
      <c r="AK56" s="11">
        <f t="shared" ca="1" si="49"/>
        <v>1.2760197649176666</v>
      </c>
      <c r="AL56" s="11">
        <f t="shared" ca="1" si="49"/>
        <v>-7.1041933349868719E-2</v>
      </c>
      <c r="AM56" s="11">
        <f t="shared" ca="1" si="49"/>
        <v>-0.31324579390327556</v>
      </c>
      <c r="AN56" s="11">
        <f t="shared" ca="1" si="49"/>
        <v>0.1183244691663044</v>
      </c>
      <c r="AO56" s="11">
        <f t="shared" ca="1" si="49"/>
        <v>-5.5422479456233478E-2</v>
      </c>
      <c r="AP56" s="11">
        <f t="shared" ca="1" si="49"/>
        <v>0.24351364305262729</v>
      </c>
      <c r="AQ56" s="11">
        <f t="shared" ca="1" si="49"/>
        <v>0.16782160404197335</v>
      </c>
      <c r="AS56" s="1">
        <f t="shared" ca="1" si="19"/>
        <v>6.5877355799000628E-2</v>
      </c>
      <c r="AT56" s="1">
        <f t="shared" ca="1" si="47"/>
        <v>0.15187914844269843</v>
      </c>
      <c r="AU56" s="1">
        <f t="shared" ca="1" si="47"/>
        <v>8.0786208892966296E-2</v>
      </c>
      <c r="AV56" s="1">
        <f t="shared" ca="1" si="47"/>
        <v>5.3618948814604758E-2</v>
      </c>
      <c r="AW56" s="1">
        <f t="shared" ca="1" si="47"/>
        <v>4.3389859016090396E-2</v>
      </c>
      <c r="AX56" s="1">
        <f t="shared" ca="1" si="47"/>
        <v>7.3195493547760393E-2</v>
      </c>
      <c r="AY56" s="1">
        <f t="shared" ca="1" si="47"/>
        <v>2.2749436798616716E-2</v>
      </c>
      <c r="AZ56" s="1">
        <f t="shared" ca="1" si="47"/>
        <v>0.1140945030276861</v>
      </c>
      <c r="BA56" s="1">
        <f t="shared" ca="1" si="47"/>
        <v>3.1618983724225419E-2</v>
      </c>
      <c r="BB56" s="15">
        <f t="shared" ca="1" si="21"/>
        <v>-6.6069946343725178E-3</v>
      </c>
      <c r="BC56" s="15">
        <f t="shared" ca="1" si="22"/>
        <v>-4.6594349288765213E-3</v>
      </c>
      <c r="BD56" s="15">
        <f t="shared" ca="1" si="23"/>
        <v>5.2927832585383111E-3</v>
      </c>
      <c r="BE56" s="15">
        <f t="shared" ca="1" si="24"/>
        <v>3.267128858100439E-3</v>
      </c>
      <c r="BF56" s="15">
        <f t="shared" ca="1" si="25"/>
        <v>1.1385721772964583E-2</v>
      </c>
      <c r="BG56" s="15">
        <f t="shared" ca="1" si="48"/>
        <v>-1.7090564130887165E-2</v>
      </c>
      <c r="BH56" s="15">
        <f t="shared" ca="1" si="48"/>
        <v>-8.6910049408196639E-3</v>
      </c>
      <c r="BI56" s="15">
        <f t="shared" ca="1" si="48"/>
        <v>1.0846178859422462E-3</v>
      </c>
      <c r="BJ56" s="15">
        <f t="shared" ca="1" si="48"/>
        <v>4.9288718418407235E-3</v>
      </c>
    </row>
    <row r="57" spans="1:62" x14ac:dyDescent="0.2">
      <c r="A57" s="20">
        <v>37256</v>
      </c>
      <c r="B57" s="24">
        <v>1148.08</v>
      </c>
      <c r="C57" s="24">
        <v>1577.05</v>
      </c>
      <c r="D57" s="24">
        <v>7688.41</v>
      </c>
      <c r="E57" s="24">
        <v>3806.13</v>
      </c>
      <c r="F57" s="24">
        <v>5217.3999999999996</v>
      </c>
      <c r="G57" s="24">
        <v>5160.1000000000004</v>
      </c>
      <c r="H57" s="24">
        <v>10542.62</v>
      </c>
      <c r="I57" s="24">
        <v>11397.21</v>
      </c>
      <c r="J57" s="24">
        <v>3422.3</v>
      </c>
      <c r="K57" s="5"/>
      <c r="L57" s="5">
        <f t="shared" si="29"/>
        <v>24</v>
      </c>
      <c r="M57" s="25">
        <f t="shared" si="27"/>
        <v>7.545292033896033E-3</v>
      </c>
      <c r="N57" s="25">
        <f t="shared" si="31"/>
        <v>-1.1975813608963184E-2</v>
      </c>
      <c r="O57" s="25">
        <f t="shared" si="32"/>
        <v>3.4773777166008518E-2</v>
      </c>
      <c r="P57" s="25">
        <f t="shared" si="33"/>
        <v>3.9622566815108048E-2</v>
      </c>
      <c r="Q57" s="25">
        <f t="shared" si="34"/>
        <v>2.6484997729069896E-3</v>
      </c>
      <c r="R57" s="25">
        <f t="shared" si="35"/>
        <v>3.3538085622014942E-2</v>
      </c>
      <c r="S57" s="25">
        <f t="shared" si="36"/>
        <v>-1.4578371432800793E-2</v>
      </c>
      <c r="T57" s="25">
        <f t="shared" si="37"/>
        <v>1.0403834107701154E-2</v>
      </c>
      <c r="U57" s="25">
        <f t="shared" si="38"/>
        <v>2.509081593140821E-2</v>
      </c>
      <c r="X57" s="22">
        <f t="shared" si="28"/>
        <v>0.17025617899291628</v>
      </c>
      <c r="Y57" s="22">
        <f t="shared" si="39"/>
        <v>-0.10396961325386861</v>
      </c>
      <c r="Z57" s="22">
        <f t="shared" si="40"/>
        <v>0.66758332550208876</v>
      </c>
      <c r="AA57" s="22">
        <f t="shared" si="41"/>
        <v>0.74969692634011942</v>
      </c>
      <c r="AB57" s="22">
        <f t="shared" si="42"/>
        <v>8.250045762322275E-2</v>
      </c>
      <c r="AC57" s="22">
        <f t="shared" si="43"/>
        <v>0.48795404115097651</v>
      </c>
      <c r="AD57" s="22">
        <f t="shared" si="44"/>
        <v>-0.16199395579700737</v>
      </c>
      <c r="AE57" s="22">
        <f t="shared" si="45"/>
        <v>0.12156176694592967</v>
      </c>
      <c r="AF57" s="22">
        <f t="shared" si="46"/>
        <v>0.5785842215402186</v>
      </c>
      <c r="AI57" s="11">
        <f t="shared" ca="1" si="49"/>
        <v>0.89124412486120053</v>
      </c>
      <c r="AJ57" s="11">
        <f t="shared" ca="1" si="49"/>
        <v>-0.33676307748760581</v>
      </c>
      <c r="AK57" s="11">
        <f t="shared" ca="1" si="49"/>
        <v>-0.12071389420241266</v>
      </c>
      <c r="AL57" s="11">
        <f t="shared" ca="1" si="49"/>
        <v>6.2800603648100958E-2</v>
      </c>
      <c r="AM57" s="11">
        <f t="shared" ca="1" si="49"/>
        <v>0.35580016447732882</v>
      </c>
      <c r="AN57" s="11">
        <f t="shared" ca="1" si="49"/>
        <v>-0.14150055890612989</v>
      </c>
      <c r="AO57" s="11">
        <f t="shared" ca="1" si="49"/>
        <v>-0.73592230046264917</v>
      </c>
      <c r="AP57" s="11">
        <f t="shared" ca="1" si="49"/>
        <v>0.1102678361099939</v>
      </c>
      <c r="AQ57" s="11">
        <f t="shared" ca="1" si="49"/>
        <v>-0.20395168342600478</v>
      </c>
      <c r="AS57" s="1">
        <f t="shared" ca="1" si="19"/>
        <v>1.6323425646096346E-2</v>
      </c>
      <c r="AT57" s="1">
        <f t="shared" ca="1" si="47"/>
        <v>1.7200316968733531E-2</v>
      </c>
      <c r="AU57" s="1">
        <f t="shared" ca="1" si="47"/>
        <v>1.1357878777093374E-2</v>
      </c>
      <c r="AV57" s="1">
        <f t="shared" ca="1" si="47"/>
        <v>2.3364220597314633E-2</v>
      </c>
      <c r="AW57" s="1">
        <f t="shared" ca="1" si="47"/>
        <v>1.7209143621564213E-2</v>
      </c>
      <c r="AX57" s="1">
        <f t="shared" ca="1" si="47"/>
        <v>3.1664687174411413E-2</v>
      </c>
      <c r="AY57" s="1">
        <f t="shared" ca="1" si="47"/>
        <v>7.6494796592100484E-4</v>
      </c>
      <c r="AZ57" s="1">
        <f t="shared" ca="1" si="47"/>
        <v>1.1152052578057296E-2</v>
      </c>
      <c r="BA57" s="1">
        <f t="shared" ca="1" si="47"/>
        <v>1.41094632208259E-2</v>
      </c>
      <c r="BB57" s="15">
        <f t="shared" ca="1" si="21"/>
        <v>8.7781336122003117E-3</v>
      </c>
      <c r="BC57" s="15">
        <f t="shared" ca="1" si="22"/>
        <v>2.9176130577696715E-2</v>
      </c>
      <c r="BD57" s="15">
        <f t="shared" ca="1" si="23"/>
        <v>-2.3415898388915144E-2</v>
      </c>
      <c r="BE57" s="15">
        <f t="shared" ca="1" si="24"/>
        <v>-1.6258346217793415E-2</v>
      </c>
      <c r="BF57" s="15">
        <f t="shared" ca="1" si="25"/>
        <v>1.4560643848657222E-2</v>
      </c>
      <c r="BG57" s="15">
        <f t="shared" ca="1" si="48"/>
        <v>-1.873398447603529E-3</v>
      </c>
      <c r="BH57" s="15">
        <f t="shared" ca="1" si="48"/>
        <v>1.5343319398721798E-2</v>
      </c>
      <c r="BI57" s="15">
        <f t="shared" ca="1" si="48"/>
        <v>7.4821847035614134E-4</v>
      </c>
      <c r="BJ57" s="15">
        <f t="shared" ca="1" si="48"/>
        <v>-1.098135271058231E-2</v>
      </c>
    </row>
    <row r="58" spans="1:62" x14ac:dyDescent="0.2">
      <c r="A58" s="20">
        <v>37287</v>
      </c>
      <c r="B58" s="24">
        <v>1130.2</v>
      </c>
      <c r="C58" s="24">
        <v>1550.17</v>
      </c>
      <c r="D58" s="24">
        <v>7648.49</v>
      </c>
      <c r="E58" s="24">
        <v>3670.26</v>
      </c>
      <c r="F58" s="24">
        <v>5164.8</v>
      </c>
      <c r="G58" s="24">
        <v>5107.6099999999997</v>
      </c>
      <c r="H58" s="24">
        <v>9997.7999999999993</v>
      </c>
      <c r="I58" s="24">
        <v>10725.3</v>
      </c>
      <c r="J58" s="24">
        <v>3464.2</v>
      </c>
      <c r="K58" s="5"/>
      <c r="L58" s="5">
        <f t="shared" si="29"/>
        <v>25</v>
      </c>
      <c r="M58" s="25">
        <f t="shared" si="27"/>
        <v>-1.5696373666933345E-2</v>
      </c>
      <c r="N58" s="25">
        <f t="shared" si="31"/>
        <v>-1.7191410912352541E-2</v>
      </c>
      <c r="O58" s="25">
        <f t="shared" si="32"/>
        <v>-5.2057573763049578E-3</v>
      </c>
      <c r="P58" s="25">
        <f t="shared" si="33"/>
        <v>-3.6350420641723585E-2</v>
      </c>
      <c r="Q58" s="25">
        <f t="shared" si="34"/>
        <v>-1.0132813864736068E-2</v>
      </c>
      <c r="R58" s="25">
        <f t="shared" si="35"/>
        <v>-1.0224374717465116E-2</v>
      </c>
      <c r="S58" s="25">
        <f t="shared" si="36"/>
        <v>-5.3061020282709308E-2</v>
      </c>
      <c r="T58" s="25">
        <f t="shared" si="37"/>
        <v>-6.0763152154553642E-2</v>
      </c>
      <c r="U58" s="25">
        <f t="shared" si="38"/>
        <v>1.2168886096266453E-2</v>
      </c>
      <c r="X58" s="22">
        <f t="shared" si="28"/>
        <v>-0.31863253817857373</v>
      </c>
      <c r="Y58" s="22">
        <f t="shared" si="39"/>
        <v>-0.16566104115834221</v>
      </c>
      <c r="Z58" s="22">
        <f t="shared" si="40"/>
        <v>-0.1917442068854194</v>
      </c>
      <c r="AA58" s="22">
        <f t="shared" si="41"/>
        <v>-0.56846312870265892</v>
      </c>
      <c r="AB58" s="22">
        <f t="shared" si="42"/>
        <v>-0.20853823123967866</v>
      </c>
      <c r="AC58" s="22">
        <f t="shared" si="43"/>
        <v>-0.15967827738871015</v>
      </c>
      <c r="AD58" s="22">
        <f t="shared" si="44"/>
        <v>-0.79987016229546515</v>
      </c>
      <c r="AE58" s="22">
        <f t="shared" si="45"/>
        <v>-0.96830061165129611</v>
      </c>
      <c r="AF58" s="22">
        <f t="shared" si="46"/>
        <v>0.23692067406061759</v>
      </c>
      <c r="AI58" s="11">
        <f t="shared" ca="1" si="49"/>
        <v>-1.0157277279566943</v>
      </c>
      <c r="AJ58" s="11">
        <f t="shared" ca="1" si="49"/>
        <v>-0.44174904699685014</v>
      </c>
      <c r="AK58" s="11">
        <f t="shared" ca="1" si="49"/>
        <v>-9.8946780859426431E-2</v>
      </c>
      <c r="AL58" s="11">
        <f t="shared" ca="1" si="49"/>
        <v>-0.58799054510339588</v>
      </c>
      <c r="AM58" s="11">
        <f t="shared" ca="1" si="49"/>
        <v>0.65023351313788502</v>
      </c>
      <c r="AN58" s="11">
        <f t="shared" ca="1" si="49"/>
        <v>0.14910578435752705</v>
      </c>
      <c r="AO58" s="11">
        <f t="shared" ca="1" si="49"/>
        <v>-0.16254490438923164</v>
      </c>
      <c r="AP58" s="11">
        <f t="shared" ca="1" si="49"/>
        <v>-0.15270173493063688</v>
      </c>
      <c r="AQ58" s="11">
        <f t="shared" ca="1" si="49"/>
        <v>0.33802121347119657</v>
      </c>
      <c r="AS58" s="1">
        <f t="shared" ca="1" si="19"/>
        <v>-1.5648902865388448E-2</v>
      </c>
      <c r="AT58" s="1">
        <f t="shared" ca="1" si="47"/>
        <v>-3.4945443199526069E-2</v>
      </c>
      <c r="AU58" s="1">
        <f t="shared" ca="1" si="47"/>
        <v>-1.9107945085285665E-2</v>
      </c>
      <c r="AV58" s="1">
        <f t="shared" ca="1" si="47"/>
        <v>-1.3273553433742589E-2</v>
      </c>
      <c r="AW58" s="1">
        <f t="shared" ca="1" si="47"/>
        <v>-1.0929324790182191E-2</v>
      </c>
      <c r="AX58" s="1">
        <f t="shared" ca="1" si="47"/>
        <v>-9.6809673718730727E-3</v>
      </c>
      <c r="AY58" s="1">
        <f t="shared" ca="1" si="47"/>
        <v>-3.6728588998554128E-2</v>
      </c>
      <c r="AZ58" s="1">
        <f t="shared" ca="1" si="47"/>
        <v>-2.954185493802134E-2</v>
      </c>
      <c r="BA58" s="1">
        <f t="shared" ca="1" si="47"/>
        <v>-1.048470246748202E-2</v>
      </c>
      <c r="BB58" s="15">
        <f t="shared" ca="1" si="21"/>
        <v>4.7470801544897273E-5</v>
      </c>
      <c r="BC58" s="15">
        <f t="shared" ca="1" si="22"/>
        <v>-1.7754032287173527E-2</v>
      </c>
      <c r="BD58" s="15">
        <f t="shared" ca="1" si="23"/>
        <v>-1.3902187708980707E-2</v>
      </c>
      <c r="BE58" s="15">
        <f t="shared" ca="1" si="24"/>
        <v>2.3076867207980994E-2</v>
      </c>
      <c r="BF58" s="15">
        <f t="shared" ca="1" si="25"/>
        <v>-7.9651092544612279E-4</v>
      </c>
      <c r="BG58" s="15">
        <f t="shared" ca="1" si="48"/>
        <v>5.4340734559204379E-4</v>
      </c>
      <c r="BH58" s="15">
        <f t="shared" ca="1" si="48"/>
        <v>1.633243128415518E-2</v>
      </c>
      <c r="BI58" s="15">
        <f t="shared" ca="1" si="48"/>
        <v>3.1221297216532301E-2</v>
      </c>
      <c r="BJ58" s="15">
        <f t="shared" ca="1" si="48"/>
        <v>-2.2653588563748474E-2</v>
      </c>
    </row>
    <row r="59" spans="1:62" x14ac:dyDescent="0.2">
      <c r="A59" s="20">
        <v>37315</v>
      </c>
      <c r="B59" s="24">
        <v>1106.73</v>
      </c>
      <c r="C59" s="24">
        <v>1359.22</v>
      </c>
      <c r="D59" s="24">
        <v>7637.5</v>
      </c>
      <c r="E59" s="24">
        <v>3624.74</v>
      </c>
      <c r="F59" s="24">
        <v>5101</v>
      </c>
      <c r="G59" s="24">
        <v>5039.08</v>
      </c>
      <c r="H59" s="24">
        <v>10587.83</v>
      </c>
      <c r="I59" s="24">
        <v>10482.549999999999</v>
      </c>
      <c r="J59" s="24">
        <v>3414.3</v>
      </c>
      <c r="K59" s="5"/>
      <c r="L59" s="5">
        <f t="shared" si="29"/>
        <v>26</v>
      </c>
      <c r="M59" s="25">
        <f t="shared" si="27"/>
        <v>-2.0984886675167722E-2</v>
      </c>
      <c r="N59" s="25">
        <f t="shared" si="31"/>
        <v>-0.13145359653109071</v>
      </c>
      <c r="O59" s="25">
        <f t="shared" si="32"/>
        <v>-1.4379182367102396E-3</v>
      </c>
      <c r="P59" s="25">
        <f t="shared" si="33"/>
        <v>-1.2479942647353116E-2</v>
      </c>
      <c r="Q59" s="25">
        <f t="shared" si="34"/>
        <v>-1.2429780712648402E-2</v>
      </c>
      <c r="R59" s="25">
        <f t="shared" si="35"/>
        <v>-1.350805869483881E-2</v>
      </c>
      <c r="S59" s="25">
        <f t="shared" si="36"/>
        <v>5.7340159533108032E-2</v>
      </c>
      <c r="T59" s="25">
        <f t="shared" si="37"/>
        <v>-2.2893466544918483E-2</v>
      </c>
      <c r="U59" s="25">
        <f t="shared" si="38"/>
        <v>-1.450923178022588E-2</v>
      </c>
      <c r="X59" s="22">
        <f t="shared" si="28"/>
        <v>-0.4298764728268627</v>
      </c>
      <c r="Y59" s="22">
        <f t="shared" si="39"/>
        <v>-1.5171835948120098</v>
      </c>
      <c r="Z59" s="22">
        <f t="shared" si="40"/>
        <v>-0.11075757341588326</v>
      </c>
      <c r="AA59" s="22">
        <f t="shared" si="41"/>
        <v>-0.15430131092715679</v>
      </c>
      <c r="AB59" s="22">
        <f t="shared" si="42"/>
        <v>-0.26084163593894971</v>
      </c>
      <c r="AC59" s="22">
        <f t="shared" si="43"/>
        <v>-0.20827289138255883</v>
      </c>
      <c r="AD59" s="22">
        <f t="shared" si="44"/>
        <v>1.0301048492618563</v>
      </c>
      <c r="AE59" s="22">
        <f t="shared" si="45"/>
        <v>-0.38835831251903474</v>
      </c>
      <c r="AF59" s="22">
        <f t="shared" si="46"/>
        <v>-0.46846470645529037</v>
      </c>
      <c r="AI59" s="11">
        <f t="shared" ca="1" si="49"/>
        <v>-0.89270178900351382</v>
      </c>
      <c r="AJ59" s="11">
        <f t="shared" ca="1" si="49"/>
        <v>0.75668785355288171</v>
      </c>
      <c r="AK59" s="11">
        <f t="shared" ca="1" si="49"/>
        <v>-1.2115738222331001</v>
      </c>
      <c r="AL59" s="11">
        <f t="shared" ca="1" si="49"/>
        <v>0.38652775156106312</v>
      </c>
      <c r="AM59" s="11">
        <f t="shared" ca="1" si="49"/>
        <v>-0.49125240451959301</v>
      </c>
      <c r="AN59" s="11">
        <f t="shared" ca="1" si="49"/>
        <v>-0.83384006201542593</v>
      </c>
      <c r="AO59" s="11">
        <f t="shared" ca="1" si="49"/>
        <v>-0.26541254142642312</v>
      </c>
      <c r="AP59" s="11">
        <f t="shared" ca="1" si="49"/>
        <v>0.26759706073316536</v>
      </c>
      <c r="AQ59" s="11">
        <f t="shared" ca="1" si="49"/>
        <v>7.1620174423909777E-3</v>
      </c>
      <c r="AS59" s="1">
        <f t="shared" ca="1" si="19"/>
        <v>-2.4494300952997681E-2</v>
      </c>
      <c r="AT59" s="1">
        <f t="shared" ca="1" si="47"/>
        <v>-8.0093700602728579E-2</v>
      </c>
      <c r="AU59" s="1">
        <f t="shared" ca="1" si="47"/>
        <v>-1.9469620280234985E-2</v>
      </c>
      <c r="AV59" s="1">
        <f t="shared" ca="1" si="47"/>
        <v>-2.3767045977413571E-2</v>
      </c>
      <c r="AW59" s="1">
        <f t="shared" ca="1" si="47"/>
        <v>-1.2646481495076958E-2</v>
      </c>
      <c r="AX59" s="1">
        <f t="shared" ca="1" si="47"/>
        <v>-3.2016131689663017E-2</v>
      </c>
      <c r="AY59" s="1">
        <f t="shared" ca="1" si="47"/>
        <v>4.5220865380359403E-2</v>
      </c>
      <c r="AZ59" s="1">
        <f t="shared" ca="1" si="47"/>
        <v>-3.5199524946376529E-2</v>
      </c>
      <c r="BA59" s="1">
        <f t="shared" ca="1" si="47"/>
        <v>1.2609485442057288E-2</v>
      </c>
      <c r="BB59" s="15">
        <f t="shared" ca="1" si="21"/>
        <v>-3.5094142778299593E-3</v>
      </c>
      <c r="BC59" s="15">
        <f t="shared" ca="1" si="22"/>
        <v>5.1359895928362126E-2</v>
      </c>
      <c r="BD59" s="15">
        <f t="shared" ca="1" si="23"/>
        <v>-1.8031702043524746E-2</v>
      </c>
      <c r="BE59" s="15">
        <f t="shared" ca="1" si="24"/>
        <v>-1.1287103330060454E-2</v>
      </c>
      <c r="BF59" s="15">
        <f t="shared" ca="1" si="25"/>
        <v>-2.167007824285562E-4</v>
      </c>
      <c r="BG59" s="15">
        <f t="shared" ca="1" si="48"/>
        <v>-1.850807299482421E-2</v>
      </c>
      <c r="BH59" s="15">
        <f t="shared" ca="1" si="48"/>
        <v>-1.2119294152748629E-2</v>
      </c>
      <c r="BI59" s="15">
        <f t="shared" ca="1" si="48"/>
        <v>-1.2306058401458046E-2</v>
      </c>
      <c r="BJ59" s="15">
        <f t="shared" ca="1" si="48"/>
        <v>2.7118717222283168E-2</v>
      </c>
    </row>
    <row r="60" spans="1:62" x14ac:dyDescent="0.2">
      <c r="A60" s="20">
        <v>37344</v>
      </c>
      <c r="B60" s="24">
        <v>1147.3900000000001</v>
      </c>
      <c r="C60" s="24">
        <v>1452.81</v>
      </c>
      <c r="D60" s="24">
        <v>7851.47</v>
      </c>
      <c r="E60" s="24">
        <v>3784.05</v>
      </c>
      <c r="F60" s="24">
        <v>5271.8</v>
      </c>
      <c r="G60" s="24">
        <v>5397.29</v>
      </c>
      <c r="H60" s="24">
        <v>11024.94</v>
      </c>
      <c r="I60" s="24">
        <v>11032.92</v>
      </c>
      <c r="J60" s="24">
        <v>3414.8</v>
      </c>
      <c r="K60" s="5"/>
      <c r="L60" s="5">
        <f t="shared" si="29"/>
        <v>27</v>
      </c>
      <c r="M60" s="25">
        <f t="shared" si="27"/>
        <v>3.6080076252758407E-2</v>
      </c>
      <c r="N60" s="25">
        <f t="shared" si="31"/>
        <v>6.6588606295823069E-2</v>
      </c>
      <c r="O60" s="25">
        <f t="shared" si="32"/>
        <v>2.7630450911920377E-2</v>
      </c>
      <c r="P60" s="25">
        <f t="shared" si="33"/>
        <v>4.3012303036581372E-2</v>
      </c>
      <c r="Q60" s="25">
        <f t="shared" si="34"/>
        <v>3.293526127274686E-2</v>
      </c>
      <c r="R60" s="25">
        <f t="shared" si="35"/>
        <v>6.8673450010247022E-2</v>
      </c>
      <c r="S60" s="25">
        <f t="shared" si="36"/>
        <v>4.0454750817626617E-2</v>
      </c>
      <c r="T60" s="25">
        <f t="shared" si="37"/>
        <v>5.1171560871606493E-2</v>
      </c>
      <c r="U60" s="25">
        <f t="shared" si="38"/>
        <v>1.46432180197431E-4</v>
      </c>
      <c r="X60" s="22">
        <f t="shared" si="28"/>
        <v>0.77048570776662573</v>
      </c>
      <c r="Y60" s="22">
        <f t="shared" si="39"/>
        <v>0.82531057547221454</v>
      </c>
      <c r="Z60" s="22">
        <f t="shared" si="40"/>
        <v>0.51404334577902189</v>
      </c>
      <c r="AA60" s="22">
        <f t="shared" si="41"/>
        <v>0.80851013132059546</v>
      </c>
      <c r="AB60" s="22">
        <f t="shared" si="42"/>
        <v>0.77214939408749217</v>
      </c>
      <c r="AC60" s="22">
        <f t="shared" si="43"/>
        <v>1.007915609238577</v>
      </c>
      <c r="AD60" s="22">
        <f t="shared" si="44"/>
        <v>0.75021765909945426</v>
      </c>
      <c r="AE60" s="22">
        <f t="shared" si="45"/>
        <v>0.74588512240150362</v>
      </c>
      <c r="AF60" s="22">
        <f t="shared" si="46"/>
        <v>-8.0960192557561358E-2</v>
      </c>
      <c r="AI60" s="11">
        <f t="shared" ca="1" si="49"/>
        <v>2.0412325003525855</v>
      </c>
      <c r="AJ60" s="11">
        <f t="shared" ca="1" si="49"/>
        <v>-0.19864391144835475</v>
      </c>
      <c r="AK60" s="11">
        <f t="shared" ca="1" si="49"/>
        <v>0.18576566194789515</v>
      </c>
      <c r="AL60" s="11">
        <f t="shared" ca="1" si="49"/>
        <v>0.10000532781758713</v>
      </c>
      <c r="AM60" s="11">
        <f t="shared" ca="1" si="49"/>
        <v>-0.77200675556710974</v>
      </c>
      <c r="AN60" s="11">
        <f t="shared" ca="1" si="49"/>
        <v>-0.21010862396713248</v>
      </c>
      <c r="AO60" s="11">
        <f t="shared" ca="1" si="49"/>
        <v>0.18843049659108668</v>
      </c>
      <c r="AP60" s="11">
        <f t="shared" ca="1" si="49"/>
        <v>-4.8108627115822644E-3</v>
      </c>
      <c r="AQ60" s="11">
        <f t="shared" ca="1" si="49"/>
        <v>6.5425535171013779E-2</v>
      </c>
      <c r="AS60" s="1">
        <f t="shared" ca="1" si="19"/>
        <v>3.624585609762522E-2</v>
      </c>
      <c r="AT60" s="1">
        <f t="shared" ca="1" si="47"/>
        <v>6.1903119098457277E-2</v>
      </c>
      <c r="AU60" s="1">
        <f t="shared" ca="1" si="47"/>
        <v>3.5668076622356805E-2</v>
      </c>
      <c r="AV60" s="1">
        <f t="shared" ca="1" si="47"/>
        <v>3.9961427471166232E-2</v>
      </c>
      <c r="AW60" s="1">
        <f t="shared" ca="1" si="47"/>
        <v>3.073640534428175E-2</v>
      </c>
      <c r="AX60" s="1">
        <f t="shared" ca="1" si="47"/>
        <v>5.1981344605264421E-2</v>
      </c>
      <c r="AY60" s="1">
        <f t="shared" ca="1" si="47"/>
        <v>1.6945630766421336E-2</v>
      </c>
      <c r="AZ60" s="1">
        <f t="shared" ca="1" si="47"/>
        <v>4.5946480344185844E-2</v>
      </c>
      <c r="BA60" s="1">
        <f t="shared" ca="1" si="47"/>
        <v>2.5017278529751441E-2</v>
      </c>
      <c r="BB60" s="15">
        <f t="shared" ca="1" si="21"/>
        <v>1.6577984486681324E-4</v>
      </c>
      <c r="BC60" s="15">
        <f t="shared" ca="1" si="22"/>
        <v>-4.6854871973657924E-3</v>
      </c>
      <c r="BD60" s="15">
        <f t="shared" ca="1" si="23"/>
        <v>8.0376257104364281E-3</v>
      </c>
      <c r="BE60" s="15">
        <f t="shared" ca="1" si="24"/>
        <v>-3.0508755654151398E-3</v>
      </c>
      <c r="BF60" s="15">
        <f t="shared" ca="1" si="25"/>
        <v>-2.1988559284651099E-3</v>
      </c>
      <c r="BG60" s="15">
        <f t="shared" ca="1" si="48"/>
        <v>-1.6692105404982602E-2</v>
      </c>
      <c r="BH60" s="15">
        <f t="shared" ca="1" si="48"/>
        <v>-2.3509120051205281E-2</v>
      </c>
      <c r="BI60" s="15">
        <f t="shared" ca="1" si="48"/>
        <v>-5.2250805274206488E-3</v>
      </c>
      <c r="BJ60" s="15">
        <f t="shared" ca="1" si="48"/>
        <v>2.4870846349554009E-2</v>
      </c>
    </row>
    <row r="61" spans="1:62" x14ac:dyDescent="0.2">
      <c r="A61" s="20">
        <v>37376</v>
      </c>
      <c r="B61" s="24">
        <v>1076.92</v>
      </c>
      <c r="C61" s="24">
        <v>1277.07</v>
      </c>
      <c r="D61" s="24">
        <v>7663.39</v>
      </c>
      <c r="E61" s="24">
        <v>3574.23</v>
      </c>
      <c r="F61" s="24">
        <v>5165.6000000000004</v>
      </c>
      <c r="G61" s="24">
        <v>5041.2</v>
      </c>
      <c r="H61" s="24">
        <v>11492.54</v>
      </c>
      <c r="I61" s="24">
        <v>11497.58</v>
      </c>
      <c r="J61" s="24">
        <v>3350</v>
      </c>
      <c r="K61" s="5"/>
      <c r="L61" s="5">
        <f t="shared" si="29"/>
        <v>28</v>
      </c>
      <c r="M61" s="25">
        <f t="shared" si="27"/>
        <v>-6.3384682784413518E-2</v>
      </c>
      <c r="N61" s="25">
        <f t="shared" si="31"/>
        <v>-0.12893122057811129</v>
      </c>
      <c r="O61" s="25">
        <f t="shared" si="32"/>
        <v>-2.4246330810636589E-2</v>
      </c>
      <c r="P61" s="25">
        <f t="shared" si="33"/>
        <v>-5.7045096301000388E-2</v>
      </c>
      <c r="Q61" s="25">
        <f t="shared" si="34"/>
        <v>-2.0350597883416175E-2</v>
      </c>
      <c r="R61" s="25">
        <f t="shared" si="35"/>
        <v>-6.8252826767389446E-2</v>
      </c>
      <c r="S61" s="25">
        <f t="shared" si="36"/>
        <v>4.1538150081739639E-2</v>
      </c>
      <c r="T61" s="25">
        <f t="shared" si="37"/>
        <v>4.1253047664559256E-2</v>
      </c>
      <c r="U61" s="25">
        <f t="shared" si="38"/>
        <v>-1.9158580317039296E-2</v>
      </c>
      <c r="X61" s="22">
        <f t="shared" si="28"/>
        <v>-1.3217566932467875</v>
      </c>
      <c r="Y61" s="22">
        <f t="shared" si="39"/>
        <v>-1.4873482825362547</v>
      </c>
      <c r="Z61" s="22">
        <f t="shared" si="40"/>
        <v>-0.60100582465763386</v>
      </c>
      <c r="AA61" s="22">
        <f t="shared" si="41"/>
        <v>-0.9275235753071156</v>
      </c>
      <c r="AB61" s="22">
        <f t="shared" si="42"/>
        <v>-0.44120371056276841</v>
      </c>
      <c r="AC61" s="22">
        <f t="shared" si="43"/>
        <v>-1.018430291119939</v>
      </c>
      <c r="AD61" s="22">
        <f t="shared" si="44"/>
        <v>0.76817574237514019</v>
      </c>
      <c r="AE61" s="22">
        <f t="shared" si="45"/>
        <v>0.59399145704175871</v>
      </c>
      <c r="AF61" s="22">
        <f t="shared" si="46"/>
        <v>-0.59139626039677151</v>
      </c>
      <c r="AI61" s="11">
        <f t="shared" ca="1" si="49"/>
        <v>-1.7843149297291583</v>
      </c>
      <c r="AJ61" s="11">
        <f t="shared" ca="1" si="49"/>
        <v>1.5085941706111776</v>
      </c>
      <c r="AK61" s="11">
        <f t="shared" ca="1" si="49"/>
        <v>-0.54831787591586134</v>
      </c>
      <c r="AL61" s="11">
        <f t="shared" ca="1" si="49"/>
        <v>1.2911483112251549</v>
      </c>
      <c r="AM61" s="11">
        <f t="shared" ca="1" si="49"/>
        <v>-0.30296325958274306</v>
      </c>
      <c r="AN61" s="11">
        <f t="shared" ca="1" si="49"/>
        <v>-0.30020514485707073</v>
      </c>
      <c r="AO61" s="11">
        <f t="shared" ca="1" si="49"/>
        <v>6.1571568391733535E-2</v>
      </c>
      <c r="AP61" s="11">
        <f t="shared" ca="1" si="49"/>
        <v>-0.30368820118618572</v>
      </c>
      <c r="AQ61" s="11">
        <f t="shared" ca="1" si="49"/>
        <v>-1.9856795256577783E-3</v>
      </c>
      <c r="AS61" s="1">
        <f t="shared" ca="1" si="19"/>
        <v>-4.2005642860537838E-2</v>
      </c>
      <c r="AT61" s="1">
        <f t="shared" ca="1" si="47"/>
        <v>-7.8467234002833078E-2</v>
      </c>
      <c r="AU61" s="1">
        <f t="shared" ca="1" si="47"/>
        <v>-1.3402410691144307E-2</v>
      </c>
      <c r="AV61" s="1">
        <f t="shared" ca="1" si="47"/>
        <v>-6.6402241331975212E-2</v>
      </c>
      <c r="AW61" s="1">
        <f t="shared" ca="1" si="47"/>
        <v>-3.9754020420629685E-2</v>
      </c>
      <c r="AX61" s="1">
        <f t="shared" ca="1" si="47"/>
        <v>-7.9109231069736816E-2</v>
      </c>
      <c r="AY61" s="1">
        <f t="shared" ca="1" si="47"/>
        <v>4.007840196501905E-2</v>
      </c>
      <c r="AZ61" s="1">
        <f t="shared" ca="1" si="47"/>
        <v>-2.1053935274880843E-2</v>
      </c>
      <c r="BA61" s="1">
        <f t="shared" ca="1" si="47"/>
        <v>-3.3952636149171328E-3</v>
      </c>
      <c r="BB61" s="15">
        <f t="shared" ca="1" si="21"/>
        <v>2.137903992387568E-2</v>
      </c>
      <c r="BC61" s="15">
        <f t="shared" ca="1" si="22"/>
        <v>5.0463986575278216E-2</v>
      </c>
      <c r="BD61" s="15">
        <f t="shared" ca="1" si="23"/>
        <v>1.0843920119492282E-2</v>
      </c>
      <c r="BE61" s="15">
        <f t="shared" ca="1" si="24"/>
        <v>-9.3571450309748241E-3</v>
      </c>
      <c r="BF61" s="15">
        <f t="shared" ca="1" si="25"/>
        <v>-1.940342253721351E-2</v>
      </c>
      <c r="BG61" s="15">
        <f t="shared" ca="1" si="48"/>
        <v>-1.0856404302347369E-2</v>
      </c>
      <c r="BH61" s="15">
        <f t="shared" ca="1" si="48"/>
        <v>-1.4597481167205884E-3</v>
      </c>
      <c r="BI61" s="15">
        <f t="shared" ca="1" si="48"/>
        <v>-6.2306982939440099E-2</v>
      </c>
      <c r="BJ61" s="15">
        <f t="shared" ca="1" si="48"/>
        <v>1.5763316702122162E-2</v>
      </c>
    </row>
    <row r="62" spans="1:62" x14ac:dyDescent="0.2">
      <c r="A62" s="20">
        <v>37407</v>
      </c>
      <c r="B62" s="24">
        <v>1067.1400000000001</v>
      </c>
      <c r="C62" s="24">
        <v>1208.3399999999999</v>
      </c>
      <c r="D62" s="24">
        <v>7656.13</v>
      </c>
      <c r="E62" s="24">
        <v>3425.79</v>
      </c>
      <c r="F62" s="24">
        <v>5085.1000000000004</v>
      </c>
      <c r="G62" s="24">
        <v>4818.3</v>
      </c>
      <c r="H62" s="24">
        <v>11763.7</v>
      </c>
      <c r="I62" s="24">
        <v>11301.94</v>
      </c>
      <c r="J62" s="24">
        <v>3373.6</v>
      </c>
      <c r="K62" s="5"/>
      <c r="L62" s="5">
        <f t="shared" si="29"/>
        <v>29</v>
      </c>
      <c r="M62" s="25">
        <f t="shared" si="27"/>
        <v>-9.122942297125956E-3</v>
      </c>
      <c r="N62" s="25">
        <f t="shared" si="31"/>
        <v>-5.5320874658315082E-2</v>
      </c>
      <c r="O62" s="25">
        <f t="shared" si="32"/>
        <v>-9.4781044621486648E-4</v>
      </c>
      <c r="P62" s="25">
        <f t="shared" si="33"/>
        <v>-4.2417666280714604E-2</v>
      </c>
      <c r="Q62" s="25">
        <f t="shared" si="34"/>
        <v>-1.5706567339581482E-2</v>
      </c>
      <c r="R62" s="25">
        <f t="shared" si="35"/>
        <v>-4.5222980226375331E-2</v>
      </c>
      <c r="S62" s="25">
        <f t="shared" si="36"/>
        <v>2.3320389613517265E-2</v>
      </c>
      <c r="T62" s="25">
        <f t="shared" si="37"/>
        <v>-1.7162186043433756E-2</v>
      </c>
      <c r="U62" s="25">
        <f t="shared" si="38"/>
        <v>7.020077613238019E-3</v>
      </c>
      <c r="X62" s="22">
        <f t="shared" si="28"/>
        <v>-0.18036033036150304</v>
      </c>
      <c r="Y62" s="22">
        <f t="shared" si="39"/>
        <v>-0.61666615656318191</v>
      </c>
      <c r="Z62" s="22">
        <f t="shared" si="40"/>
        <v>-0.10022310564301479</v>
      </c>
      <c r="AA62" s="22">
        <f t="shared" si="41"/>
        <v>-0.67373213434752377</v>
      </c>
      <c r="AB62" s="22">
        <f t="shared" si="42"/>
        <v>-0.33545616388366534</v>
      </c>
      <c r="AC62" s="22">
        <f t="shared" si="43"/>
        <v>-0.67761597685902908</v>
      </c>
      <c r="AD62" s="22">
        <f t="shared" si="44"/>
        <v>0.46620391128600025</v>
      </c>
      <c r="AE62" s="22">
        <f t="shared" si="45"/>
        <v>-0.30058858489929241</v>
      </c>
      <c r="AF62" s="22">
        <f t="shared" si="46"/>
        <v>0.10078310064488487</v>
      </c>
      <c r="AI62" s="11">
        <f t="shared" ca="1" si="49"/>
        <v>-0.81683672244724548</v>
      </c>
      <c r="AJ62" s="11">
        <f t="shared" ca="1" si="49"/>
        <v>0.86219308059489175</v>
      </c>
      <c r="AK62" s="11">
        <f t="shared" ca="1" si="49"/>
        <v>-0.4597022524788747</v>
      </c>
      <c r="AL62" s="11">
        <f t="shared" ca="1" si="49"/>
        <v>-0.10230112453326075</v>
      </c>
      <c r="AM62" s="11">
        <f t="shared" ca="1" si="49"/>
        <v>0.24790820813298819</v>
      </c>
      <c r="AN62" s="11">
        <f t="shared" ca="1" si="49"/>
        <v>-0.13693595670075412</v>
      </c>
      <c r="AO62" s="11">
        <f t="shared" ca="1" si="49"/>
        <v>0.11998257413639103</v>
      </c>
      <c r="AP62" s="11">
        <f t="shared" ca="1" si="49"/>
        <v>0.17305485301709123</v>
      </c>
      <c r="AQ62" s="11">
        <f t="shared" ca="1" si="49"/>
        <v>9.6815124222355539E-2</v>
      </c>
      <c r="AS62" s="1">
        <f t="shared" ca="1" si="19"/>
        <v>-2.1263582351150209E-2</v>
      </c>
      <c r="AT62" s="1">
        <f t="shared" ca="1" si="47"/>
        <v>-4.6672337785846882E-2</v>
      </c>
      <c r="AU62" s="1">
        <f t="shared" ca="1" si="47"/>
        <v>-5.2170691873004091E-3</v>
      </c>
      <c r="AV62" s="1">
        <f t="shared" ca="1" si="47"/>
        <v>-3.3607533069397837E-2</v>
      </c>
      <c r="AW62" s="1">
        <f t="shared" ca="1" si="47"/>
        <v>-1.8833286434221493E-2</v>
      </c>
      <c r="AX62" s="1">
        <f t="shared" ca="1" si="47"/>
        <v>-3.9127391971995037E-2</v>
      </c>
      <c r="AY62" s="1">
        <f t="shared" ca="1" si="47"/>
        <v>2.8621246481872541E-2</v>
      </c>
      <c r="AZ62" s="1">
        <f t="shared" ca="1" si="47"/>
        <v>-1.0841153184020886E-2</v>
      </c>
      <c r="BA62" s="1">
        <f t="shared" ca="1" si="47"/>
        <v>3.9415412798965536E-3</v>
      </c>
      <c r="BB62" s="15">
        <f t="shared" ca="1" si="21"/>
        <v>-1.2140640054024253E-2</v>
      </c>
      <c r="BC62" s="15">
        <f t="shared" ca="1" si="22"/>
        <v>8.6485368724682002E-3</v>
      </c>
      <c r="BD62" s="15">
        <f t="shared" ca="1" si="23"/>
        <v>-4.2692587410855425E-3</v>
      </c>
      <c r="BE62" s="15">
        <f t="shared" ca="1" si="24"/>
        <v>8.8101332113167674E-3</v>
      </c>
      <c r="BF62" s="15">
        <f t="shared" ca="1" si="25"/>
        <v>-3.1267190946400111E-3</v>
      </c>
      <c r="BG62" s="15">
        <f t="shared" ca="1" si="48"/>
        <v>6.0955882543802936E-3</v>
      </c>
      <c r="BH62" s="15">
        <f t="shared" ca="1" si="48"/>
        <v>5.3008568683552762E-3</v>
      </c>
      <c r="BI62" s="15">
        <f t="shared" ca="1" si="48"/>
        <v>6.3210328594128697E-3</v>
      </c>
      <c r="BJ62" s="15">
        <f t="shared" ca="1" si="48"/>
        <v>-3.0785363333414653E-3</v>
      </c>
    </row>
    <row r="63" spans="1:62" x14ac:dyDescent="0.2">
      <c r="A63" s="20">
        <v>37435</v>
      </c>
      <c r="B63" s="24">
        <v>989.82</v>
      </c>
      <c r="C63" s="24">
        <v>1051.4100000000001</v>
      </c>
      <c r="D63" s="24">
        <v>7145.61</v>
      </c>
      <c r="E63" s="24">
        <v>3133.39</v>
      </c>
      <c r="F63" s="24">
        <v>4656.3999999999996</v>
      </c>
      <c r="G63" s="24">
        <v>4382.5600000000004</v>
      </c>
      <c r="H63" s="24">
        <v>10621.84</v>
      </c>
      <c r="I63" s="24">
        <v>10598.55</v>
      </c>
      <c r="J63" s="24">
        <v>3216</v>
      </c>
      <c r="K63" s="5"/>
      <c r="L63" s="5">
        <f t="shared" si="29"/>
        <v>30</v>
      </c>
      <c r="M63" s="25">
        <f t="shared" si="27"/>
        <v>-7.5214343275906148E-2</v>
      </c>
      <c r="N63" s="25">
        <f t="shared" si="31"/>
        <v>-0.13911539637868781</v>
      </c>
      <c r="O63" s="25">
        <f t="shared" si="32"/>
        <v>-6.9008452027453829E-2</v>
      </c>
      <c r="P63" s="25">
        <f t="shared" si="33"/>
        <v>-8.9216616500576384E-2</v>
      </c>
      <c r="Q63" s="25">
        <f t="shared" si="34"/>
        <v>-8.8072077598590065E-2</v>
      </c>
      <c r="R63" s="25">
        <f t="shared" si="35"/>
        <v>-9.4788140219545555E-2</v>
      </c>
      <c r="S63" s="25">
        <f t="shared" si="36"/>
        <v>-0.10210626002636254</v>
      </c>
      <c r="T63" s="25">
        <f t="shared" si="37"/>
        <v>-6.4257193090406006E-2</v>
      </c>
      <c r="U63" s="25">
        <f t="shared" si="38"/>
        <v>-4.784207213349314E-2</v>
      </c>
      <c r="X63" s="22">
        <f t="shared" si="28"/>
        <v>-1.5705937437708257</v>
      </c>
      <c r="Y63" s="22">
        <f t="shared" si="39"/>
        <v>-1.6078093362988728</v>
      </c>
      <c r="Z63" s="22">
        <f t="shared" si="40"/>
        <v>-1.5631311622842443</v>
      </c>
      <c r="AA63" s="22">
        <f t="shared" si="41"/>
        <v>-1.4857116136698167</v>
      </c>
      <c r="AB63" s="22">
        <f t="shared" si="42"/>
        <v>-1.9832651310815386</v>
      </c>
      <c r="AC63" s="22">
        <f t="shared" si="43"/>
        <v>-1.4111213427858282</v>
      </c>
      <c r="AD63" s="22">
        <f t="shared" si="44"/>
        <v>-1.6128285320923845</v>
      </c>
      <c r="AE63" s="22">
        <f t="shared" si="45"/>
        <v>-1.021808902015473</v>
      </c>
      <c r="AF63" s="22">
        <f t="shared" si="46"/>
        <v>-1.3498049263732663</v>
      </c>
      <c r="AI63" s="11">
        <f t="shared" ca="1" si="49"/>
        <v>-4.5368219588490293</v>
      </c>
      <c r="AJ63" s="11">
        <f t="shared" ca="1" si="49"/>
        <v>-9.5731664014384238E-2</v>
      </c>
      <c r="AK63" s="11">
        <f t="shared" ca="1" si="49"/>
        <v>0.24821550094536854</v>
      </c>
      <c r="AL63" s="11">
        <f t="shared" ca="1" si="49"/>
        <v>0.36669617757794593</v>
      </c>
      <c r="AM63" s="11">
        <f t="shared" ca="1" si="49"/>
        <v>9.728619642847447E-2</v>
      </c>
      <c r="AN63" s="11">
        <f t="shared" ca="1" si="49"/>
        <v>0.29608636509003483</v>
      </c>
      <c r="AO63" s="11">
        <f t="shared" ca="1" si="49"/>
        <v>-0.31273018008861564</v>
      </c>
      <c r="AP63" s="11">
        <f t="shared" ca="1" si="49"/>
        <v>0.33306699850234617</v>
      </c>
      <c r="AQ63" s="11">
        <f t="shared" ca="1" si="49"/>
        <v>-2.3657536492317013E-2</v>
      </c>
      <c r="AS63" s="1">
        <f t="shared" ca="1" si="19"/>
        <v>-7.6864569469997313E-2</v>
      </c>
      <c r="AT63" s="1">
        <f t="shared" ca="1" si="47"/>
        <v>-0.11927706336152558</v>
      </c>
      <c r="AU63" s="1">
        <f t="shared" ca="1" si="47"/>
        <v>-6.3752402486927817E-2</v>
      </c>
      <c r="AV63" s="1">
        <f t="shared" ca="1" si="47"/>
        <v>-9.6508626938635253E-2</v>
      </c>
      <c r="AW63" s="1">
        <f t="shared" ca="1" si="47"/>
        <v>-7.1186741439330042E-2</v>
      </c>
      <c r="AX63" s="1">
        <f t="shared" ca="1" si="47"/>
        <v>-0.10369185669307245</v>
      </c>
      <c r="AY63" s="1">
        <f t="shared" ca="1" si="47"/>
        <v>-9.3700963573327647E-2</v>
      </c>
      <c r="AZ63" s="1">
        <f t="shared" ca="1" si="47"/>
        <v>-8.6008294047663567E-2</v>
      </c>
      <c r="BA63" s="1">
        <f t="shared" ca="1" si="47"/>
        <v>-5.7128801343364878E-2</v>
      </c>
      <c r="BB63" s="15">
        <f t="shared" ca="1" si="21"/>
        <v>-1.6502261940911644E-3</v>
      </c>
      <c r="BC63" s="15">
        <f t="shared" ca="1" si="22"/>
        <v>1.983833301716223E-2</v>
      </c>
      <c r="BD63" s="15">
        <f t="shared" ca="1" si="23"/>
        <v>5.2560495405260116E-3</v>
      </c>
      <c r="BE63" s="15">
        <f t="shared" ca="1" si="24"/>
        <v>-7.2920104380588685E-3</v>
      </c>
      <c r="BF63" s="15">
        <f t="shared" ca="1" si="25"/>
        <v>1.6885336159260023E-2</v>
      </c>
      <c r="BG63" s="15">
        <f t="shared" ca="1" si="48"/>
        <v>-8.9037164735268903E-3</v>
      </c>
      <c r="BH63" s="15">
        <f t="shared" ca="1" si="48"/>
        <v>8.4052964530348939E-3</v>
      </c>
      <c r="BI63" s="15">
        <f t="shared" ca="1" si="48"/>
        <v>-2.175110095725756E-2</v>
      </c>
      <c r="BJ63" s="15">
        <f t="shared" ca="1" si="48"/>
        <v>-9.2867292098717386E-3</v>
      </c>
    </row>
    <row r="64" spans="1:62" x14ac:dyDescent="0.2">
      <c r="A64" s="20">
        <v>37468</v>
      </c>
      <c r="B64" s="24">
        <v>911.62</v>
      </c>
      <c r="C64" s="24">
        <v>962.11</v>
      </c>
      <c r="D64" s="24">
        <v>6605.42</v>
      </c>
      <c r="E64" s="24">
        <v>2685.79</v>
      </c>
      <c r="F64" s="24">
        <v>4246.2</v>
      </c>
      <c r="G64" s="24">
        <v>3700.14</v>
      </c>
      <c r="H64" s="24">
        <v>9877.94</v>
      </c>
      <c r="I64" s="24">
        <v>10267.36</v>
      </c>
      <c r="J64" s="24">
        <v>3086.2</v>
      </c>
      <c r="K64" s="5"/>
      <c r="L64" s="5">
        <f t="shared" si="29"/>
        <v>31</v>
      </c>
      <c r="M64" s="25">
        <f t="shared" si="27"/>
        <v>-8.2299871837899052E-2</v>
      </c>
      <c r="N64" s="25">
        <f t="shared" si="31"/>
        <v>-8.8758610224989723E-2</v>
      </c>
      <c r="O64" s="25">
        <f t="shared" si="32"/>
        <v>-7.8607657981918835E-2</v>
      </c>
      <c r="P64" s="25">
        <f t="shared" si="33"/>
        <v>-0.15414057367811859</v>
      </c>
      <c r="Q64" s="25">
        <f t="shared" si="34"/>
        <v>-9.2218152064291889E-2</v>
      </c>
      <c r="R64" s="25">
        <f t="shared" si="35"/>
        <v>-0.169262371763095</v>
      </c>
      <c r="S64" s="25">
        <f t="shared" si="36"/>
        <v>-7.2608270814208703E-2</v>
      </c>
      <c r="T64" s="25">
        <f t="shared" si="37"/>
        <v>-3.1747267809513174E-2</v>
      </c>
      <c r="U64" s="25">
        <f t="shared" si="38"/>
        <v>-4.1197790661752692E-2</v>
      </c>
      <c r="X64" s="22">
        <f t="shared" si="28"/>
        <v>-1.7196379221762939</v>
      </c>
      <c r="Y64" s="22">
        <f t="shared" si="39"/>
        <v>-1.0121763029580804</v>
      </c>
      <c r="Z64" s="22">
        <f t="shared" si="40"/>
        <v>-1.7694582758978226</v>
      </c>
      <c r="AA64" s="22">
        <f t="shared" si="41"/>
        <v>-2.6121668161241267</v>
      </c>
      <c r="AB64" s="22">
        <f t="shared" si="42"/>
        <v>-2.0776738992751285</v>
      </c>
      <c r="AC64" s="22">
        <f t="shared" si="43"/>
        <v>-2.5132513160976404</v>
      </c>
      <c r="AD64" s="22">
        <f t="shared" si="44"/>
        <v>-1.1238791998525937</v>
      </c>
      <c r="AE64" s="22">
        <f t="shared" si="45"/>
        <v>-0.52394681236501039</v>
      </c>
      <c r="AF64" s="22">
        <f t="shared" si="46"/>
        <v>-1.1741261533842531</v>
      </c>
      <c r="AI64" s="11">
        <f t="shared" ref="AI64:AQ73" ca="1" si="50">SUMPRODUCT(OFFSET($AI$16:$AQ$16,AI$30,0),$X64:$AF64)</f>
        <v>-4.9152238250134124</v>
      </c>
      <c r="AJ64" s="11">
        <f t="shared" ca="1" si="50"/>
        <v>1.2579664829897479</v>
      </c>
      <c r="AK64" s="11">
        <f t="shared" ca="1" si="50"/>
        <v>0.7543447814245392</v>
      </c>
      <c r="AL64" s="11">
        <f t="shared" ca="1" si="50"/>
        <v>0.26133070562301008</v>
      </c>
      <c r="AM64" s="11">
        <f t="shared" ca="1" si="50"/>
        <v>0.36393991451675245</v>
      </c>
      <c r="AN64" s="11">
        <f t="shared" ca="1" si="50"/>
        <v>0.81152183034812064</v>
      </c>
      <c r="AO64" s="11">
        <f t="shared" ca="1" si="50"/>
        <v>0.55231925268807691</v>
      </c>
      <c r="AP64" s="11">
        <f t="shared" ca="1" si="50"/>
        <v>3.6330912900972914E-2</v>
      </c>
      <c r="AQ64" s="11">
        <f t="shared" ca="1" si="50"/>
        <v>9.3703387688338788E-2</v>
      </c>
      <c r="AS64" s="1">
        <f t="shared" ca="1" si="19"/>
        <v>-8.9714682932279952E-2</v>
      </c>
      <c r="AT64" s="1">
        <f t="shared" ca="1" si="47"/>
        <v>-0.11090680378202447</v>
      </c>
      <c r="AU64" s="1">
        <f t="shared" ca="1" si="47"/>
        <v>-4.4612902705538249E-2</v>
      </c>
      <c r="AV64" s="1">
        <f t="shared" ca="1" si="47"/>
        <v>-0.14009163713261438</v>
      </c>
      <c r="AW64" s="1">
        <f t="shared" ca="1" si="47"/>
        <v>-9.5593375407255127E-2</v>
      </c>
      <c r="AX64" s="1">
        <f t="shared" ca="1" si="47"/>
        <v>-0.15469293057241959</v>
      </c>
      <c r="AY64" s="1">
        <f t="shared" ca="1" si="47"/>
        <v>-6.1727360691407974E-2</v>
      </c>
      <c r="AZ64" s="1">
        <f t="shared" ca="1" si="47"/>
        <v>-5.4284161017844279E-2</v>
      </c>
      <c r="BA64" s="1">
        <f t="shared" ca="1" si="47"/>
        <v>-6.1358297253356141E-2</v>
      </c>
      <c r="BB64" s="15">
        <f t="shared" ca="1" si="21"/>
        <v>-7.4148110943808992E-3</v>
      </c>
      <c r="BC64" s="15">
        <f t="shared" ca="1" si="22"/>
        <v>-2.2148193557034748E-2</v>
      </c>
      <c r="BD64" s="15">
        <f t="shared" ca="1" si="23"/>
        <v>3.3994755276380587E-2</v>
      </c>
      <c r="BE64" s="15">
        <f t="shared" ca="1" si="24"/>
        <v>1.4048936545504209E-2</v>
      </c>
      <c r="BF64" s="15">
        <f t="shared" ca="1" si="25"/>
        <v>-3.3752233429632378E-3</v>
      </c>
      <c r="BG64" s="15">
        <f t="shared" ca="1" si="48"/>
        <v>1.4569441190675408E-2</v>
      </c>
      <c r="BH64" s="15">
        <f t="shared" ca="1" si="48"/>
        <v>1.0880910122800729E-2</v>
      </c>
      <c r="BI64" s="15">
        <f t="shared" ca="1" si="48"/>
        <v>-2.2536893208331105E-2</v>
      </c>
      <c r="BJ64" s="15">
        <f t="shared" ca="1" si="48"/>
        <v>-2.0160506591603448E-2</v>
      </c>
    </row>
    <row r="65" spans="1:62" x14ac:dyDescent="0.2">
      <c r="A65" s="20">
        <v>37498</v>
      </c>
      <c r="B65" s="24">
        <v>916.07</v>
      </c>
      <c r="C65" s="24">
        <v>942.38</v>
      </c>
      <c r="D65" s="24">
        <v>6611.95</v>
      </c>
      <c r="E65" s="24">
        <v>2709.29</v>
      </c>
      <c r="F65" s="24">
        <v>4227.3</v>
      </c>
      <c r="G65" s="24">
        <v>3712.94</v>
      </c>
      <c r="H65" s="24">
        <v>9619.2999999999993</v>
      </c>
      <c r="I65" s="24">
        <v>10043.870000000001</v>
      </c>
      <c r="J65" s="24">
        <v>3120.1</v>
      </c>
      <c r="K65" s="5"/>
      <c r="L65" s="5">
        <f t="shared" si="29"/>
        <v>32</v>
      </c>
      <c r="M65" s="25">
        <f t="shared" si="27"/>
        <v>4.8695443903156652E-3</v>
      </c>
      <c r="N65" s="25">
        <f t="shared" si="31"/>
        <v>-2.072019898188952E-2</v>
      </c>
      <c r="O65" s="25">
        <f t="shared" si="32"/>
        <v>9.8809377830614067E-4</v>
      </c>
      <c r="P65" s="25">
        <f t="shared" si="33"/>
        <v>8.711696073041942E-3</v>
      </c>
      <c r="Q65" s="25">
        <f t="shared" si="34"/>
        <v>-4.4609739406251169E-3</v>
      </c>
      <c r="R65" s="25">
        <f t="shared" si="35"/>
        <v>3.453358852388073E-3</v>
      </c>
      <c r="S65" s="25">
        <f t="shared" si="36"/>
        <v>-2.6532491038572421E-2</v>
      </c>
      <c r="T65" s="25">
        <f t="shared" si="37"/>
        <v>-2.2007433337738028E-2</v>
      </c>
      <c r="U65" s="25">
        <f t="shared" si="38"/>
        <v>1.0924491934843565E-2</v>
      </c>
      <c r="X65" s="22">
        <f t="shared" si="28"/>
        <v>0.11397179517192524</v>
      </c>
      <c r="Y65" s="22">
        <f t="shared" si="39"/>
        <v>-0.20740045509671076</v>
      </c>
      <c r="Z65" s="22">
        <f t="shared" si="40"/>
        <v>-5.8612421095512193E-2</v>
      </c>
      <c r="AA65" s="22">
        <f t="shared" si="41"/>
        <v>0.21338163267164395</v>
      </c>
      <c r="AB65" s="22">
        <f t="shared" si="42"/>
        <v>-7.9386807391361919E-2</v>
      </c>
      <c r="AC65" s="22">
        <f t="shared" si="43"/>
        <v>4.2735897579894225E-2</v>
      </c>
      <c r="AD65" s="22">
        <f t="shared" si="44"/>
        <v>-0.36014165856816355</v>
      </c>
      <c r="AE65" s="22">
        <f t="shared" si="45"/>
        <v>-0.3747894611539464</v>
      </c>
      <c r="AF65" s="22">
        <f t="shared" si="46"/>
        <v>0.20401814873515153</v>
      </c>
      <c r="AI65" s="11">
        <f t="shared" ca="1" si="50"/>
        <v>-0.13833066139035233</v>
      </c>
      <c r="AJ65" s="11">
        <f t="shared" ca="1" si="50"/>
        <v>-0.42033230683381773</v>
      </c>
      <c r="AK65" s="11">
        <f t="shared" ca="1" si="50"/>
        <v>-0.20558708840678497</v>
      </c>
      <c r="AL65" s="11">
        <f t="shared" ca="1" si="50"/>
        <v>-0.15215845303839717</v>
      </c>
      <c r="AM65" s="11">
        <f t="shared" ca="1" si="50"/>
        <v>0.29585912579294366</v>
      </c>
      <c r="AN65" s="11">
        <f t="shared" ca="1" si="50"/>
        <v>1.9070717533069326E-2</v>
      </c>
      <c r="AO65" s="11">
        <f t="shared" ca="1" si="50"/>
        <v>-0.17607955098287381</v>
      </c>
      <c r="AP65" s="11">
        <f t="shared" ca="1" si="50"/>
        <v>0.18528150072810864</v>
      </c>
      <c r="AQ65" s="11">
        <f t="shared" ca="1" si="50"/>
        <v>-0.10212939998140803</v>
      </c>
      <c r="AS65" s="1">
        <f t="shared" ca="1" si="19"/>
        <v>-1.106923005816526E-3</v>
      </c>
      <c r="AT65" s="1">
        <f t="shared" ca="1" si="47"/>
        <v>-1.4953892013140218E-2</v>
      </c>
      <c r="AU65" s="1">
        <f t="shared" ca="1" si="47"/>
        <v>-6.9397199147859523E-3</v>
      </c>
      <c r="AV65" s="1">
        <f t="shared" ca="1" si="47"/>
        <v>5.3394063642313635E-3</v>
      </c>
      <c r="AW65" s="1">
        <f t="shared" ca="1" si="47"/>
        <v>3.103216270086492E-3</v>
      </c>
      <c r="AX65" s="1">
        <f t="shared" ca="1" si="47"/>
        <v>1.0858646532742443E-2</v>
      </c>
      <c r="AY65" s="1">
        <f t="shared" ca="1" si="47"/>
        <v>-1.7702199591539691E-2</v>
      </c>
      <c r="AZ65" s="1">
        <f t="shared" ca="1" si="47"/>
        <v>-1.3999232073909336E-2</v>
      </c>
      <c r="BA65" s="1">
        <f t="shared" ca="1" si="47"/>
        <v>1.9941169924241465E-3</v>
      </c>
      <c r="BB65" s="15">
        <f t="shared" ca="1" si="21"/>
        <v>-5.9764673961321913E-3</v>
      </c>
      <c r="BC65" s="15">
        <f t="shared" ca="1" si="22"/>
        <v>5.7663069687493018E-3</v>
      </c>
      <c r="BD65" s="15">
        <f t="shared" ca="1" si="23"/>
        <v>-7.927813693092093E-3</v>
      </c>
      <c r="BE65" s="15">
        <f t="shared" ca="1" si="24"/>
        <v>-3.3722897088105785E-3</v>
      </c>
      <c r="BF65" s="15">
        <f t="shared" ca="1" si="25"/>
        <v>7.5641902107116089E-3</v>
      </c>
      <c r="BG65" s="15">
        <f t="shared" ca="1" si="48"/>
        <v>7.40528768035437E-3</v>
      </c>
      <c r="BH65" s="15">
        <f t="shared" ca="1" si="48"/>
        <v>8.8302914470327308E-3</v>
      </c>
      <c r="BI65" s="15">
        <f t="shared" ca="1" si="48"/>
        <v>8.0082012638286928E-3</v>
      </c>
      <c r="BJ65" s="15">
        <f t="shared" ca="1" si="48"/>
        <v>-8.9303749424194181E-3</v>
      </c>
    </row>
    <row r="66" spans="1:62" x14ac:dyDescent="0.2">
      <c r="A66" s="20">
        <v>37529</v>
      </c>
      <c r="B66" s="24">
        <v>815.28</v>
      </c>
      <c r="C66" s="24">
        <v>832.52</v>
      </c>
      <c r="D66" s="24">
        <v>6180.42</v>
      </c>
      <c r="E66" s="24">
        <v>2204.39</v>
      </c>
      <c r="F66" s="24">
        <v>3721.8</v>
      </c>
      <c r="G66" s="24">
        <v>2769.03</v>
      </c>
      <c r="H66" s="24">
        <v>9383.2900000000009</v>
      </c>
      <c r="I66" s="24">
        <v>9072.2099999999991</v>
      </c>
      <c r="J66" s="24">
        <v>2970.9</v>
      </c>
      <c r="K66" s="5"/>
      <c r="L66" s="5">
        <f t="shared" si="29"/>
        <v>33</v>
      </c>
      <c r="M66" s="25">
        <f t="shared" si="27"/>
        <v>-0.11656116844786664</v>
      </c>
      <c r="N66" s="25">
        <f t="shared" si="31"/>
        <v>-0.12395134467120715</v>
      </c>
      <c r="O66" s="25">
        <f t="shared" si="32"/>
        <v>-6.7492387596323478E-2</v>
      </c>
      <c r="P66" s="25">
        <f t="shared" si="33"/>
        <v>-0.20623578131074941</v>
      </c>
      <c r="Q66" s="25">
        <f t="shared" si="34"/>
        <v>-0.12735606916204192</v>
      </c>
      <c r="R66" s="25">
        <f t="shared" si="35"/>
        <v>-0.29332693725825054</v>
      </c>
      <c r="S66" s="25">
        <f t="shared" si="36"/>
        <v>-2.4841049167646505E-2</v>
      </c>
      <c r="T66" s="25">
        <f t="shared" si="37"/>
        <v>-0.10174660329536918</v>
      </c>
      <c r="U66" s="25">
        <f t="shared" si="38"/>
        <v>-4.9000115376581221E-2</v>
      </c>
      <c r="X66" s="22">
        <f t="shared" si="28"/>
        <v>-2.4403247078777701</v>
      </c>
      <c r="Y66" s="22">
        <f t="shared" si="39"/>
        <v>-1.4284450280069303</v>
      </c>
      <c r="Z66" s="22">
        <f t="shared" si="40"/>
        <v>-1.5305445921438425</v>
      </c>
      <c r="AA66" s="22">
        <f t="shared" si="41"/>
        <v>-3.5160383638832857</v>
      </c>
      <c r="AB66" s="22">
        <f t="shared" si="42"/>
        <v>-2.8777867524159668</v>
      </c>
      <c r="AC66" s="22">
        <f t="shared" si="43"/>
        <v>-4.3492591999542221</v>
      </c>
      <c r="AD66" s="22">
        <f t="shared" si="44"/>
        <v>-0.33210485350448504</v>
      </c>
      <c r="AE66" s="22">
        <f t="shared" si="45"/>
        <v>-1.5959276040161856</v>
      </c>
      <c r="AF66" s="22">
        <f t="shared" si="46"/>
        <v>-1.3804242818113557</v>
      </c>
      <c r="AI66" s="11">
        <f t="shared" ca="1" si="50"/>
        <v>-6.6391286906674019</v>
      </c>
      <c r="AJ66" s="11">
        <f t="shared" ca="1" si="50"/>
        <v>2.9076077635249664</v>
      </c>
      <c r="AK66" s="11">
        <f t="shared" ca="1" si="50"/>
        <v>0.36358532171471253</v>
      </c>
      <c r="AL66" s="11">
        <f t="shared" ca="1" si="50"/>
        <v>-0.73332697425231519</v>
      </c>
      <c r="AM66" s="11">
        <f t="shared" ca="1" si="50"/>
        <v>0.62847062005746224</v>
      </c>
      <c r="AN66" s="11">
        <f t="shared" ca="1" si="50"/>
        <v>0.4473971938010598</v>
      </c>
      <c r="AO66" s="11">
        <f t="shared" ca="1" si="50"/>
        <v>0.65057652580976322</v>
      </c>
      <c r="AP66" s="11">
        <f t="shared" ca="1" si="50"/>
        <v>-0.13436986907940038</v>
      </c>
      <c r="AQ66" s="11">
        <f t="shared" ca="1" si="50"/>
        <v>-0.47188374657990095</v>
      </c>
      <c r="AS66" s="1">
        <f t="shared" ref="AS66:AS97" ca="1" si="51">SUMPRODUCT(OFFSET($X$16:$Z$16,AS$30,0),$AI66:$AK66)*M$28+M$27</f>
        <v>-0.13044286703556762</v>
      </c>
      <c r="AT66" s="1">
        <f t="shared" ref="AT66:BA81" ca="1" si="52">SUMPRODUCT(OFFSET($X$16:$Z$16,AT$30,0),$AI66:$AK66)*N$28+N$27</f>
        <v>-0.17814036769610608</v>
      </c>
      <c r="AU66" s="1">
        <f t="shared" ca="1" si="52"/>
        <v>-5.6554710673056646E-2</v>
      </c>
      <c r="AV66" s="1">
        <f t="shared" ca="1" si="52"/>
        <v>-0.20668542109815924</v>
      </c>
      <c r="AW66" s="1">
        <f t="shared" ca="1" si="52"/>
        <v>-0.13626020233461816</v>
      </c>
      <c r="AX66" s="1">
        <f t="shared" ca="1" si="52"/>
        <v>-0.23819092369542971</v>
      </c>
      <c r="AY66" s="1">
        <f t="shared" ca="1" si="52"/>
        <v>-1.4874121978818374E-2</v>
      </c>
      <c r="AZ66" s="1">
        <f t="shared" ca="1" si="52"/>
        <v>-6.9539633682787996E-2</v>
      </c>
      <c r="BA66" s="1">
        <f t="shared" ca="1" si="52"/>
        <v>-6.8580027703542309E-2</v>
      </c>
      <c r="BB66" s="15">
        <f t="shared" ref="BB66:BB97" ca="1" si="53">AS66-M66</f>
        <v>-1.3881698587700983E-2</v>
      </c>
      <c r="BC66" s="15">
        <f t="shared" ref="BC66:BC97" ca="1" si="54">AT66-N66</f>
        <v>-5.4189023024898933E-2</v>
      </c>
      <c r="BD66" s="15">
        <f t="shared" ref="BD66:BD97" ca="1" si="55">AU66-O66</f>
        <v>1.0937676923266831E-2</v>
      </c>
      <c r="BE66" s="15">
        <f t="shared" ref="BE66:BE97" ca="1" si="56">AV66-P66</f>
        <v>-4.4963978740983346E-4</v>
      </c>
      <c r="BF66" s="15">
        <f t="shared" ref="BF66:BF97" ca="1" si="57">AW66-Q66</f>
        <v>-8.9041331725762396E-3</v>
      </c>
      <c r="BG66" s="15">
        <f t="shared" ref="BG66:BJ81" ca="1" si="58">AX66-R66</f>
        <v>5.5136013562820829E-2</v>
      </c>
      <c r="BH66" s="15">
        <f t="shared" ca="1" si="58"/>
        <v>9.9669271888281306E-3</v>
      </c>
      <c r="BI66" s="15">
        <f t="shared" ca="1" si="58"/>
        <v>3.2206969612581182E-2</v>
      </c>
      <c r="BJ66" s="15">
        <f t="shared" ca="1" si="58"/>
        <v>-1.9579912326961088E-2</v>
      </c>
    </row>
    <row r="67" spans="1:62" x14ac:dyDescent="0.2">
      <c r="A67" s="20">
        <v>37560</v>
      </c>
      <c r="B67" s="24">
        <v>885.76</v>
      </c>
      <c r="C67" s="24">
        <v>989.54</v>
      </c>
      <c r="D67" s="24">
        <v>6248.79</v>
      </c>
      <c r="E67" s="24">
        <v>2518.9899999999998</v>
      </c>
      <c r="F67" s="24">
        <v>4039.7</v>
      </c>
      <c r="G67" s="24">
        <v>3152.85</v>
      </c>
      <c r="H67" s="24">
        <v>8640.48</v>
      </c>
      <c r="I67" s="24">
        <v>9441.25</v>
      </c>
      <c r="J67" s="24">
        <v>3042.9</v>
      </c>
      <c r="K67" s="5"/>
      <c r="L67" s="5">
        <f t="shared" si="29"/>
        <v>34</v>
      </c>
      <c r="M67" s="25">
        <f t="shared" si="27"/>
        <v>8.2914421028757151E-2</v>
      </c>
      <c r="N67" s="25">
        <f t="shared" si="31"/>
        <v>0.17278294309231967</v>
      </c>
      <c r="O67" s="25">
        <f t="shared" si="32"/>
        <v>1.1001614680018408E-2</v>
      </c>
      <c r="P67" s="25">
        <f t="shared" si="33"/>
        <v>0.13340720089842398</v>
      </c>
      <c r="Q67" s="25">
        <f t="shared" si="34"/>
        <v>8.1963009565107145E-2</v>
      </c>
      <c r="R67" s="25">
        <f t="shared" si="35"/>
        <v>0.12980972732564036</v>
      </c>
      <c r="S67" s="25">
        <f t="shared" si="36"/>
        <v>-8.2472310961330064E-2</v>
      </c>
      <c r="T67" s="25">
        <f t="shared" si="37"/>
        <v>3.9872491779890565E-2</v>
      </c>
      <c r="U67" s="25">
        <f t="shared" si="38"/>
        <v>2.3946070854693025E-2</v>
      </c>
      <c r="X67" s="22">
        <f t="shared" si="28"/>
        <v>1.7556467126548525</v>
      </c>
      <c r="Y67" s="22">
        <f t="shared" si="39"/>
        <v>2.0814045358105844</v>
      </c>
      <c r="Z67" s="22">
        <f t="shared" si="40"/>
        <v>0.15662005485720068</v>
      </c>
      <c r="AA67" s="22">
        <f t="shared" si="41"/>
        <v>2.3768957842983385</v>
      </c>
      <c r="AB67" s="22">
        <f t="shared" si="42"/>
        <v>1.8885425900798383</v>
      </c>
      <c r="AC67" s="22">
        <f t="shared" si="43"/>
        <v>1.9126597373682765</v>
      </c>
      <c r="AD67" s="22">
        <f t="shared" si="44"/>
        <v>-1.287382407085929</v>
      </c>
      <c r="AE67" s="22">
        <f t="shared" si="45"/>
        <v>0.57284940790809413</v>
      </c>
      <c r="AF67" s="22">
        <f t="shared" si="46"/>
        <v>0.54831647756852042</v>
      </c>
      <c r="AI67" s="11">
        <f t="shared" ca="1" si="50"/>
        <v>3.5148162086535688</v>
      </c>
      <c r="AJ67" s="11">
        <f t="shared" ca="1" si="50"/>
        <v>-2.9834421375442615</v>
      </c>
      <c r="AK67" s="11">
        <f t="shared" ca="1" si="50"/>
        <v>0.80772698311898328</v>
      </c>
      <c r="AL67" s="11">
        <f t="shared" ca="1" si="50"/>
        <v>-0.14596418629804897</v>
      </c>
      <c r="AM67" s="11">
        <f t="shared" ca="1" si="50"/>
        <v>1.1280679879582256E-3</v>
      </c>
      <c r="AN67" s="11">
        <f t="shared" ca="1" si="50"/>
        <v>0.46254934035226464</v>
      </c>
      <c r="AO67" s="11">
        <f t="shared" ca="1" si="50"/>
        <v>0.51815057813033905</v>
      </c>
      <c r="AP67" s="11">
        <f t="shared" ca="1" si="50"/>
        <v>-0.13508065727129531</v>
      </c>
      <c r="AQ67" s="11">
        <f t="shared" ca="1" si="50"/>
        <v>-0.41286380516902027</v>
      </c>
      <c r="AS67" s="1">
        <f t="shared" ca="1" si="51"/>
        <v>8.025735745976631E-2</v>
      </c>
      <c r="AT67" s="1">
        <f t="shared" ca="1" si="52"/>
        <v>0.1337222526802519</v>
      </c>
      <c r="AU67" s="1">
        <f t="shared" ca="1" si="52"/>
        <v>3.3029286965282595E-2</v>
      </c>
      <c r="AV67" s="1">
        <f t="shared" ca="1" si="52"/>
        <v>0.1236894376862564</v>
      </c>
      <c r="AW67" s="1">
        <f t="shared" ca="1" si="52"/>
        <v>7.7792409079149583E-2</v>
      </c>
      <c r="AX67" s="1">
        <f t="shared" ca="1" si="52"/>
        <v>0.15997604854369449</v>
      </c>
      <c r="AY67" s="1">
        <f t="shared" ca="1" si="52"/>
        <v>-8.5691960276958412E-2</v>
      </c>
      <c r="AZ67" s="1">
        <f t="shared" ca="1" si="52"/>
        <v>4.1038014340058097E-2</v>
      </c>
      <c r="BA67" s="1">
        <f t="shared" ca="1" si="52"/>
        <v>1.9842002628869496E-2</v>
      </c>
      <c r="BB67" s="15">
        <f t="shared" ca="1" si="53"/>
        <v>-2.6570635689908417E-3</v>
      </c>
      <c r="BC67" s="15">
        <f t="shared" ca="1" si="54"/>
        <v>-3.9060690412067778E-2</v>
      </c>
      <c r="BD67" s="15">
        <f t="shared" ca="1" si="55"/>
        <v>2.2027672285264185E-2</v>
      </c>
      <c r="BE67" s="15">
        <f t="shared" ca="1" si="56"/>
        <v>-9.7177632121675794E-3</v>
      </c>
      <c r="BF67" s="15">
        <f t="shared" ca="1" si="57"/>
        <v>-4.1706004859575624E-3</v>
      </c>
      <c r="BG67" s="15">
        <f t="shared" ca="1" si="58"/>
        <v>3.0166321218054126E-2</v>
      </c>
      <c r="BH67" s="15">
        <f t="shared" ca="1" si="58"/>
        <v>-3.2196493156283479E-3</v>
      </c>
      <c r="BI67" s="15">
        <f t="shared" ca="1" si="58"/>
        <v>1.1655225601675326E-3</v>
      </c>
      <c r="BJ67" s="15">
        <f t="shared" ca="1" si="58"/>
        <v>-4.1040682258235289E-3</v>
      </c>
    </row>
    <row r="68" spans="1:62" x14ac:dyDescent="0.2">
      <c r="A68" s="20">
        <v>37589</v>
      </c>
      <c r="B68" s="24">
        <v>936.31</v>
      </c>
      <c r="C68" s="24">
        <v>1116.0999999999999</v>
      </c>
      <c r="D68" s="24">
        <v>6570.42</v>
      </c>
      <c r="E68" s="24">
        <v>2656.85</v>
      </c>
      <c r="F68" s="24">
        <v>4169.3999999999996</v>
      </c>
      <c r="G68" s="24">
        <v>3320.32</v>
      </c>
      <c r="H68" s="24">
        <v>9215.56</v>
      </c>
      <c r="I68" s="24">
        <v>10069.870000000001</v>
      </c>
      <c r="J68" s="24">
        <v>3061.4</v>
      </c>
      <c r="K68" s="5"/>
      <c r="L68" s="5">
        <f t="shared" si="29"/>
        <v>35</v>
      </c>
      <c r="M68" s="25">
        <f t="shared" si="27"/>
        <v>5.550058467611222E-2</v>
      </c>
      <c r="N68" s="25">
        <f t="shared" si="31"/>
        <v>0.12035555597929871</v>
      </c>
      <c r="O68" s="25">
        <f t="shared" si="32"/>
        <v>5.0189912388507577E-2</v>
      </c>
      <c r="P68" s="25">
        <f t="shared" si="33"/>
        <v>5.328318300265756E-2</v>
      </c>
      <c r="Q68" s="25">
        <f t="shared" si="34"/>
        <v>3.1601708776102473E-2</v>
      </c>
      <c r="R68" s="25">
        <f t="shared" si="35"/>
        <v>5.1754358133816417E-2</v>
      </c>
      <c r="S68" s="25">
        <f t="shared" si="36"/>
        <v>6.4435222929876856E-2</v>
      </c>
      <c r="T68" s="25">
        <f t="shared" si="37"/>
        <v>6.4459410369048301E-2</v>
      </c>
      <c r="U68" s="25">
        <f t="shared" si="38"/>
        <v>6.0613196075471453E-3</v>
      </c>
      <c r="X68" s="22">
        <f t="shared" si="28"/>
        <v>1.1789963357106785</v>
      </c>
      <c r="Y68" s="22">
        <f t="shared" si="39"/>
        <v>1.4612799011496533</v>
      </c>
      <c r="Z68" s="22">
        <f t="shared" si="40"/>
        <v>0.99894059594958207</v>
      </c>
      <c r="AA68" s="22">
        <f t="shared" si="41"/>
        <v>0.98671378178403846</v>
      </c>
      <c r="AB68" s="22">
        <f t="shared" si="42"/>
        <v>0.74178355054773515</v>
      </c>
      <c r="AC68" s="22">
        <f t="shared" si="43"/>
        <v>0.75753318981976725</v>
      </c>
      <c r="AD68" s="22">
        <f t="shared" si="44"/>
        <v>1.1477103743401467</v>
      </c>
      <c r="AE68" s="22">
        <f t="shared" si="45"/>
        <v>0.9493773316452262</v>
      </c>
      <c r="AF68" s="22">
        <f t="shared" si="46"/>
        <v>7.5432965984041617E-2</v>
      </c>
      <c r="AI68" s="11">
        <f t="shared" ca="1" si="50"/>
        <v>2.7547448046301581</v>
      </c>
      <c r="AJ68" s="11">
        <f t="shared" ca="1" si="50"/>
        <v>0.25368300454554127</v>
      </c>
      <c r="AK68" s="11">
        <f t="shared" ca="1" si="50"/>
        <v>0.52726152338776766</v>
      </c>
      <c r="AL68" s="11">
        <f t="shared" ca="1" si="50"/>
        <v>-0.31165274904085893</v>
      </c>
      <c r="AM68" s="11">
        <f t="shared" ca="1" si="50"/>
        <v>-0.78724844571123187</v>
      </c>
      <c r="AN68" s="11">
        <f t="shared" ca="1" si="50"/>
        <v>-0.16699815052458328</v>
      </c>
      <c r="AO68" s="11">
        <f t="shared" ca="1" si="50"/>
        <v>0.31482784715812334</v>
      </c>
      <c r="AP68" s="11">
        <f t="shared" ca="1" si="50"/>
        <v>9.7325779555203232E-2</v>
      </c>
      <c r="AQ68" s="11">
        <f t="shared" ca="1" si="50"/>
        <v>-0.24669839866292056</v>
      </c>
      <c r="AS68" s="1">
        <f t="shared" ca="1" si="51"/>
        <v>4.6931044988359386E-2</v>
      </c>
      <c r="AT68" s="1">
        <f t="shared" ca="1" si="52"/>
        <v>9.5363960960971855E-2</v>
      </c>
      <c r="AU68" s="1">
        <f t="shared" ca="1" si="52"/>
        <v>5.7742292106422684E-2</v>
      </c>
      <c r="AV68" s="1">
        <f t="shared" ca="1" si="52"/>
        <v>4.0362700876845341E-2</v>
      </c>
      <c r="AW68" s="1">
        <f t="shared" ca="1" si="52"/>
        <v>3.3964064757664482E-2</v>
      </c>
      <c r="AX68" s="1">
        <f t="shared" ca="1" si="52"/>
        <v>5.3034705071295353E-2</v>
      </c>
      <c r="AY68" s="1">
        <f t="shared" ca="1" si="52"/>
        <v>3.6984656672622539E-2</v>
      </c>
      <c r="AZ68" s="1">
        <f t="shared" ca="1" si="52"/>
        <v>7.8634418456657057E-2</v>
      </c>
      <c r="BA68" s="1">
        <f t="shared" ca="1" si="52"/>
        <v>3.1721712694014685E-2</v>
      </c>
      <c r="BB68" s="15">
        <f t="shared" ca="1" si="53"/>
        <v>-8.5695396877528349E-3</v>
      </c>
      <c r="BC68" s="15">
        <f t="shared" ca="1" si="54"/>
        <v>-2.4991595018326859E-2</v>
      </c>
      <c r="BD68" s="15">
        <f t="shared" ca="1" si="55"/>
        <v>7.5523797179151073E-3</v>
      </c>
      <c r="BE68" s="15">
        <f t="shared" ca="1" si="56"/>
        <v>-1.2920482125812219E-2</v>
      </c>
      <c r="BF68" s="15">
        <f t="shared" ca="1" si="57"/>
        <v>2.3623559815620088E-3</v>
      </c>
      <c r="BG68" s="15">
        <f t="shared" ca="1" si="58"/>
        <v>1.2803469374789364E-3</v>
      </c>
      <c r="BH68" s="15">
        <f t="shared" ca="1" si="58"/>
        <v>-2.7450566257254318E-2</v>
      </c>
      <c r="BI68" s="15">
        <f t="shared" ca="1" si="58"/>
        <v>1.4175008087608756E-2</v>
      </c>
      <c r="BJ68" s="15">
        <f t="shared" ca="1" si="58"/>
        <v>2.5660393086467538E-2</v>
      </c>
    </row>
    <row r="69" spans="1:62" x14ac:dyDescent="0.2">
      <c r="A69" s="20">
        <v>37621</v>
      </c>
      <c r="B69" s="24">
        <v>879.82</v>
      </c>
      <c r="C69" s="24">
        <v>984.36</v>
      </c>
      <c r="D69" s="24">
        <v>6614.54</v>
      </c>
      <c r="E69" s="24">
        <v>2386.41</v>
      </c>
      <c r="F69" s="24">
        <v>3940.4</v>
      </c>
      <c r="G69" s="24">
        <v>2892.63</v>
      </c>
      <c r="H69" s="24">
        <v>8578.9500000000007</v>
      </c>
      <c r="I69" s="24">
        <v>9321.2900000000009</v>
      </c>
      <c r="J69" s="24">
        <v>3007.1</v>
      </c>
      <c r="K69" s="5"/>
      <c r="L69" s="5">
        <f t="shared" si="29"/>
        <v>36</v>
      </c>
      <c r="M69" s="25">
        <f t="shared" si="27"/>
        <v>-6.2229277129875436E-2</v>
      </c>
      <c r="N69" s="25">
        <f t="shared" si="31"/>
        <v>-0.12560406085901027</v>
      </c>
      <c r="O69" s="25">
        <f t="shared" si="32"/>
        <v>6.6924988283752302E-3</v>
      </c>
      <c r="P69" s="25">
        <f t="shared" si="33"/>
        <v>-0.10735106591399499</v>
      </c>
      <c r="Q69" s="25">
        <f t="shared" si="34"/>
        <v>-5.648989956681251E-2</v>
      </c>
      <c r="R69" s="25">
        <f t="shared" si="35"/>
        <v>-0.13789504092980187</v>
      </c>
      <c r="S69" s="25">
        <f t="shared" si="36"/>
        <v>-7.1581831369502677E-2</v>
      </c>
      <c r="T69" s="25">
        <f t="shared" si="37"/>
        <v>-7.7246765877961129E-2</v>
      </c>
      <c r="U69" s="25">
        <f t="shared" si="38"/>
        <v>-1.7896168485422918E-2</v>
      </c>
      <c r="X69" s="22">
        <f t="shared" si="28"/>
        <v>-1.2974527214260565</v>
      </c>
      <c r="Y69" s="22">
        <f t="shared" si="39"/>
        <v>-1.4479937806455121</v>
      </c>
      <c r="Z69" s="22">
        <f t="shared" si="40"/>
        <v>6.3999119322163012E-2</v>
      </c>
      <c r="AA69" s="22">
        <f t="shared" si="41"/>
        <v>-1.8003511669787453</v>
      </c>
      <c r="AB69" s="22">
        <f t="shared" si="42"/>
        <v>-1.2641187313928244</v>
      </c>
      <c r="AC69" s="22">
        <f t="shared" si="43"/>
        <v>-2.0490521591859707</v>
      </c>
      <c r="AD69" s="22">
        <f t="shared" si="44"/>
        <v>-1.1068652645140178</v>
      </c>
      <c r="AE69" s="22">
        <f t="shared" si="45"/>
        <v>-1.2207332549877594</v>
      </c>
      <c r="AF69" s="22">
        <f t="shared" si="46"/>
        <v>-0.55801733710334223</v>
      </c>
      <c r="AI69" s="11">
        <f t="shared" ca="1" si="50"/>
        <v>-3.5828948625940003</v>
      </c>
      <c r="AJ69" s="11">
        <f t="shared" ca="1" si="50"/>
        <v>0.90674506851543868</v>
      </c>
      <c r="AK69" s="11">
        <f t="shared" ca="1" si="50"/>
        <v>0.28376288578303754</v>
      </c>
      <c r="AL69" s="11">
        <f t="shared" ca="1" si="50"/>
        <v>-0.40168882161246877</v>
      </c>
      <c r="AM69" s="11">
        <f t="shared" ca="1" si="50"/>
        <v>1.2025189753210888</v>
      </c>
      <c r="AN69" s="11">
        <f t="shared" ca="1" si="50"/>
        <v>-0.6022700365821575</v>
      </c>
      <c r="AO69" s="11">
        <f t="shared" ca="1" si="50"/>
        <v>-0.36420223098545951</v>
      </c>
      <c r="AP69" s="11">
        <f t="shared" ca="1" si="50"/>
        <v>-6.0353866165534537E-2</v>
      </c>
      <c r="AQ69" s="11">
        <f t="shared" ca="1" si="50"/>
        <v>-4.9999874674424308E-2</v>
      </c>
      <c r="AS69" s="1">
        <f t="shared" ca="1" si="51"/>
        <v>-6.6390576906790372E-2</v>
      </c>
      <c r="AT69" s="1">
        <f t="shared" ca="1" si="52"/>
        <v>-9.2832201316045582E-2</v>
      </c>
      <c r="AU69" s="1">
        <f t="shared" ca="1" si="52"/>
        <v>-3.5800298143140862E-2</v>
      </c>
      <c r="AV69" s="1">
        <f t="shared" ca="1" si="52"/>
        <v>-9.9659734906616879E-2</v>
      </c>
      <c r="AW69" s="1">
        <f t="shared" ca="1" si="52"/>
        <v>-6.7636095187216971E-2</v>
      </c>
      <c r="AX69" s="1">
        <f t="shared" ca="1" si="52"/>
        <v>-0.11023639406025187</v>
      </c>
      <c r="AY69" s="1">
        <f t="shared" ca="1" si="52"/>
        <v>-3.8894671436210761E-2</v>
      </c>
      <c r="AZ69" s="1">
        <f t="shared" ca="1" si="52"/>
        <v>-4.6457851775002251E-2</v>
      </c>
      <c r="BA69" s="1">
        <f t="shared" ca="1" si="52"/>
        <v>-4.0307916582657623E-2</v>
      </c>
      <c r="BB69" s="15">
        <f t="shared" ca="1" si="53"/>
        <v>-4.1612997769149354E-3</v>
      </c>
      <c r="BC69" s="15">
        <f t="shared" ca="1" si="54"/>
        <v>3.2771859542964688E-2</v>
      </c>
      <c r="BD69" s="15">
        <f t="shared" ca="1" si="55"/>
        <v>-4.2492796971516089E-2</v>
      </c>
      <c r="BE69" s="15">
        <f t="shared" ca="1" si="56"/>
        <v>7.6913310073781077E-3</v>
      </c>
      <c r="BF69" s="15">
        <f t="shared" ca="1" si="57"/>
        <v>-1.1146195620404462E-2</v>
      </c>
      <c r="BG69" s="15">
        <f t="shared" ca="1" si="58"/>
        <v>2.7658646869549997E-2</v>
      </c>
      <c r="BH69" s="15">
        <f t="shared" ca="1" si="58"/>
        <v>3.2687159933291916E-2</v>
      </c>
      <c r="BI69" s="15">
        <f t="shared" ca="1" si="58"/>
        <v>3.0788914102958878E-2</v>
      </c>
      <c r="BJ69" s="15">
        <f t="shared" ca="1" si="58"/>
        <v>-2.2411748097234705E-2</v>
      </c>
    </row>
    <row r="70" spans="1:62" x14ac:dyDescent="0.2">
      <c r="A70" s="20">
        <v>37652</v>
      </c>
      <c r="B70" s="24">
        <v>855.7</v>
      </c>
      <c r="C70" s="24">
        <v>983.05</v>
      </c>
      <c r="D70" s="24">
        <v>6569.49</v>
      </c>
      <c r="E70" s="24">
        <v>2248.17</v>
      </c>
      <c r="F70" s="24">
        <v>3567.4</v>
      </c>
      <c r="G70" s="24">
        <v>2747.83</v>
      </c>
      <c r="H70" s="24">
        <v>8339.94</v>
      </c>
      <c r="I70" s="24">
        <v>9258.9500000000007</v>
      </c>
      <c r="J70" s="24">
        <v>2956.9</v>
      </c>
      <c r="K70" s="5"/>
      <c r="L70" s="5">
        <f t="shared" si="29"/>
        <v>37</v>
      </c>
      <c r="M70" s="25">
        <f t="shared" si="27"/>
        <v>-2.7797493671422965E-2</v>
      </c>
      <c r="N70" s="25">
        <f t="shared" si="31"/>
        <v>-1.3317002491590555E-3</v>
      </c>
      <c r="O70" s="25">
        <f t="shared" si="32"/>
        <v>-6.8340523095716749E-3</v>
      </c>
      <c r="P70" s="25">
        <f t="shared" si="33"/>
        <v>-5.9673592673971071E-2</v>
      </c>
      <c r="Q70" s="25">
        <f t="shared" si="34"/>
        <v>-9.9445201857321058E-2</v>
      </c>
      <c r="R70" s="25">
        <f t="shared" si="35"/>
        <v>-5.1354613622695187E-2</v>
      </c>
      <c r="S70" s="25">
        <f t="shared" si="36"/>
        <v>-2.82555062885687E-2</v>
      </c>
      <c r="T70" s="25">
        <f t="shared" si="37"/>
        <v>-6.7103798364828394E-3</v>
      </c>
      <c r="U70" s="25">
        <f t="shared" si="38"/>
        <v>-1.6834736950393506E-2</v>
      </c>
      <c r="X70" s="22">
        <f t="shared" si="28"/>
        <v>-0.5731797428189912</v>
      </c>
      <c r="Y70" s="22">
        <f t="shared" si="39"/>
        <v>2.1931700391775808E-2</v>
      </c>
      <c r="Z70" s="22">
        <f t="shared" si="40"/>
        <v>-0.22674308025955153</v>
      </c>
      <c r="AA70" s="22">
        <f t="shared" si="41"/>
        <v>-0.9731289811185363</v>
      </c>
      <c r="AB70" s="22">
        <f t="shared" si="42"/>
        <v>-2.2422384468436509</v>
      </c>
      <c r="AC70" s="22">
        <f t="shared" si="43"/>
        <v>-0.76835685207695059</v>
      </c>
      <c r="AD70" s="22">
        <f t="shared" si="44"/>
        <v>-0.38870181396945247</v>
      </c>
      <c r="AE70" s="22">
        <f t="shared" si="45"/>
        <v>-0.1405279869786763</v>
      </c>
      <c r="AF70" s="22">
        <f t="shared" si="46"/>
        <v>-0.52995245296516824</v>
      </c>
      <c r="AI70" s="11">
        <f t="shared" ca="1" si="50"/>
        <v>-1.9882975265528811</v>
      </c>
      <c r="AJ70" s="11">
        <f t="shared" ca="1" si="50"/>
        <v>0.87829910705000414</v>
      </c>
      <c r="AK70" s="11">
        <f t="shared" ca="1" si="50"/>
        <v>0.92743300991562005</v>
      </c>
      <c r="AL70" s="11">
        <f t="shared" ca="1" si="50"/>
        <v>-0.38380289422587033</v>
      </c>
      <c r="AM70" s="11">
        <f t="shared" ca="1" si="50"/>
        <v>-0.27992570177410625</v>
      </c>
      <c r="AN70" s="11">
        <f t="shared" ca="1" si="50"/>
        <v>0.77163281513544657</v>
      </c>
      <c r="AO70" s="11">
        <f t="shared" ca="1" si="50"/>
        <v>-0.70971815224919954</v>
      </c>
      <c r="AP70" s="11">
        <f t="shared" ca="1" si="50"/>
        <v>0.69559197059928901</v>
      </c>
      <c r="AQ70" s="11">
        <f t="shared" ca="1" si="50"/>
        <v>-6.0034220299061136E-2</v>
      </c>
      <c r="AS70" s="1">
        <f t="shared" ca="1" si="51"/>
        <v>-3.6705978051882894E-2</v>
      </c>
      <c r="AT70" s="1">
        <f t="shared" ca="1" si="52"/>
        <v>-2.1322974399663176E-2</v>
      </c>
      <c r="AU70" s="1">
        <f t="shared" ca="1" si="52"/>
        <v>-1.4494840398024326E-3</v>
      </c>
      <c r="AV70" s="1">
        <f t="shared" ca="1" si="52"/>
        <v>-7.4436063190696525E-2</v>
      </c>
      <c r="AW70" s="1">
        <f t="shared" ca="1" si="52"/>
        <v>-4.8339190568771034E-2</v>
      </c>
      <c r="AX70" s="1">
        <f t="shared" ca="1" si="52"/>
        <v>-7.7556073383251795E-2</v>
      </c>
      <c r="AY70" s="1">
        <f t="shared" ca="1" si="52"/>
        <v>-3.1536925376020854E-2</v>
      </c>
      <c r="AZ70" s="1">
        <f t="shared" ca="1" si="52"/>
        <v>3.6935904775571068E-3</v>
      </c>
      <c r="BA70" s="1">
        <f t="shared" ca="1" si="52"/>
        <v>-2.933688335184783E-2</v>
      </c>
      <c r="BB70" s="15">
        <f t="shared" ca="1" si="53"/>
        <v>-8.9084843804599287E-3</v>
      </c>
      <c r="BC70" s="15">
        <f t="shared" ca="1" si="54"/>
        <v>-1.9991274150504119E-2</v>
      </c>
      <c r="BD70" s="15">
        <f t="shared" ca="1" si="55"/>
        <v>5.3845682697692427E-3</v>
      </c>
      <c r="BE70" s="15">
        <f t="shared" ca="1" si="56"/>
        <v>-1.4762470516725454E-2</v>
      </c>
      <c r="BF70" s="15">
        <f t="shared" ca="1" si="57"/>
        <v>5.1106011288550024E-2</v>
      </c>
      <c r="BG70" s="15">
        <f t="shared" ca="1" si="58"/>
        <v>-2.6201459760556607E-2</v>
      </c>
      <c r="BH70" s="15">
        <f t="shared" ca="1" si="58"/>
        <v>-3.2814190874521539E-3</v>
      </c>
      <c r="BI70" s="15">
        <f t="shared" ca="1" si="58"/>
        <v>1.0403970314039945E-2</v>
      </c>
      <c r="BJ70" s="15">
        <f t="shared" ca="1" si="58"/>
        <v>-1.2502146401454323E-2</v>
      </c>
    </row>
    <row r="71" spans="1:62" x14ac:dyDescent="0.2">
      <c r="A71" s="20">
        <v>37680</v>
      </c>
      <c r="B71" s="24">
        <v>841.15</v>
      </c>
      <c r="C71" s="24">
        <v>1009.74</v>
      </c>
      <c r="D71" s="24">
        <v>6555.12</v>
      </c>
      <c r="E71" s="24">
        <v>2140.73</v>
      </c>
      <c r="F71" s="24">
        <v>3655.6</v>
      </c>
      <c r="G71" s="24">
        <v>2547.0500000000002</v>
      </c>
      <c r="H71" s="24">
        <v>8363.0400000000009</v>
      </c>
      <c r="I71" s="24">
        <v>9122.66</v>
      </c>
      <c r="J71" s="24">
        <v>2800.9</v>
      </c>
      <c r="K71" s="5"/>
      <c r="L71" s="5">
        <f t="shared" si="29"/>
        <v>38</v>
      </c>
      <c r="M71" s="25">
        <f t="shared" si="27"/>
        <v>-1.7149844258839787E-2</v>
      </c>
      <c r="N71" s="25">
        <f t="shared" si="31"/>
        <v>2.6788167399537245E-2</v>
      </c>
      <c r="O71" s="25">
        <f t="shared" si="32"/>
        <v>-2.1897802284679703E-3</v>
      </c>
      <c r="P71" s="25">
        <f t="shared" si="33"/>
        <v>-4.8969659587609522E-2</v>
      </c>
      <c r="Q71" s="25">
        <f t="shared" si="34"/>
        <v>2.4423199273843524E-2</v>
      </c>
      <c r="R71" s="25">
        <f t="shared" si="35"/>
        <v>-7.5875682530286412E-2</v>
      </c>
      <c r="S71" s="25">
        <f t="shared" si="36"/>
        <v>2.7659752603954265E-3</v>
      </c>
      <c r="T71" s="25">
        <f t="shared" si="37"/>
        <v>-1.4829223073671689E-2</v>
      </c>
      <c r="U71" s="25">
        <f t="shared" si="38"/>
        <v>-5.420062813416282E-2</v>
      </c>
      <c r="X71" s="22">
        <f t="shared" si="28"/>
        <v>-0.34920630953689208</v>
      </c>
      <c r="Y71" s="22">
        <f t="shared" si="39"/>
        <v>0.35454073571847883</v>
      </c>
      <c r="Z71" s="22">
        <f t="shared" si="40"/>
        <v>-0.12691823455087756</v>
      </c>
      <c r="AA71" s="22">
        <f t="shared" si="41"/>
        <v>-0.78741169529626076</v>
      </c>
      <c r="AB71" s="22">
        <f t="shared" si="42"/>
        <v>0.57832429645555661</v>
      </c>
      <c r="AC71" s="22">
        <f t="shared" si="43"/>
        <v>-1.1312394822239604</v>
      </c>
      <c r="AD71" s="22">
        <f t="shared" si="44"/>
        <v>0.12550044501725405</v>
      </c>
      <c r="AE71" s="22">
        <f t="shared" si="45"/>
        <v>-0.26486122443422416</v>
      </c>
      <c r="AF71" s="22">
        <f t="shared" si="46"/>
        <v>-1.5179289471467219</v>
      </c>
      <c r="AI71" s="11">
        <f t="shared" ca="1" si="50"/>
        <v>-1.0622352633510963</v>
      </c>
      <c r="AJ71" s="11">
        <f t="shared" ca="1" si="50"/>
        <v>0.42417007547699859</v>
      </c>
      <c r="AK71" s="11">
        <f t="shared" ca="1" si="50"/>
        <v>0.66494003788938683</v>
      </c>
      <c r="AL71" s="11">
        <f t="shared" ca="1" si="50"/>
        <v>-0.31011845857561754</v>
      </c>
      <c r="AM71" s="11">
        <f t="shared" ca="1" si="50"/>
        <v>-0.53225247981226453</v>
      </c>
      <c r="AN71" s="11">
        <f t="shared" ca="1" si="50"/>
        <v>-0.82866814787615872</v>
      </c>
      <c r="AO71" s="11">
        <f t="shared" ca="1" si="50"/>
        <v>1.2314384106698626</v>
      </c>
      <c r="AP71" s="11">
        <f t="shared" ca="1" si="50"/>
        <v>-0.71809254124390898</v>
      </c>
      <c r="AQ71" s="11">
        <f t="shared" ca="1" si="50"/>
        <v>-0.19818600847183418</v>
      </c>
      <c r="AS71" s="1">
        <f t="shared" ca="1" si="51"/>
        <v>-1.901885684529224E-2</v>
      </c>
      <c r="AT71" s="1">
        <f t="shared" ca="1" si="52"/>
        <v>-5.7051605051698122E-3</v>
      </c>
      <c r="AU71" s="1">
        <f t="shared" ca="1" si="52"/>
        <v>3.0353814913734265E-3</v>
      </c>
      <c r="AV71" s="1">
        <f t="shared" ca="1" si="52"/>
        <v>-4.2486535622742093E-2</v>
      </c>
      <c r="AW71" s="1">
        <f t="shared" ca="1" si="52"/>
        <v>-2.7199186780326623E-2</v>
      </c>
      <c r="AX71" s="1">
        <f t="shared" ca="1" si="52"/>
        <v>-4.1222488742829647E-2</v>
      </c>
      <c r="AY71" s="1">
        <f t="shared" ca="1" si="52"/>
        <v>-2.5832340716222642E-2</v>
      </c>
      <c r="AZ71" s="1">
        <f t="shared" ca="1" si="52"/>
        <v>6.9616994158027464E-3</v>
      </c>
      <c r="BA71" s="1">
        <f t="shared" ca="1" si="52"/>
        <v>-1.6718133915226176E-2</v>
      </c>
      <c r="BB71" s="15">
        <f t="shared" ca="1" si="53"/>
        <v>-1.8690125864524523E-3</v>
      </c>
      <c r="BC71" s="15">
        <f t="shared" ca="1" si="54"/>
        <v>-3.2493327904707055E-2</v>
      </c>
      <c r="BD71" s="15">
        <f t="shared" ca="1" si="55"/>
        <v>5.2251617198413973E-3</v>
      </c>
      <c r="BE71" s="15">
        <f t="shared" ca="1" si="56"/>
        <v>6.4831239648674294E-3</v>
      </c>
      <c r="BF71" s="15">
        <f t="shared" ca="1" si="57"/>
        <v>-5.1622386054170147E-2</v>
      </c>
      <c r="BG71" s="15">
        <f t="shared" ca="1" si="58"/>
        <v>3.4653193787456765E-2</v>
      </c>
      <c r="BH71" s="15">
        <f t="shared" ca="1" si="58"/>
        <v>-2.859831597661807E-2</v>
      </c>
      <c r="BI71" s="15">
        <f t="shared" ca="1" si="58"/>
        <v>2.1790922489474437E-2</v>
      </c>
      <c r="BJ71" s="15">
        <f t="shared" ca="1" si="58"/>
        <v>3.7482494218936645E-2</v>
      </c>
    </row>
    <row r="72" spans="1:62" x14ac:dyDescent="0.2">
      <c r="A72" s="20">
        <v>37711</v>
      </c>
      <c r="B72" s="24">
        <v>848.18</v>
      </c>
      <c r="C72" s="24">
        <v>1018.66</v>
      </c>
      <c r="D72" s="24">
        <v>6343.29</v>
      </c>
      <c r="E72" s="24">
        <v>2036.86</v>
      </c>
      <c r="F72" s="24">
        <v>3613.3</v>
      </c>
      <c r="G72" s="24">
        <v>2423.87</v>
      </c>
      <c r="H72" s="24">
        <v>7972.71</v>
      </c>
      <c r="I72" s="24">
        <v>8634.4500000000007</v>
      </c>
      <c r="J72" s="24">
        <v>2885.2</v>
      </c>
      <c r="K72" s="5"/>
      <c r="L72" s="5">
        <f t="shared" si="29"/>
        <v>39</v>
      </c>
      <c r="M72" s="25">
        <f t="shared" si="27"/>
        <v>8.3228742528296627E-3</v>
      </c>
      <c r="N72" s="25">
        <f t="shared" si="31"/>
        <v>8.7951661412313219E-3</v>
      </c>
      <c r="O72" s="25">
        <f t="shared" si="32"/>
        <v>-3.2848862386609556E-2</v>
      </c>
      <c r="P72" s="25">
        <f t="shared" si="33"/>
        <v>-4.97374859999591E-2</v>
      </c>
      <c r="Q72" s="25">
        <f t="shared" si="34"/>
        <v>-1.1638756207321336E-2</v>
      </c>
      <c r="R72" s="25">
        <f t="shared" si="35"/>
        <v>-4.9570390337122142E-2</v>
      </c>
      <c r="S72" s="25">
        <f t="shared" si="36"/>
        <v>-4.7797537259772822E-2</v>
      </c>
      <c r="T72" s="25">
        <f t="shared" si="37"/>
        <v>-5.5001412923893218E-2</v>
      </c>
      <c r="U72" s="25">
        <f t="shared" si="38"/>
        <v>2.9653427541889866E-2</v>
      </c>
      <c r="X72" s="22">
        <f t="shared" si="28"/>
        <v>0.18661263030768829</v>
      </c>
      <c r="Y72" s="22">
        <f t="shared" si="39"/>
        <v>0.1417148836937184</v>
      </c>
      <c r="Z72" s="22">
        <f t="shared" si="40"/>
        <v>-0.78591023427857432</v>
      </c>
      <c r="AA72" s="22">
        <f t="shared" si="41"/>
        <v>-0.80073377383820443</v>
      </c>
      <c r="AB72" s="22">
        <f t="shared" si="42"/>
        <v>-0.24282950186450036</v>
      </c>
      <c r="AC72" s="22">
        <f t="shared" si="43"/>
        <v>-0.74195247137567355</v>
      </c>
      <c r="AD72" s="22">
        <f t="shared" si="44"/>
        <v>-0.71262433374726375</v>
      </c>
      <c r="AE72" s="22">
        <f t="shared" si="45"/>
        <v>-0.880064434280455</v>
      </c>
      <c r="AF72" s="22">
        <f t="shared" si="46"/>
        <v>0.69922239931219055</v>
      </c>
      <c r="AI72" s="11">
        <f t="shared" ca="1" si="50"/>
        <v>-1.0179328195124329</v>
      </c>
      <c r="AJ72" s="11">
        <f t="shared" ca="1" si="50"/>
        <v>-0.18306329590997084</v>
      </c>
      <c r="AK72" s="11">
        <f t="shared" ca="1" si="50"/>
        <v>-0.15823715276085287</v>
      </c>
      <c r="AL72" s="11">
        <f t="shared" ca="1" si="50"/>
        <v>-0.72009819331340086</v>
      </c>
      <c r="AM72" s="11">
        <f t="shared" ca="1" si="50"/>
        <v>1.0217492609430081</v>
      </c>
      <c r="AN72" s="11">
        <f t="shared" ca="1" si="50"/>
        <v>0.7878243162352857</v>
      </c>
      <c r="AO72" s="11">
        <f t="shared" ca="1" si="50"/>
        <v>0.59238842626890409</v>
      </c>
      <c r="AP72" s="11">
        <f t="shared" ca="1" si="50"/>
        <v>0.16630835002711014</v>
      </c>
      <c r="AQ72" s="11">
        <f t="shared" ca="1" si="50"/>
        <v>0.19481859438356494</v>
      </c>
      <c r="AS72" s="1">
        <f t="shared" ca="1" si="51"/>
        <v>-1.7434797948447468E-2</v>
      </c>
      <c r="AT72" s="1">
        <f t="shared" ca="1" si="52"/>
        <v>-3.7920802292119929E-2</v>
      </c>
      <c r="AU72" s="1">
        <f t="shared" ca="1" si="52"/>
        <v>-1.6804394666898398E-2</v>
      </c>
      <c r="AV72" s="1">
        <f t="shared" ca="1" si="52"/>
        <v>-1.8300684601150103E-2</v>
      </c>
      <c r="AW72" s="1">
        <f t="shared" ca="1" si="52"/>
        <v>-1.3234217259980344E-2</v>
      </c>
      <c r="AX72" s="1">
        <f t="shared" ca="1" si="52"/>
        <v>-1.6583299632899298E-2</v>
      </c>
      <c r="AY72" s="1">
        <f t="shared" ca="1" si="52"/>
        <v>-2.4839067515808208E-2</v>
      </c>
      <c r="AZ72" s="1">
        <f t="shared" ca="1" si="52"/>
        <v>-2.6351074005392314E-2</v>
      </c>
      <c r="BA72" s="1">
        <f t="shared" ca="1" si="52"/>
        <v>-8.3074808220066892E-3</v>
      </c>
      <c r="BB72" s="15">
        <f t="shared" ca="1" si="53"/>
        <v>-2.5757672201277129E-2</v>
      </c>
      <c r="BC72" s="15">
        <f t="shared" ca="1" si="54"/>
        <v>-4.6715968433351254E-2</v>
      </c>
      <c r="BD72" s="15">
        <f t="shared" ca="1" si="55"/>
        <v>1.6044467719711158E-2</v>
      </c>
      <c r="BE72" s="15">
        <f t="shared" ca="1" si="56"/>
        <v>3.1436801398809E-2</v>
      </c>
      <c r="BF72" s="15">
        <f t="shared" ca="1" si="57"/>
        <v>-1.5954610526590085E-3</v>
      </c>
      <c r="BG72" s="15">
        <f t="shared" ca="1" si="58"/>
        <v>3.2987090704222843E-2</v>
      </c>
      <c r="BH72" s="15">
        <f t="shared" ca="1" si="58"/>
        <v>2.2958469743964614E-2</v>
      </c>
      <c r="BI72" s="15">
        <f t="shared" ca="1" si="58"/>
        <v>2.8650338918500905E-2</v>
      </c>
      <c r="BJ72" s="15">
        <f t="shared" ca="1" si="58"/>
        <v>-3.7960908363896553E-2</v>
      </c>
    </row>
    <row r="73" spans="1:62" x14ac:dyDescent="0.2">
      <c r="A73" s="20">
        <v>37741</v>
      </c>
      <c r="B73" s="24">
        <v>916.92</v>
      </c>
      <c r="C73" s="24">
        <v>1106.06</v>
      </c>
      <c r="D73" s="24">
        <v>6586.07</v>
      </c>
      <c r="E73" s="24">
        <v>2324.23</v>
      </c>
      <c r="F73" s="24">
        <v>3926</v>
      </c>
      <c r="G73" s="24">
        <v>2942.04</v>
      </c>
      <c r="H73" s="24">
        <v>7831.42</v>
      </c>
      <c r="I73" s="24">
        <v>8717.2199999999993</v>
      </c>
      <c r="J73" s="24">
        <v>3007.5</v>
      </c>
      <c r="K73" s="5"/>
      <c r="L73" s="5">
        <f t="shared" si="29"/>
        <v>40</v>
      </c>
      <c r="M73" s="25">
        <f t="shared" si="27"/>
        <v>7.7927350029476733E-2</v>
      </c>
      <c r="N73" s="25">
        <f t="shared" si="31"/>
        <v>8.2316113064478821E-2</v>
      </c>
      <c r="O73" s="25">
        <f t="shared" si="32"/>
        <v>3.7559251206178659E-2</v>
      </c>
      <c r="P73" s="25">
        <f t="shared" si="33"/>
        <v>0.1319793950300685</v>
      </c>
      <c r="Q73" s="25">
        <f t="shared" si="34"/>
        <v>8.2999613645681064E-2</v>
      </c>
      <c r="R73" s="25">
        <f t="shared" si="35"/>
        <v>0.193737781874012</v>
      </c>
      <c r="S73" s="25">
        <f t="shared" si="36"/>
        <v>-1.788061277312928E-2</v>
      </c>
      <c r="T73" s="25">
        <f t="shared" si="37"/>
        <v>9.54036444901518E-3</v>
      </c>
      <c r="U73" s="25">
        <f t="shared" si="38"/>
        <v>4.1514947219316506E-2</v>
      </c>
      <c r="X73" s="22">
        <f t="shared" si="28"/>
        <v>1.6507436142855159</v>
      </c>
      <c r="Y73" s="22">
        <f t="shared" si="39"/>
        <v>1.0113395753156511</v>
      </c>
      <c r="Z73" s="22">
        <f t="shared" si="40"/>
        <v>0.72745482127789629</v>
      </c>
      <c r="AA73" s="22">
        <f t="shared" si="41"/>
        <v>2.3521228126800873</v>
      </c>
      <c r="AB73" s="22">
        <f t="shared" si="42"/>
        <v>1.9121467282015749</v>
      </c>
      <c r="AC73" s="22">
        <f t="shared" si="43"/>
        <v>2.8587188452366479</v>
      </c>
      <c r="AD73" s="22">
        <f t="shared" si="44"/>
        <v>-0.21673086300229522</v>
      </c>
      <c r="AE73" s="22">
        <f t="shared" si="45"/>
        <v>0.10833845729791178</v>
      </c>
      <c r="AF73" s="22">
        <f t="shared" si="46"/>
        <v>1.0128480684802215</v>
      </c>
      <c r="AI73" s="11">
        <f t="shared" ca="1" si="50"/>
        <v>3.9476339043378421</v>
      </c>
      <c r="AJ73" s="11">
        <f t="shared" ca="1" si="50"/>
        <v>-2.5551394983812874</v>
      </c>
      <c r="AK73" s="11">
        <f t="shared" ca="1" si="50"/>
        <v>-0.53064024119196374</v>
      </c>
      <c r="AL73" s="11">
        <f t="shared" ca="1" si="50"/>
        <v>-0.1723614104872305</v>
      </c>
      <c r="AM73" s="11">
        <f t="shared" ca="1" si="50"/>
        <v>-0.17747848953876511</v>
      </c>
      <c r="AN73" s="11">
        <f t="shared" ca="1" si="50"/>
        <v>-0.18779763663938098</v>
      </c>
      <c r="AO73" s="11">
        <f t="shared" ca="1" si="50"/>
        <v>-0.36939992171975511</v>
      </c>
      <c r="AP73" s="11">
        <f t="shared" ca="1" si="50"/>
        <v>5.8798617425089905E-2</v>
      </c>
      <c r="AQ73" s="11">
        <f t="shared" ca="1" si="50"/>
        <v>0.30342171582151706</v>
      </c>
      <c r="AS73" s="1">
        <f t="shared" ca="1" si="51"/>
        <v>8.0553852864301181E-2</v>
      </c>
      <c r="AT73" s="1">
        <f t="shared" ca="1" si="52"/>
        <v>8.9054703260978738E-2</v>
      </c>
      <c r="AU73" s="1">
        <f t="shared" ca="1" si="52"/>
        <v>2.4212053085972234E-2</v>
      </c>
      <c r="AV73" s="1">
        <f t="shared" ca="1" si="52"/>
        <v>0.13915904517069763</v>
      </c>
      <c r="AW73" s="1">
        <f t="shared" ca="1" si="52"/>
        <v>9.0887344408843163E-2</v>
      </c>
      <c r="AX73" s="1">
        <f t="shared" ca="1" si="52"/>
        <v>0.1683571011424162</v>
      </c>
      <c r="AY73" s="1">
        <f t="shared" ca="1" si="52"/>
        <v>-2.2135691663839073E-2</v>
      </c>
      <c r="AZ73" s="1">
        <f t="shared" ca="1" si="52"/>
        <v>2.1001997236879871E-2</v>
      </c>
      <c r="BA73" s="1">
        <f t="shared" ca="1" si="52"/>
        <v>4.5676049578529949E-2</v>
      </c>
      <c r="BB73" s="15">
        <f t="shared" ca="1" si="53"/>
        <v>2.6265028348244485E-3</v>
      </c>
      <c r="BC73" s="15">
        <f t="shared" ca="1" si="54"/>
        <v>6.7385901964999162E-3</v>
      </c>
      <c r="BD73" s="15">
        <f t="shared" ca="1" si="55"/>
        <v>-1.3347198120206426E-2</v>
      </c>
      <c r="BE73" s="15">
        <f t="shared" ca="1" si="56"/>
        <v>7.1796501406291291E-3</v>
      </c>
      <c r="BF73" s="15">
        <f t="shared" ca="1" si="57"/>
        <v>7.8877307631620985E-3</v>
      </c>
      <c r="BG73" s="15">
        <f t="shared" ca="1" si="58"/>
        <v>-2.5380680731595801E-2</v>
      </c>
      <c r="BH73" s="15">
        <f t="shared" ca="1" si="58"/>
        <v>-4.2550788907097931E-3</v>
      </c>
      <c r="BI73" s="15">
        <f t="shared" ca="1" si="58"/>
        <v>1.1461632787864691E-2</v>
      </c>
      <c r="BJ73" s="15">
        <f t="shared" ca="1" si="58"/>
        <v>4.1611023592134436E-3</v>
      </c>
    </row>
    <row r="74" spans="1:62" x14ac:dyDescent="0.2">
      <c r="A74" s="20">
        <v>37771</v>
      </c>
      <c r="B74" s="24">
        <v>963.59</v>
      </c>
      <c r="C74" s="24">
        <v>1197.8900000000001</v>
      </c>
      <c r="D74" s="24">
        <v>6859.8</v>
      </c>
      <c r="E74" s="24">
        <v>2330.06</v>
      </c>
      <c r="F74" s="24">
        <v>4048.1</v>
      </c>
      <c r="G74" s="24">
        <v>2982.68</v>
      </c>
      <c r="H74" s="24">
        <v>8424.51</v>
      </c>
      <c r="I74" s="24">
        <v>9487.3799999999992</v>
      </c>
      <c r="J74" s="24">
        <v>3011</v>
      </c>
      <c r="K74" s="5"/>
      <c r="L74" s="5">
        <f t="shared" si="29"/>
        <v>41</v>
      </c>
      <c r="M74" s="25">
        <f t="shared" si="27"/>
        <v>4.9645665489287727E-2</v>
      </c>
      <c r="N74" s="25">
        <f t="shared" si="31"/>
        <v>7.9757524601461821E-2</v>
      </c>
      <c r="O74" s="25">
        <f t="shared" si="32"/>
        <v>4.0721474290018642E-2</v>
      </c>
      <c r="P74" s="25">
        <f t="shared" si="33"/>
        <v>2.5052169285300074E-3</v>
      </c>
      <c r="Q74" s="25">
        <f t="shared" si="34"/>
        <v>3.0626539383079517E-2</v>
      </c>
      <c r="R74" s="25">
        <f t="shared" si="35"/>
        <v>1.3719006942584043E-2</v>
      </c>
      <c r="S74" s="25">
        <f t="shared" si="36"/>
        <v>7.3001466981998817E-2</v>
      </c>
      <c r="T74" s="25">
        <f t="shared" si="37"/>
        <v>8.46621146688398E-2</v>
      </c>
      <c r="U74" s="25">
        <f t="shared" si="38"/>
        <v>1.1630806328999854E-3</v>
      </c>
      <c r="X74" s="22">
        <f t="shared" si="28"/>
        <v>1.0558380402926686</v>
      </c>
      <c r="Y74" s="22">
        <f t="shared" si="39"/>
        <v>0.98107593214656341</v>
      </c>
      <c r="Z74" s="22">
        <f t="shared" si="40"/>
        <v>0.79542423089218306</v>
      </c>
      <c r="AA74" s="22">
        <f t="shared" si="41"/>
        <v>0.10569687306678727</v>
      </c>
      <c r="AB74" s="22">
        <f t="shared" si="42"/>
        <v>0.71957831956672236</v>
      </c>
      <c r="AC74" s="22">
        <f t="shared" si="43"/>
        <v>0.19465526916898052</v>
      </c>
      <c r="AD74" s="22">
        <f t="shared" si="44"/>
        <v>1.2897017242916333</v>
      </c>
      <c r="AE74" s="22">
        <f t="shared" si="45"/>
        <v>1.2587647108034337</v>
      </c>
      <c r="AF74" s="22">
        <f t="shared" si="46"/>
        <v>-5.4079399880188672E-2</v>
      </c>
      <c r="AI74" s="11">
        <f t="shared" ref="AI74:AQ83" ca="1" si="59">SUMPRODUCT(OFFSET($AI$16:$AQ$16,AI$30,0),$X74:$AF74)</f>
        <v>2.0689811207377833</v>
      </c>
      <c r="AJ74" s="11">
        <f t="shared" ca="1" si="59"/>
        <v>0.96447711980764328</v>
      </c>
      <c r="AK74" s="11">
        <f t="shared" ca="1" si="59"/>
        <v>0.57420269272568725</v>
      </c>
      <c r="AL74" s="11">
        <f t="shared" ca="1" si="59"/>
        <v>9.1258824174405798E-2</v>
      </c>
      <c r="AM74" s="11">
        <f t="shared" ca="1" si="59"/>
        <v>-0.54850244449693497</v>
      </c>
      <c r="AN74" s="11">
        <f t="shared" ca="1" si="59"/>
        <v>-0.30540276500146918</v>
      </c>
      <c r="AO74" s="11">
        <f t="shared" ca="1" si="59"/>
        <v>0.74465835705716055</v>
      </c>
      <c r="AP74" s="11">
        <f t="shared" ca="1" si="59"/>
        <v>0.1514629896893418</v>
      </c>
      <c r="AQ74" s="11">
        <f t="shared" ca="1" si="59"/>
        <v>8.416680901348185E-2</v>
      </c>
      <c r="AS74" s="1">
        <f t="shared" ca="1" si="51"/>
        <v>3.1092809080071084E-2</v>
      </c>
      <c r="AT74" s="1">
        <f t="shared" ca="1" si="52"/>
        <v>7.7001131413029375E-2</v>
      </c>
      <c r="AU74" s="1">
        <f t="shared" ca="1" si="52"/>
        <v>5.6842840358889403E-2</v>
      </c>
      <c r="AV74" s="1">
        <f t="shared" ca="1" si="52"/>
        <v>1.0232468079957931E-2</v>
      </c>
      <c r="AW74" s="1">
        <f t="shared" ca="1" si="52"/>
        <v>1.5530809105450981E-2</v>
      </c>
      <c r="AX74" s="1">
        <f t="shared" ca="1" si="52"/>
        <v>1.6692458377311654E-2</v>
      </c>
      <c r="AY74" s="1">
        <f t="shared" ca="1" si="52"/>
        <v>5.1834949972822002E-2</v>
      </c>
      <c r="AZ74" s="1">
        <f t="shared" ca="1" si="52"/>
        <v>7.9194873097515564E-2</v>
      </c>
      <c r="BA74" s="1">
        <f t="shared" ca="1" si="52"/>
        <v>2.6403441496411342E-2</v>
      </c>
      <c r="BB74" s="15">
        <f t="shared" ca="1" si="53"/>
        <v>-1.8552856409216643E-2</v>
      </c>
      <c r="BC74" s="15">
        <f t="shared" ca="1" si="54"/>
        <v>-2.7563931884324461E-3</v>
      </c>
      <c r="BD74" s="15">
        <f t="shared" ca="1" si="55"/>
        <v>1.6121366068870761E-2</v>
      </c>
      <c r="BE74" s="15">
        <f t="shared" ca="1" si="56"/>
        <v>7.7272511514279232E-3</v>
      </c>
      <c r="BF74" s="15">
        <f t="shared" ca="1" si="57"/>
        <v>-1.5095730277628536E-2</v>
      </c>
      <c r="BG74" s="15">
        <f t="shared" ca="1" si="58"/>
        <v>2.9734514347276118E-3</v>
      </c>
      <c r="BH74" s="15">
        <f t="shared" ca="1" si="58"/>
        <v>-2.1166517009176815E-2</v>
      </c>
      <c r="BI74" s="15">
        <f t="shared" ca="1" si="58"/>
        <v>-5.4672415713242356E-3</v>
      </c>
      <c r="BJ74" s="15">
        <f t="shared" ca="1" si="58"/>
        <v>2.5240360863511356E-2</v>
      </c>
    </row>
    <row r="75" spans="1:62" x14ac:dyDescent="0.2">
      <c r="A75" s="20">
        <v>37802</v>
      </c>
      <c r="B75" s="24">
        <v>974.5</v>
      </c>
      <c r="C75" s="24">
        <v>1201.69</v>
      </c>
      <c r="D75" s="24">
        <v>6983.14</v>
      </c>
      <c r="E75" s="24">
        <v>2419.5100000000002</v>
      </c>
      <c r="F75" s="24">
        <v>4031.2</v>
      </c>
      <c r="G75" s="24">
        <v>3220.58</v>
      </c>
      <c r="H75" s="24">
        <v>9083.11</v>
      </c>
      <c r="I75" s="24">
        <v>9577.1200000000008</v>
      </c>
      <c r="J75" s="24">
        <v>3025.8</v>
      </c>
      <c r="K75" s="5"/>
      <c r="L75" s="5">
        <f t="shared" si="29"/>
        <v>42</v>
      </c>
      <c r="M75" s="25">
        <f t="shared" si="27"/>
        <v>1.125862601085219E-2</v>
      </c>
      <c r="N75" s="25">
        <f t="shared" si="31"/>
        <v>3.167223577942275E-3</v>
      </c>
      <c r="O75" s="25">
        <f t="shared" si="32"/>
        <v>1.7820385558758811E-2</v>
      </c>
      <c r="P75" s="25">
        <f t="shared" si="33"/>
        <v>3.7671022009026049E-2</v>
      </c>
      <c r="Q75" s="25">
        <f t="shared" si="34"/>
        <v>-4.1835368530975846E-3</v>
      </c>
      <c r="R75" s="25">
        <f t="shared" si="35"/>
        <v>7.6739242337030791E-2</v>
      </c>
      <c r="S75" s="25">
        <f t="shared" si="36"/>
        <v>7.5271330673246539E-2</v>
      </c>
      <c r="T75" s="25">
        <f t="shared" si="37"/>
        <v>9.4144260604066207E-3</v>
      </c>
      <c r="U75" s="25">
        <f t="shared" si="38"/>
        <v>4.9032698290009504E-3</v>
      </c>
      <c r="X75" s="22">
        <f t="shared" si="28"/>
        <v>0.24836620379886723</v>
      </c>
      <c r="Y75" s="22">
        <f t="shared" si="39"/>
        <v>7.5146129877537202E-2</v>
      </c>
      <c r="Z75" s="22">
        <f t="shared" si="40"/>
        <v>0.30318398113158396</v>
      </c>
      <c r="AA75" s="22">
        <f t="shared" si="41"/>
        <v>0.71583688614537022</v>
      </c>
      <c r="AB75" s="22">
        <f t="shared" si="42"/>
        <v>-7.3069387407382488E-2</v>
      </c>
      <c r="AC75" s="22">
        <f t="shared" si="43"/>
        <v>1.1272797342199616</v>
      </c>
      <c r="AD75" s="22">
        <f t="shared" si="44"/>
        <v>1.3273262663622378</v>
      </c>
      <c r="AE75" s="22">
        <f t="shared" si="45"/>
        <v>0.10640981708178922</v>
      </c>
      <c r="AF75" s="22">
        <f t="shared" si="46"/>
        <v>4.4813437744533981E-2</v>
      </c>
      <c r="AI75" s="11">
        <f t="shared" ca="1" si="59"/>
        <v>1.2536954393356083</v>
      </c>
      <c r="AJ75" s="11">
        <f t="shared" ca="1" si="59"/>
        <v>0.22566295218246352</v>
      </c>
      <c r="AK75" s="11">
        <f t="shared" ca="1" si="59"/>
        <v>-0.72592810267058328</v>
      </c>
      <c r="AL75" s="11">
        <f t="shared" ca="1" si="59"/>
        <v>-7.4964182182322286E-2</v>
      </c>
      <c r="AM75" s="11">
        <f t="shared" ca="1" si="59"/>
        <v>-1.0881054414633642</v>
      </c>
      <c r="AN75" s="11">
        <f t="shared" ca="1" si="59"/>
        <v>-9.3538843215403081E-2</v>
      </c>
      <c r="AO75" s="11">
        <f t="shared" ca="1" si="59"/>
        <v>-0.5381578646507954</v>
      </c>
      <c r="AP75" s="11">
        <f t="shared" ca="1" si="59"/>
        <v>0.24596699090364949</v>
      </c>
      <c r="AQ75" s="11">
        <f t="shared" ca="1" si="59"/>
        <v>0.15747017186275114</v>
      </c>
      <c r="AS75" s="1">
        <f t="shared" ca="1" si="51"/>
        <v>1.7110300803401968E-2</v>
      </c>
      <c r="AT75" s="1">
        <f t="shared" ca="1" si="52"/>
        <v>1.0407086295274445E-3</v>
      </c>
      <c r="AU75" s="1">
        <f t="shared" ca="1" si="52"/>
        <v>1.4601114192255267E-2</v>
      </c>
      <c r="AV75" s="1">
        <f t="shared" ca="1" si="52"/>
        <v>2.5621945901430833E-2</v>
      </c>
      <c r="AW75" s="1">
        <f t="shared" ca="1" si="52"/>
        <v>2.1736684195411329E-2</v>
      </c>
      <c r="AX75" s="1">
        <f t="shared" ca="1" si="52"/>
        <v>2.8886595793448676E-2</v>
      </c>
      <c r="AY75" s="1">
        <f t="shared" ca="1" si="52"/>
        <v>4.6888738947837551E-2</v>
      </c>
      <c r="AZ75" s="1">
        <f t="shared" ca="1" si="52"/>
        <v>1.2481041308254821E-2</v>
      </c>
      <c r="BA75" s="1">
        <f t="shared" ca="1" si="52"/>
        <v>2.986444081984789E-2</v>
      </c>
      <c r="BB75" s="15">
        <f t="shared" ca="1" si="53"/>
        <v>5.8516747925497787E-3</v>
      </c>
      <c r="BC75" s="15">
        <f t="shared" ca="1" si="54"/>
        <v>-2.1265149484148305E-3</v>
      </c>
      <c r="BD75" s="15">
        <f t="shared" ca="1" si="55"/>
        <v>-3.2192713665035438E-3</v>
      </c>
      <c r="BE75" s="15">
        <f t="shared" ca="1" si="56"/>
        <v>-1.2049076107595216E-2</v>
      </c>
      <c r="BF75" s="15">
        <f t="shared" ca="1" si="57"/>
        <v>2.5920221048508912E-2</v>
      </c>
      <c r="BG75" s="15">
        <f t="shared" ca="1" si="58"/>
        <v>-4.7852646543582116E-2</v>
      </c>
      <c r="BH75" s="15">
        <f t="shared" ca="1" si="58"/>
        <v>-2.8382591725408989E-2</v>
      </c>
      <c r="BI75" s="15">
        <f t="shared" ca="1" si="58"/>
        <v>3.0666152478482003E-3</v>
      </c>
      <c r="BJ75" s="15">
        <f t="shared" ca="1" si="58"/>
        <v>2.496117099084694E-2</v>
      </c>
    </row>
    <row r="76" spans="1:62" x14ac:dyDescent="0.2">
      <c r="A76" s="20">
        <v>37833</v>
      </c>
      <c r="B76" s="24">
        <v>990.31</v>
      </c>
      <c r="C76" s="24">
        <v>1276.94</v>
      </c>
      <c r="D76" s="24">
        <v>7257.92</v>
      </c>
      <c r="E76" s="24">
        <v>2519.79</v>
      </c>
      <c r="F76" s="24">
        <v>4157</v>
      </c>
      <c r="G76" s="24">
        <v>3487.86</v>
      </c>
      <c r="H76" s="24">
        <v>9563.2099999999991</v>
      </c>
      <c r="I76" s="24">
        <v>10134.83</v>
      </c>
      <c r="J76" s="24">
        <v>3122.3</v>
      </c>
      <c r="K76" s="5"/>
      <c r="L76" s="5">
        <f t="shared" si="29"/>
        <v>43</v>
      </c>
      <c r="M76" s="25">
        <f t="shared" si="27"/>
        <v>1.6093506478773681E-2</v>
      </c>
      <c r="N76" s="25">
        <f t="shared" si="31"/>
        <v>6.0737691469174439E-2</v>
      </c>
      <c r="O76" s="25">
        <f t="shared" si="32"/>
        <v>3.8594614057332992E-2</v>
      </c>
      <c r="P76" s="25">
        <f t="shared" si="33"/>
        <v>4.0610524389540215E-2</v>
      </c>
      <c r="Q76" s="25">
        <f t="shared" si="34"/>
        <v>3.0729561886249201E-2</v>
      </c>
      <c r="R76" s="25">
        <f t="shared" si="35"/>
        <v>7.9726900067019463E-2</v>
      </c>
      <c r="S76" s="25">
        <f t="shared" si="36"/>
        <v>5.1506799779482658E-2</v>
      </c>
      <c r="T76" s="25">
        <f t="shared" si="37"/>
        <v>5.660108572548337E-2</v>
      </c>
      <c r="U76" s="25">
        <f t="shared" si="38"/>
        <v>3.1394390396636905E-2</v>
      </c>
      <c r="X76" s="22">
        <f t="shared" si="28"/>
        <v>0.35006797251311578</v>
      </c>
      <c r="Y76" s="22">
        <f t="shared" si="39"/>
        <v>0.75610444831035617</v>
      </c>
      <c r="Z76" s="22">
        <f t="shared" si="40"/>
        <v>0.74970910247935685</v>
      </c>
      <c r="AA76" s="22">
        <f t="shared" si="41"/>
        <v>0.76683836376790782</v>
      </c>
      <c r="AB76" s="22">
        <f t="shared" si="42"/>
        <v>0.72192420787647893</v>
      </c>
      <c r="AC76" s="22">
        <f t="shared" si="43"/>
        <v>1.1714935121398018</v>
      </c>
      <c r="AD76" s="22">
        <f t="shared" si="44"/>
        <v>0.9334129244077235</v>
      </c>
      <c r="AE76" s="22">
        <f t="shared" si="45"/>
        <v>0.82903371675244175</v>
      </c>
      <c r="AF76" s="22">
        <f t="shared" si="46"/>
        <v>0.74525449765755047</v>
      </c>
      <c r="AI76" s="11">
        <f t="shared" ca="1" si="59"/>
        <v>2.3193024970168072</v>
      </c>
      <c r="AJ76" s="11">
        <f t="shared" ca="1" si="59"/>
        <v>0.14113006797051464</v>
      </c>
      <c r="AK76" s="11">
        <f t="shared" ca="1" si="59"/>
        <v>-0.14999317547212607</v>
      </c>
      <c r="AL76" s="11">
        <f t="shared" ca="1" si="59"/>
        <v>0.15888499845769366</v>
      </c>
      <c r="AM76" s="11">
        <f t="shared" ca="1" si="59"/>
        <v>-0.35308999707393829</v>
      </c>
      <c r="AN76" s="11">
        <f t="shared" ca="1" si="59"/>
        <v>0.11941697302110726</v>
      </c>
      <c r="AO76" s="11">
        <f t="shared" ca="1" si="59"/>
        <v>-0.33399500147778804</v>
      </c>
      <c r="AP76" s="11">
        <f t="shared" ca="1" si="59"/>
        <v>-0.31599234833057915</v>
      </c>
      <c r="AQ76" s="11">
        <f t="shared" ca="1" si="59"/>
        <v>0.23391848130362219</v>
      </c>
      <c r="AS76" s="1">
        <f t="shared" ca="1" si="51"/>
        <v>3.7835670461247209E-2</v>
      </c>
      <c r="AT76" s="1">
        <f t="shared" ca="1" si="52"/>
        <v>5.5041007529894326E-2</v>
      </c>
      <c r="AU76" s="1">
        <f t="shared" ca="1" si="52"/>
        <v>3.9007784821524193E-2</v>
      </c>
      <c r="AV76" s="1">
        <f t="shared" ca="1" si="52"/>
        <v>4.2164743682722862E-2</v>
      </c>
      <c r="AW76" s="1">
        <f t="shared" ca="1" si="52"/>
        <v>3.4125926997572276E-2</v>
      </c>
      <c r="AX76" s="1">
        <f t="shared" ca="1" si="52"/>
        <v>5.1437544149312543E-2</v>
      </c>
      <c r="AY76" s="1">
        <f t="shared" ca="1" si="52"/>
        <v>4.4948082103081648E-2</v>
      </c>
      <c r="AZ76" s="1">
        <f t="shared" ca="1" si="52"/>
        <v>4.8794336245527134E-2</v>
      </c>
      <c r="BA76" s="1">
        <f t="shared" ca="1" si="52"/>
        <v>3.4866221286491923E-2</v>
      </c>
      <c r="BB76" s="15">
        <f t="shared" ca="1" si="53"/>
        <v>2.1742163982473528E-2</v>
      </c>
      <c r="BC76" s="15">
        <f t="shared" ca="1" si="54"/>
        <v>-5.696683939280113E-3</v>
      </c>
      <c r="BD76" s="15">
        <f t="shared" ca="1" si="55"/>
        <v>4.131707641912008E-4</v>
      </c>
      <c r="BE76" s="15">
        <f t="shared" ca="1" si="56"/>
        <v>1.5542192931826473E-3</v>
      </c>
      <c r="BF76" s="15">
        <f t="shared" ca="1" si="57"/>
        <v>3.3963651113230742E-3</v>
      </c>
      <c r="BG76" s="15">
        <f t="shared" ca="1" si="58"/>
        <v>-2.828935591770692E-2</v>
      </c>
      <c r="BH76" s="15">
        <f t="shared" ca="1" si="58"/>
        <v>-6.5587176764010102E-3</v>
      </c>
      <c r="BI76" s="15">
        <f t="shared" ca="1" si="58"/>
        <v>-7.8067494799562362E-3</v>
      </c>
      <c r="BJ76" s="15">
        <f t="shared" ca="1" si="58"/>
        <v>3.4718308898550182E-3</v>
      </c>
    </row>
    <row r="77" spans="1:62" x14ac:dyDescent="0.2">
      <c r="A77" s="20">
        <v>37862</v>
      </c>
      <c r="B77" s="24">
        <v>1008.01</v>
      </c>
      <c r="C77" s="24">
        <v>1341.2</v>
      </c>
      <c r="D77" s="24">
        <v>7510.32</v>
      </c>
      <c r="E77" s="24">
        <v>2556.71</v>
      </c>
      <c r="F77" s="24">
        <v>4161.1000000000004</v>
      </c>
      <c r="G77" s="24">
        <v>3484.58</v>
      </c>
      <c r="H77" s="24">
        <v>10343.549999999999</v>
      </c>
      <c r="I77" s="24">
        <v>10908.99</v>
      </c>
      <c r="J77" s="24">
        <v>3199.7</v>
      </c>
      <c r="K77" s="5"/>
      <c r="L77" s="5">
        <f t="shared" si="29"/>
        <v>44</v>
      </c>
      <c r="M77" s="25">
        <f t="shared" si="27"/>
        <v>1.7715343790636197E-2</v>
      </c>
      <c r="N77" s="25">
        <f t="shared" si="31"/>
        <v>4.9098144784747728E-2</v>
      </c>
      <c r="O77" s="25">
        <f t="shared" si="32"/>
        <v>3.4184788311864014E-2</v>
      </c>
      <c r="P77" s="25">
        <f t="shared" si="33"/>
        <v>1.4545711002378716E-2</v>
      </c>
      <c r="Q77" s="25">
        <f t="shared" si="34"/>
        <v>9.8580212597439544E-4</v>
      </c>
      <c r="R77" s="25">
        <f t="shared" si="35"/>
        <v>-9.4084717601098397E-4</v>
      </c>
      <c r="S77" s="25">
        <f t="shared" si="36"/>
        <v>7.843969228058037E-2</v>
      </c>
      <c r="T77" s="25">
        <f t="shared" si="37"/>
        <v>7.360921373458898E-2</v>
      </c>
      <c r="U77" s="25">
        <f t="shared" si="38"/>
        <v>2.4487145685640206E-2</v>
      </c>
      <c r="X77" s="22">
        <f t="shared" si="28"/>
        <v>0.38418333984795477</v>
      </c>
      <c r="Y77" s="22">
        <f t="shared" si="39"/>
        <v>0.61842889298010983</v>
      </c>
      <c r="Z77" s="22">
        <f t="shared" si="40"/>
        <v>0.65492348980289972</v>
      </c>
      <c r="AA77" s="22">
        <f t="shared" si="41"/>
        <v>0.31460399732782596</v>
      </c>
      <c r="AB77" s="22">
        <f t="shared" si="42"/>
        <v>4.4639768428216896E-2</v>
      </c>
      <c r="AC77" s="22">
        <f t="shared" si="43"/>
        <v>-2.2293120812515489E-2</v>
      </c>
      <c r="AD77" s="22">
        <f t="shared" si="44"/>
        <v>1.3798440254900963</v>
      </c>
      <c r="AE77" s="22">
        <f t="shared" si="45"/>
        <v>1.0894988540449175</v>
      </c>
      <c r="AF77" s="22">
        <f t="shared" si="46"/>
        <v>0.56262281946573378</v>
      </c>
      <c r="AI77" s="11">
        <f t="shared" ca="1" si="59"/>
        <v>1.6004437653718318</v>
      </c>
      <c r="AJ77" s="11">
        <f t="shared" ca="1" si="59"/>
        <v>1.2913330608750653</v>
      </c>
      <c r="AK77" s="11">
        <f t="shared" ca="1" si="59"/>
        <v>7.1427879603572692E-2</v>
      </c>
      <c r="AL77" s="11">
        <f t="shared" ca="1" si="59"/>
        <v>0.16229861789898101</v>
      </c>
      <c r="AM77" s="11">
        <f t="shared" ca="1" si="59"/>
        <v>-0.29961107754899891</v>
      </c>
      <c r="AN77" s="11">
        <f t="shared" ca="1" si="59"/>
        <v>0.22022993614847183</v>
      </c>
      <c r="AO77" s="11">
        <f t="shared" ca="1" si="59"/>
        <v>1.8722868652368246E-2</v>
      </c>
      <c r="AP77" s="11">
        <f t="shared" ca="1" si="59"/>
        <v>8.1444478237636606E-2</v>
      </c>
      <c r="AQ77" s="11">
        <f t="shared" ca="1" si="59"/>
        <v>-0.24961395937493563</v>
      </c>
      <c r="AS77" s="1">
        <f t="shared" ca="1" si="51"/>
        <v>1.9398514477659966E-2</v>
      </c>
      <c r="AT77" s="1">
        <f t="shared" ca="1" si="52"/>
        <v>4.2326705086429064E-2</v>
      </c>
      <c r="AU77" s="1">
        <f t="shared" ca="1" si="52"/>
        <v>4.5867490053027399E-2</v>
      </c>
      <c r="AV77" s="1">
        <f t="shared" ca="1" si="52"/>
        <v>-4.1476875075633366E-4</v>
      </c>
      <c r="AW77" s="1">
        <f t="shared" ca="1" si="52"/>
        <v>9.0543769091364652E-3</v>
      </c>
      <c r="AX77" s="1">
        <f t="shared" ca="1" si="52"/>
        <v>5.3788806777206794E-4</v>
      </c>
      <c r="AY77" s="1">
        <f t="shared" ca="1" si="52"/>
        <v>7.1417686745402539E-2</v>
      </c>
      <c r="AZ77" s="1">
        <f t="shared" ca="1" si="52"/>
        <v>6.1784487978553432E-2</v>
      </c>
      <c r="BA77" s="1">
        <f t="shared" ca="1" si="52"/>
        <v>2.9153684877329812E-2</v>
      </c>
      <c r="BB77" s="15">
        <f t="shared" ca="1" si="53"/>
        <v>1.6831706870237689E-3</v>
      </c>
      <c r="BC77" s="15">
        <f t="shared" ca="1" si="54"/>
        <v>-6.7714396983186639E-3</v>
      </c>
      <c r="BD77" s="15">
        <f t="shared" ca="1" si="55"/>
        <v>1.1682701741163384E-2</v>
      </c>
      <c r="BE77" s="15">
        <f t="shared" ca="1" si="56"/>
        <v>-1.496047975313505E-2</v>
      </c>
      <c r="BF77" s="15">
        <f t="shared" ca="1" si="57"/>
        <v>8.0685747831620701E-3</v>
      </c>
      <c r="BG77" s="15">
        <f t="shared" ca="1" si="58"/>
        <v>1.478735243783052E-3</v>
      </c>
      <c r="BH77" s="15">
        <f t="shared" ca="1" si="58"/>
        <v>-7.0220055351778304E-3</v>
      </c>
      <c r="BI77" s="15">
        <f t="shared" ca="1" si="58"/>
        <v>-1.1824725756035548E-2</v>
      </c>
      <c r="BJ77" s="15">
        <f t="shared" ca="1" si="58"/>
        <v>4.666539191689606E-3</v>
      </c>
    </row>
    <row r="78" spans="1:62" x14ac:dyDescent="0.2">
      <c r="A78" s="20">
        <v>37894</v>
      </c>
      <c r="B78" s="24">
        <v>995.97</v>
      </c>
      <c r="C78" s="24">
        <v>1303.7</v>
      </c>
      <c r="D78" s="24">
        <v>7421.13</v>
      </c>
      <c r="E78" s="24">
        <v>2395.87</v>
      </c>
      <c r="F78" s="24">
        <v>4091.3</v>
      </c>
      <c r="G78" s="24">
        <v>3256.78</v>
      </c>
      <c r="H78" s="24">
        <v>10219.049999999999</v>
      </c>
      <c r="I78" s="24">
        <v>11229.87</v>
      </c>
      <c r="J78" s="24">
        <v>3169.5</v>
      </c>
      <c r="K78" s="5"/>
      <c r="L78" s="5">
        <f t="shared" si="29"/>
        <v>45</v>
      </c>
      <c r="M78" s="25">
        <f t="shared" si="27"/>
        <v>-1.2016232567985653E-2</v>
      </c>
      <c r="N78" s="25">
        <f t="shared" si="31"/>
        <v>-2.8358359923340338E-2</v>
      </c>
      <c r="O78" s="25">
        <f t="shared" si="32"/>
        <v>-1.1946738032500693E-2</v>
      </c>
      <c r="P78" s="25">
        <f t="shared" si="33"/>
        <v>-6.4974854033887378E-2</v>
      </c>
      <c r="Q78" s="25">
        <f t="shared" si="34"/>
        <v>-1.6916694434111309E-2</v>
      </c>
      <c r="R78" s="25">
        <f t="shared" si="35"/>
        <v>-6.7608543260029547E-2</v>
      </c>
      <c r="S78" s="25">
        <f t="shared" si="36"/>
        <v>-1.2109511578213794E-2</v>
      </c>
      <c r="T78" s="25">
        <f t="shared" si="37"/>
        <v>2.8989972607102156E-2</v>
      </c>
      <c r="U78" s="25">
        <f t="shared" si="38"/>
        <v>-9.4832086687908577E-3</v>
      </c>
      <c r="X78" s="22">
        <f t="shared" si="28"/>
        <v>-0.24122072596020891</v>
      </c>
      <c r="Y78" s="22">
        <f t="shared" si="39"/>
        <v>-0.2977465895147311</v>
      </c>
      <c r="Z78" s="22">
        <f t="shared" si="40"/>
        <v>-0.33663609568491826</v>
      </c>
      <c r="AA78" s="22">
        <f t="shared" si="41"/>
        <v>-1.065107869930221</v>
      </c>
      <c r="AB78" s="22">
        <f t="shared" si="42"/>
        <v>-0.36301153205115672</v>
      </c>
      <c r="AC78" s="22">
        <f t="shared" si="43"/>
        <v>-1.0088956621609737</v>
      </c>
      <c r="AD78" s="22">
        <f t="shared" si="44"/>
        <v>-0.12107091631075767</v>
      </c>
      <c r="AE78" s="22">
        <f t="shared" si="45"/>
        <v>0.40619280414130554</v>
      </c>
      <c r="AF78" s="22">
        <f t="shared" si="46"/>
        <v>-0.33557365164571179</v>
      </c>
      <c r="AI78" s="11">
        <f t="shared" ca="1" si="59"/>
        <v>-1.160288890798427</v>
      </c>
      <c r="AJ78" s="11">
        <f t="shared" ca="1" si="59"/>
        <v>0.85246656560779122</v>
      </c>
      <c r="AK78" s="11">
        <f t="shared" ca="1" si="59"/>
        <v>0.48116027651427984</v>
      </c>
      <c r="AL78" s="11">
        <f t="shared" ca="1" si="59"/>
        <v>0.37801033724865335</v>
      </c>
      <c r="AM78" s="11">
        <f t="shared" ca="1" si="59"/>
        <v>0.26961544694713357</v>
      </c>
      <c r="AN78" s="11">
        <f t="shared" ca="1" si="59"/>
        <v>6.6299431109474616E-2</v>
      </c>
      <c r="AO78" s="11">
        <f t="shared" ca="1" si="59"/>
        <v>0.53918286224452461</v>
      </c>
      <c r="AP78" s="11">
        <f t="shared" ca="1" si="59"/>
        <v>8.4491310048364604E-2</v>
      </c>
      <c r="AQ78" s="11">
        <f t="shared" ca="1" si="59"/>
        <v>0.11918785703689395</v>
      </c>
      <c r="AS78" s="1">
        <f t="shared" ca="1" si="51"/>
        <v>-2.3884858418803511E-2</v>
      </c>
      <c r="AT78" s="1">
        <f t="shared" ca="1" si="52"/>
        <v>-1.6851108828774795E-2</v>
      </c>
      <c r="AU78" s="1">
        <f t="shared" ca="1" si="52"/>
        <v>4.0520629787713456E-3</v>
      </c>
      <c r="AV78" s="1">
        <f t="shared" ca="1" si="52"/>
        <v>-5.1693731537519105E-2</v>
      </c>
      <c r="AW78" s="1">
        <f t="shared" ca="1" si="52"/>
        <v>-3.1746885779335862E-2</v>
      </c>
      <c r="AX78" s="1">
        <f t="shared" ca="1" si="52"/>
        <v>-5.4165745047433926E-2</v>
      </c>
      <c r="AY78" s="1">
        <f t="shared" ca="1" si="52"/>
        <v>-5.2555241495902509E-3</v>
      </c>
      <c r="AZ78" s="1">
        <f t="shared" ca="1" si="52"/>
        <v>7.9291445800780541E-3</v>
      </c>
      <c r="BA78" s="1">
        <f t="shared" ca="1" si="52"/>
        <v>-1.3128539660830314E-2</v>
      </c>
      <c r="BB78" s="15">
        <f t="shared" ca="1" si="53"/>
        <v>-1.1868625850817858E-2</v>
      </c>
      <c r="BC78" s="15">
        <f t="shared" ca="1" si="54"/>
        <v>1.1507251094565542E-2</v>
      </c>
      <c r="BD78" s="15">
        <f t="shared" ca="1" si="55"/>
        <v>1.5998801011272039E-2</v>
      </c>
      <c r="BE78" s="15">
        <f t="shared" ca="1" si="56"/>
        <v>1.3281122496368272E-2</v>
      </c>
      <c r="BF78" s="15">
        <f t="shared" ca="1" si="57"/>
        <v>-1.4830191345224553E-2</v>
      </c>
      <c r="BG78" s="15">
        <f t="shared" ca="1" si="58"/>
        <v>1.3442798212595621E-2</v>
      </c>
      <c r="BH78" s="15">
        <f t="shared" ca="1" si="58"/>
        <v>6.8539874286235435E-3</v>
      </c>
      <c r="BI78" s="15">
        <f t="shared" ca="1" si="58"/>
        <v>-2.1060828027024102E-2</v>
      </c>
      <c r="BJ78" s="15">
        <f t="shared" ca="1" si="58"/>
        <v>-3.6453309920394562E-3</v>
      </c>
    </row>
    <row r="79" spans="1:62" x14ac:dyDescent="0.2">
      <c r="A79" s="20">
        <v>37925</v>
      </c>
      <c r="B79" s="24">
        <v>1050.71</v>
      </c>
      <c r="C79" s="24">
        <v>1416.39</v>
      </c>
      <c r="D79" s="24">
        <v>7772.7</v>
      </c>
      <c r="E79" s="24">
        <v>2575.04</v>
      </c>
      <c r="F79" s="24">
        <v>4287.6000000000004</v>
      </c>
      <c r="G79" s="24">
        <v>3655.99</v>
      </c>
      <c r="H79" s="24">
        <v>10559.59</v>
      </c>
      <c r="I79" s="24">
        <v>12190.1</v>
      </c>
      <c r="J79" s="24">
        <v>3272</v>
      </c>
      <c r="K79" s="5"/>
      <c r="L79" s="5">
        <f t="shared" si="29"/>
        <v>46</v>
      </c>
      <c r="M79" s="25">
        <f t="shared" si="27"/>
        <v>5.3504268464946513E-2</v>
      </c>
      <c r="N79" s="25">
        <f t="shared" si="31"/>
        <v>8.2905005391593373E-2</v>
      </c>
      <c r="O79" s="25">
        <f t="shared" si="32"/>
        <v>4.6286257676961096E-2</v>
      </c>
      <c r="P79" s="25">
        <f t="shared" si="33"/>
        <v>7.2118646289556151E-2</v>
      </c>
      <c r="Q79" s="25">
        <f t="shared" si="34"/>
        <v>4.6864367872863896E-2</v>
      </c>
      <c r="R79" s="25">
        <f t="shared" si="35"/>
        <v>0.11562794116792535</v>
      </c>
      <c r="S79" s="25">
        <f t="shared" si="36"/>
        <v>3.2780826302040308E-2</v>
      </c>
      <c r="T79" s="25">
        <f t="shared" si="37"/>
        <v>8.2046954356983046E-2</v>
      </c>
      <c r="U79" s="25">
        <f t="shared" si="38"/>
        <v>3.1827571998416536E-2</v>
      </c>
      <c r="X79" s="22">
        <f t="shared" si="28"/>
        <v>1.1370038002311484</v>
      </c>
      <c r="Y79" s="22">
        <f t="shared" si="39"/>
        <v>1.0183051453986933</v>
      </c>
      <c r="Z79" s="22">
        <f t="shared" si="40"/>
        <v>0.91503471738024167</v>
      </c>
      <c r="AA79" s="22">
        <f t="shared" si="41"/>
        <v>1.3135161908260944</v>
      </c>
      <c r="AB79" s="22">
        <f t="shared" si="42"/>
        <v>1.0893240630503305</v>
      </c>
      <c r="AC79" s="22">
        <f t="shared" si="43"/>
        <v>1.7027861841195076</v>
      </c>
      <c r="AD79" s="22">
        <f t="shared" si="44"/>
        <v>0.62301711534142379</v>
      </c>
      <c r="AE79" s="22">
        <f t="shared" si="45"/>
        <v>1.2187157360247316</v>
      </c>
      <c r="AF79" s="22">
        <f t="shared" si="46"/>
        <v>0.75670807809446206</v>
      </c>
      <c r="AI79" s="11">
        <f t="shared" ca="1" si="59"/>
        <v>3.2849679191715433</v>
      </c>
      <c r="AJ79" s="11">
        <f t="shared" ca="1" si="59"/>
        <v>-0.52714554556693149</v>
      </c>
      <c r="AK79" s="11">
        <f t="shared" ca="1" si="59"/>
        <v>0.15878118950678172</v>
      </c>
      <c r="AL79" s="11">
        <f t="shared" ca="1" si="59"/>
        <v>0.33234214607302304</v>
      </c>
      <c r="AM79" s="11">
        <f t="shared" ca="1" si="59"/>
        <v>-0.35926468030970093</v>
      </c>
      <c r="AN79" s="11">
        <f t="shared" ca="1" si="59"/>
        <v>2.0506389668148606E-2</v>
      </c>
      <c r="AO79" s="11">
        <f t="shared" ca="1" si="59"/>
        <v>-0.20198247179782558</v>
      </c>
      <c r="AP79" s="11">
        <f t="shared" ca="1" si="59"/>
        <v>6.810871874209215E-2</v>
      </c>
      <c r="AQ79" s="11">
        <f t="shared" ca="1" si="59"/>
        <v>0.21209138339733863</v>
      </c>
      <c r="AS79" s="1">
        <f t="shared" ca="1" si="51"/>
        <v>5.9427437404951031E-2</v>
      </c>
      <c r="AT79" s="1">
        <f t="shared" ca="1" si="52"/>
        <v>9.6039452595780936E-2</v>
      </c>
      <c r="AU79" s="1">
        <f t="shared" ca="1" si="52"/>
        <v>5.0329199693670702E-2</v>
      </c>
      <c r="AV79" s="1">
        <f t="shared" ca="1" si="52"/>
        <v>7.275257667211435E-2</v>
      </c>
      <c r="AW79" s="1">
        <f t="shared" ca="1" si="52"/>
        <v>5.3432002478032745E-2</v>
      </c>
      <c r="AX79" s="1">
        <f t="shared" ca="1" si="52"/>
        <v>9.0273108721178608E-2</v>
      </c>
      <c r="AY79" s="1">
        <f t="shared" ca="1" si="52"/>
        <v>2.6139851605472737E-2</v>
      </c>
      <c r="AZ79" s="1">
        <f t="shared" ca="1" si="52"/>
        <v>6.4649408539819236E-2</v>
      </c>
      <c r="BA79" s="1">
        <f t="shared" ca="1" si="52"/>
        <v>3.9080025531298176E-2</v>
      </c>
      <c r="BB79" s="15">
        <f t="shared" ca="1" si="53"/>
        <v>5.9231689400045182E-3</v>
      </c>
      <c r="BC79" s="15">
        <f t="shared" ca="1" si="54"/>
        <v>1.3134447204187563E-2</v>
      </c>
      <c r="BD79" s="15">
        <f t="shared" ca="1" si="55"/>
        <v>4.0429420167096067E-3</v>
      </c>
      <c r="BE79" s="15">
        <f t="shared" ca="1" si="56"/>
        <v>6.3393038255819822E-4</v>
      </c>
      <c r="BF79" s="15">
        <f t="shared" ca="1" si="57"/>
        <v>6.5676346051688483E-3</v>
      </c>
      <c r="BG79" s="15">
        <f t="shared" ca="1" si="58"/>
        <v>-2.5354832446746745E-2</v>
      </c>
      <c r="BH79" s="15">
        <f t="shared" ca="1" si="58"/>
        <v>-6.6409746965675719E-3</v>
      </c>
      <c r="BI79" s="15">
        <f t="shared" ca="1" si="58"/>
        <v>-1.7397545817163809E-2</v>
      </c>
      <c r="BJ79" s="15">
        <f t="shared" ca="1" si="58"/>
        <v>7.2524535328816406E-3</v>
      </c>
    </row>
    <row r="80" spans="1:62" x14ac:dyDescent="0.2">
      <c r="A80" s="20">
        <v>37953</v>
      </c>
      <c r="B80" s="24">
        <v>1058.2</v>
      </c>
      <c r="C80" s="24">
        <v>1424.25</v>
      </c>
      <c r="D80" s="24">
        <v>7859.39</v>
      </c>
      <c r="E80" s="24">
        <v>2630.47</v>
      </c>
      <c r="F80" s="24">
        <v>4342.6000000000004</v>
      </c>
      <c r="G80" s="24">
        <v>3745.95</v>
      </c>
      <c r="H80" s="24">
        <v>10100.57</v>
      </c>
      <c r="I80" s="24">
        <v>12317.47</v>
      </c>
      <c r="J80" s="24">
        <v>3186.4</v>
      </c>
      <c r="K80" s="5"/>
      <c r="L80" s="5">
        <f t="shared" si="29"/>
        <v>47</v>
      </c>
      <c r="M80" s="25">
        <f t="shared" si="27"/>
        <v>7.1032253560451564E-3</v>
      </c>
      <c r="N80" s="25">
        <f t="shared" si="31"/>
        <v>5.5339783001784439E-3</v>
      </c>
      <c r="O80" s="25">
        <f t="shared" si="32"/>
        <v>1.1091400920695488E-2</v>
      </c>
      <c r="P80" s="25">
        <f t="shared" si="33"/>
        <v>2.1297469472142946E-2</v>
      </c>
      <c r="Q80" s="25">
        <f t="shared" si="34"/>
        <v>1.2746111242307198E-2</v>
      </c>
      <c r="R80" s="25">
        <f t="shared" si="35"/>
        <v>2.4308338003671586E-2</v>
      </c>
      <c r="S80" s="25">
        <f t="shared" si="36"/>
        <v>-4.4442593868453395E-2</v>
      </c>
      <c r="T80" s="25">
        <f t="shared" si="37"/>
        <v>1.0394432968872075E-2</v>
      </c>
      <c r="U80" s="25">
        <f t="shared" si="38"/>
        <v>-2.6509665855203209E-2</v>
      </c>
      <c r="X80" s="22">
        <f t="shared" si="28"/>
        <v>0.16095730111468118</v>
      </c>
      <c r="Y80" s="22">
        <f t="shared" si="39"/>
        <v>0.10314071416408122</v>
      </c>
      <c r="Z80" s="22">
        <f t="shared" si="40"/>
        <v>0.15854993697130398</v>
      </c>
      <c r="AA80" s="22">
        <f t="shared" si="41"/>
        <v>0.43174955937640197</v>
      </c>
      <c r="AB80" s="22">
        <f t="shared" si="42"/>
        <v>0.31242953111422905</v>
      </c>
      <c r="AC80" s="22">
        <f t="shared" si="43"/>
        <v>0.35136476341762873</v>
      </c>
      <c r="AD80" s="22">
        <f t="shared" si="44"/>
        <v>-0.65701385402642731</v>
      </c>
      <c r="AE80" s="22">
        <f t="shared" si="45"/>
        <v>0.12141779643286021</v>
      </c>
      <c r="AF80" s="22">
        <f t="shared" si="46"/>
        <v>-0.78576335531510755</v>
      </c>
      <c r="AI80" s="11">
        <f t="shared" ca="1" si="59"/>
        <v>0.11851424473201466</v>
      </c>
      <c r="AJ80" s="11">
        <f t="shared" ca="1" si="59"/>
        <v>-0.87364150858286616</v>
      </c>
      <c r="AK80" s="11">
        <f t="shared" ca="1" si="59"/>
        <v>0.57844222733047357</v>
      </c>
      <c r="AL80" s="11">
        <f t="shared" ca="1" si="59"/>
        <v>0.20292350769208711</v>
      </c>
      <c r="AM80" s="11">
        <f t="shared" ca="1" si="59"/>
        <v>-0.32765765605156039</v>
      </c>
      <c r="AN80" s="11">
        <f t="shared" ca="1" si="59"/>
        <v>-0.50350181329104404</v>
      </c>
      <c r="AO80" s="11">
        <f t="shared" ca="1" si="59"/>
        <v>1.6615432824680393E-2</v>
      </c>
      <c r="AP80" s="11">
        <f t="shared" ca="1" si="59"/>
        <v>-2.4437332870261081E-2</v>
      </c>
      <c r="AQ80" s="11">
        <f t="shared" ca="1" si="59"/>
        <v>-0.13482813463832916</v>
      </c>
      <c r="AS80" s="1">
        <f t="shared" ca="1" si="51"/>
        <v>8.6741987410455176E-3</v>
      </c>
      <c r="AT80" s="1">
        <f t="shared" ca="1" si="52"/>
        <v>2.5797777997124887E-2</v>
      </c>
      <c r="AU80" s="1">
        <f t="shared" ca="1" si="52"/>
        <v>3.5621108587857802E-3</v>
      </c>
      <c r="AV80" s="1">
        <f t="shared" ca="1" si="52"/>
        <v>1.108889947297066E-2</v>
      </c>
      <c r="AW80" s="1">
        <f t="shared" ca="1" si="52"/>
        <v>5.375753479394489E-3</v>
      </c>
      <c r="AX80" s="1">
        <f t="shared" ca="1" si="52"/>
        <v>2.3487699213421975E-2</v>
      </c>
      <c r="AY80" s="1">
        <f t="shared" ca="1" si="52"/>
        <v>-5.414816148547693E-2</v>
      </c>
      <c r="AZ80" s="1">
        <f t="shared" ca="1" si="52"/>
        <v>4.4452700762475875E-3</v>
      </c>
      <c r="BA80" s="1">
        <f t="shared" ca="1" si="52"/>
        <v>-7.8850201310829739E-3</v>
      </c>
      <c r="BB80" s="15">
        <f t="shared" ca="1" si="53"/>
        <v>1.5709733850003613E-3</v>
      </c>
      <c r="BC80" s="15">
        <f t="shared" ca="1" si="54"/>
        <v>2.0263799696946444E-2</v>
      </c>
      <c r="BD80" s="15">
        <f t="shared" ca="1" si="55"/>
        <v>-7.5292900619097075E-3</v>
      </c>
      <c r="BE80" s="15">
        <f t="shared" ca="1" si="56"/>
        <v>-1.0208569999172286E-2</v>
      </c>
      <c r="BF80" s="15">
        <f t="shared" ca="1" si="57"/>
        <v>-7.3703577629127088E-3</v>
      </c>
      <c r="BG80" s="15">
        <f t="shared" ca="1" si="58"/>
        <v>-8.2063879024961081E-4</v>
      </c>
      <c r="BH80" s="15">
        <f t="shared" ca="1" si="58"/>
        <v>-9.7055676170235347E-3</v>
      </c>
      <c r="BI80" s="15">
        <f t="shared" ca="1" si="58"/>
        <v>-5.9491628926244874E-3</v>
      </c>
      <c r="BJ80" s="15">
        <f t="shared" ca="1" si="58"/>
        <v>1.8624645724120235E-2</v>
      </c>
    </row>
    <row r="81" spans="1:62" x14ac:dyDescent="0.2">
      <c r="A81" s="20">
        <v>37986</v>
      </c>
      <c r="B81" s="24">
        <v>1111.92</v>
      </c>
      <c r="C81" s="24">
        <v>1467.92</v>
      </c>
      <c r="D81" s="24">
        <v>8220.89</v>
      </c>
      <c r="E81" s="24">
        <v>2760.66</v>
      </c>
      <c r="F81" s="24">
        <v>4476.8999999999996</v>
      </c>
      <c r="G81" s="24">
        <v>3965.16</v>
      </c>
      <c r="H81" s="24">
        <v>10676.64</v>
      </c>
      <c r="I81" s="24">
        <v>12575.94</v>
      </c>
      <c r="J81" s="24">
        <v>3299.8</v>
      </c>
      <c r="K81" s="5"/>
      <c r="L81" s="5">
        <f t="shared" si="29"/>
        <v>48</v>
      </c>
      <c r="M81" s="25">
        <f t="shared" si="27"/>
        <v>4.9518899306471208E-2</v>
      </c>
      <c r="N81" s="25">
        <f t="shared" si="31"/>
        <v>3.0201073416193144E-2</v>
      </c>
      <c r="O81" s="25">
        <f t="shared" si="32"/>
        <v>4.4969480426172645E-2</v>
      </c>
      <c r="P81" s="25">
        <f t="shared" si="33"/>
        <v>4.8307244128942141E-2</v>
      </c>
      <c r="Q81" s="25">
        <f t="shared" si="34"/>
        <v>3.0457595545860208E-2</v>
      </c>
      <c r="R81" s="25">
        <f t="shared" si="35"/>
        <v>5.6870951000105772E-2</v>
      </c>
      <c r="S81" s="25">
        <f t="shared" si="36"/>
        <v>5.5466319393045527E-2</v>
      </c>
      <c r="T81" s="25">
        <f t="shared" si="37"/>
        <v>2.0766884809251786E-2</v>
      </c>
      <c r="U81" s="25">
        <f t="shared" si="38"/>
        <v>3.4970107689909567E-2</v>
      </c>
      <c r="X81" s="22">
        <f t="shared" si="28"/>
        <v>1.0531715121145406</v>
      </c>
      <c r="Y81" s="22">
        <f t="shared" si="39"/>
        <v>0.3949094668961039</v>
      </c>
      <c r="Z81" s="22">
        <f t="shared" si="40"/>
        <v>0.88673166286552618</v>
      </c>
      <c r="AA81" s="22">
        <f t="shared" si="41"/>
        <v>0.9003793611007247</v>
      </c>
      <c r="AB81" s="22">
        <f t="shared" si="42"/>
        <v>0.71573136030496365</v>
      </c>
      <c r="AC81" s="22">
        <f t="shared" si="43"/>
        <v>0.83325267348940879</v>
      </c>
      <c r="AD81" s="22">
        <f t="shared" si="44"/>
        <v>0.9990446682231372</v>
      </c>
      <c r="AE81" s="22">
        <f t="shared" si="45"/>
        <v>0.28026314914996764</v>
      </c>
      <c r="AF81" s="22">
        <f t="shared" si="46"/>
        <v>0.83979859987680638</v>
      </c>
      <c r="AI81" s="11">
        <f t="shared" ca="1" si="59"/>
        <v>2.304470337043222</v>
      </c>
      <c r="AJ81" s="11">
        <f t="shared" ca="1" si="59"/>
        <v>8.7008101352660794E-2</v>
      </c>
      <c r="AK81" s="11">
        <f t="shared" ca="1" si="59"/>
        <v>-0.51835169549150284</v>
      </c>
      <c r="AL81" s="11">
        <f t="shared" ca="1" si="59"/>
        <v>-0.28287046391402021</v>
      </c>
      <c r="AM81" s="11">
        <f t="shared" ca="1" si="59"/>
        <v>-1.127975720205554E-2</v>
      </c>
      <c r="AN81" s="11">
        <f t="shared" ca="1" si="59"/>
        <v>-0.27701152417903879</v>
      </c>
      <c r="AO81" s="11">
        <f t="shared" ca="1" si="59"/>
        <v>-0.12346766752330106</v>
      </c>
      <c r="AP81" s="11">
        <f t="shared" ca="1" si="59"/>
        <v>0.3026787010029639</v>
      </c>
      <c r="AQ81" s="11">
        <f t="shared" ca="1" si="59"/>
        <v>-1.0597306575151483E-3</v>
      </c>
      <c r="AS81" s="1">
        <f t="shared" ca="1" si="51"/>
        <v>3.6650110171815881E-2</v>
      </c>
      <c r="AT81" s="1">
        <f t="shared" ca="1" si="52"/>
        <v>3.9294692781974047E-2</v>
      </c>
      <c r="AU81" s="1">
        <f t="shared" ca="1" si="52"/>
        <v>3.2339755223330179E-2</v>
      </c>
      <c r="AV81" s="1">
        <f t="shared" ca="1" si="52"/>
        <v>4.7492520628109186E-2</v>
      </c>
      <c r="AW81" s="1">
        <f t="shared" ca="1" si="52"/>
        <v>3.752354531146114E-2</v>
      </c>
      <c r="AX81" s="1">
        <f t="shared" ca="1" si="52"/>
        <v>5.5507347092658151E-2</v>
      </c>
      <c r="AY81" s="1">
        <f t="shared" ca="1" si="52"/>
        <v>5.3368039447884853E-2</v>
      </c>
      <c r="AZ81" s="1">
        <f t="shared" ca="1" si="52"/>
        <v>3.7275278352758318E-2</v>
      </c>
      <c r="BA81" s="1">
        <f t="shared" ca="1" si="52"/>
        <v>3.937760719180089E-2</v>
      </c>
      <c r="BB81" s="15">
        <f t="shared" ca="1" si="53"/>
        <v>-1.2868789134655327E-2</v>
      </c>
      <c r="BC81" s="15">
        <f t="shared" ca="1" si="54"/>
        <v>9.0936193657809028E-3</v>
      </c>
      <c r="BD81" s="15">
        <f t="shared" ca="1" si="55"/>
        <v>-1.2629725202842466E-2</v>
      </c>
      <c r="BE81" s="15">
        <f t="shared" ca="1" si="56"/>
        <v>-8.1472350083295481E-4</v>
      </c>
      <c r="BF81" s="15">
        <f t="shared" ca="1" si="57"/>
        <v>7.0659497656009318E-3</v>
      </c>
      <c r="BG81" s="15">
        <f t="shared" ca="1" si="58"/>
        <v>-1.3636039074476219E-3</v>
      </c>
      <c r="BH81" s="15">
        <f t="shared" ca="1" si="58"/>
        <v>-2.0982799451606735E-3</v>
      </c>
      <c r="BI81" s="15">
        <f t="shared" ca="1" si="58"/>
        <v>1.6508393543506531E-2</v>
      </c>
      <c r="BJ81" s="15">
        <f t="shared" ca="1" si="58"/>
        <v>4.4074995018913224E-3</v>
      </c>
    </row>
    <row r="82" spans="1:62" x14ac:dyDescent="0.2">
      <c r="A82" s="20">
        <v>38016</v>
      </c>
      <c r="B82" s="24">
        <v>1131.1300000000001</v>
      </c>
      <c r="C82" s="24">
        <v>1493.08</v>
      </c>
      <c r="D82" s="24">
        <v>8521.39</v>
      </c>
      <c r="E82" s="24">
        <v>2839.13</v>
      </c>
      <c r="F82" s="24">
        <v>4390.7</v>
      </c>
      <c r="G82" s="24">
        <v>4058.6</v>
      </c>
      <c r="H82" s="24">
        <v>10783.61</v>
      </c>
      <c r="I82" s="24">
        <v>13289.37</v>
      </c>
      <c r="J82" s="24">
        <v>3272</v>
      </c>
      <c r="K82" s="5"/>
      <c r="L82" s="5">
        <f t="shared" si="29"/>
        <v>49</v>
      </c>
      <c r="M82" s="25">
        <f t="shared" si="27"/>
        <v>1.7128882262967212E-2</v>
      </c>
      <c r="N82" s="25">
        <f t="shared" si="31"/>
        <v>1.6994667716102925E-2</v>
      </c>
      <c r="O82" s="25">
        <f t="shared" si="32"/>
        <v>3.5900997361217546E-2</v>
      </c>
      <c r="P82" s="25">
        <f t="shared" si="33"/>
        <v>2.8027885637151036E-2</v>
      </c>
      <c r="Q82" s="25">
        <f t="shared" si="34"/>
        <v>-1.9442174944680358E-2</v>
      </c>
      <c r="R82" s="25">
        <f t="shared" si="35"/>
        <v>2.3291879198550684E-2</v>
      </c>
      <c r="S82" s="25">
        <f t="shared" si="36"/>
        <v>9.969211536173174E-3</v>
      </c>
      <c r="T82" s="25">
        <f t="shared" si="37"/>
        <v>5.5179002855237309E-2</v>
      </c>
      <c r="U82" s="25">
        <f t="shared" si="38"/>
        <v>-8.4604418347064038E-3</v>
      </c>
      <c r="X82" s="22">
        <f t="shared" si="28"/>
        <v>0.37184711456947611</v>
      </c>
      <c r="Y82" s="22">
        <f t="shared" si="39"/>
        <v>0.23870069966729629</v>
      </c>
      <c r="Z82" s="22">
        <f t="shared" si="40"/>
        <v>0.69181200549787869</v>
      </c>
      <c r="AA82" s="22">
        <f t="shared" si="41"/>
        <v>0.54852482436869765</v>
      </c>
      <c r="AB82" s="22">
        <f t="shared" si="42"/>
        <v>-0.42051833904946828</v>
      </c>
      <c r="AC82" s="22">
        <f t="shared" si="43"/>
        <v>0.33632238308631418</v>
      </c>
      <c r="AD82" s="22">
        <f t="shared" si="44"/>
        <v>0.24489900949824642</v>
      </c>
      <c r="AE82" s="22">
        <f t="shared" si="45"/>
        <v>0.80725571685488595</v>
      </c>
      <c r="AF82" s="22">
        <f t="shared" si="46"/>
        <v>-0.30853108530802342</v>
      </c>
      <c r="AI82" s="11">
        <f t="shared" ca="1" si="59"/>
        <v>0.82801379730226432</v>
      </c>
      <c r="AJ82" s="11">
        <f t="shared" ca="1" si="59"/>
        <v>0.23680279710982355</v>
      </c>
      <c r="AK82" s="11">
        <f t="shared" ca="1" si="59"/>
        <v>0.63630026233278847</v>
      </c>
      <c r="AL82" s="11">
        <f t="shared" ca="1" si="59"/>
        <v>0.27286710496176148</v>
      </c>
      <c r="AM82" s="11">
        <f t="shared" ca="1" si="59"/>
        <v>-0.5105446859298175</v>
      </c>
      <c r="AN82" s="11">
        <f t="shared" ca="1" si="59"/>
        <v>-0.19016525347393137</v>
      </c>
      <c r="AO82" s="11">
        <f t="shared" ca="1" si="59"/>
        <v>-0.49691293645743301</v>
      </c>
      <c r="AP82" s="11">
        <f t="shared" ca="1" si="59"/>
        <v>0.4706707176445134</v>
      </c>
      <c r="AQ82" s="11">
        <f t="shared" ca="1" si="59"/>
        <v>-0.29192433324850414</v>
      </c>
      <c r="AS82" s="1">
        <f t="shared" ca="1" si="51"/>
        <v>1.4390881846203293E-2</v>
      </c>
      <c r="AT82" s="1">
        <f t="shared" ref="AT82:BA97" ca="1" si="60">SUMPRODUCT(OFFSET($X$16:$Z$16,AT$30,0),$AI82:$AK82)*N$28+N$27</f>
        <v>4.6173610928324366E-2</v>
      </c>
      <c r="AU82" s="1">
        <f t="shared" ca="1" si="60"/>
        <v>2.9446383481748467E-2</v>
      </c>
      <c r="AV82" s="1">
        <f t="shared" ca="1" si="60"/>
        <v>3.3269740061820903E-4</v>
      </c>
      <c r="AW82" s="1">
        <f t="shared" ca="1" si="60"/>
        <v>3.8620697374474383E-3</v>
      </c>
      <c r="AX82" s="1">
        <f t="shared" ca="1" si="60"/>
        <v>8.0571805520422354E-3</v>
      </c>
      <c r="AY82" s="1">
        <f t="shared" ca="1" si="60"/>
        <v>6.1875944746025632E-5</v>
      </c>
      <c r="AZ82" s="1">
        <f t="shared" ca="1" si="60"/>
        <v>4.1609052967536891E-2</v>
      </c>
      <c r="BA82" s="1">
        <f t="shared" ca="1" si="60"/>
        <v>6.176992914092079E-3</v>
      </c>
      <c r="BB82" s="15">
        <f t="shared" ca="1" si="53"/>
        <v>-2.7380004167639194E-3</v>
      </c>
      <c r="BC82" s="15">
        <f t="shared" ca="1" si="54"/>
        <v>2.9178943212221441E-2</v>
      </c>
      <c r="BD82" s="15">
        <f t="shared" ca="1" si="55"/>
        <v>-6.4546138794690788E-3</v>
      </c>
      <c r="BE82" s="15">
        <f t="shared" ca="1" si="56"/>
        <v>-2.7695188236532827E-2</v>
      </c>
      <c r="BF82" s="15">
        <f t="shared" ca="1" si="57"/>
        <v>2.3304244682127797E-2</v>
      </c>
      <c r="BG82" s="15">
        <f t="shared" ref="BG82:BJ97" ca="1" si="61">AX82-R82</f>
        <v>-1.5234698646508449E-2</v>
      </c>
      <c r="BH82" s="15">
        <f t="shared" ca="1" si="61"/>
        <v>-9.9073355914271483E-3</v>
      </c>
      <c r="BI82" s="15">
        <f t="shared" ca="1" si="61"/>
        <v>-1.3569949887700418E-2</v>
      </c>
      <c r="BJ82" s="15">
        <f t="shared" ca="1" si="61"/>
        <v>1.4637434748798483E-2</v>
      </c>
    </row>
    <row r="83" spans="1:62" x14ac:dyDescent="0.2">
      <c r="A83" s="20">
        <v>38044</v>
      </c>
      <c r="B83" s="24">
        <v>1144.94</v>
      </c>
      <c r="C83" s="24">
        <v>1470.38</v>
      </c>
      <c r="D83" s="24">
        <v>8788.49</v>
      </c>
      <c r="E83" s="24">
        <v>2893.18</v>
      </c>
      <c r="F83" s="24">
        <v>4492.2</v>
      </c>
      <c r="G83" s="24">
        <v>4018.16</v>
      </c>
      <c r="H83" s="24">
        <v>11041.92</v>
      </c>
      <c r="I83" s="24">
        <v>13907.03</v>
      </c>
      <c r="J83" s="24">
        <v>3360.6</v>
      </c>
      <c r="K83" s="5"/>
      <c r="L83" s="5">
        <f t="shared" si="29"/>
        <v>50</v>
      </c>
      <c r="M83" s="25">
        <f t="shared" si="27"/>
        <v>1.2135100829125884E-2</v>
      </c>
      <c r="N83" s="25">
        <f t="shared" si="31"/>
        <v>-1.5320229724905914E-2</v>
      </c>
      <c r="O83" s="25">
        <f t="shared" si="32"/>
        <v>3.0863437745224195E-2</v>
      </c>
      <c r="P83" s="25">
        <f t="shared" si="33"/>
        <v>1.8858575994271421E-2</v>
      </c>
      <c r="Q83" s="25">
        <f t="shared" si="34"/>
        <v>2.2853891803842948E-2</v>
      </c>
      <c r="R83" s="25">
        <f t="shared" si="35"/>
        <v>-1.0014000154444699E-2</v>
      </c>
      <c r="S83" s="25">
        <f t="shared" si="36"/>
        <v>2.3671549943741415E-2</v>
      </c>
      <c r="T83" s="25">
        <f t="shared" si="37"/>
        <v>4.5430000142834763E-2</v>
      </c>
      <c r="U83" s="25">
        <f t="shared" si="38"/>
        <v>2.6718110721203843E-2</v>
      </c>
      <c r="X83" s="22">
        <f t="shared" si="28"/>
        <v>0.26680286212855187</v>
      </c>
      <c r="Y83" s="22">
        <f t="shared" si="39"/>
        <v>-0.14352822824992328</v>
      </c>
      <c r="Z83" s="22">
        <f t="shared" si="40"/>
        <v>0.58353376455225425</v>
      </c>
      <c r="AA83" s="22">
        <f t="shared" si="41"/>
        <v>0.38943383547701865</v>
      </c>
      <c r="AB83" s="22">
        <f t="shared" si="42"/>
        <v>0.54259016133922688</v>
      </c>
      <c r="AC83" s="22">
        <f t="shared" si="43"/>
        <v>-0.15656498428421406</v>
      </c>
      <c r="AD83" s="22">
        <f t="shared" si="44"/>
        <v>0.47202463376770282</v>
      </c>
      <c r="AE83" s="22">
        <f t="shared" si="45"/>
        <v>0.65795796177030508</v>
      </c>
      <c r="AF83" s="22">
        <f t="shared" si="46"/>
        <v>0.62161086831588952</v>
      </c>
      <c r="AI83" s="11">
        <f t="shared" ca="1" si="59"/>
        <v>1.0610383929560876</v>
      </c>
      <c r="AJ83" s="11">
        <f t="shared" ca="1" si="59"/>
        <v>0.49953922165447628</v>
      </c>
      <c r="AK83" s="11">
        <f t="shared" ca="1" si="59"/>
        <v>-0.19471586724499362</v>
      </c>
      <c r="AL83" s="11">
        <f t="shared" ca="1" si="59"/>
        <v>0.41045225408418518</v>
      </c>
      <c r="AM83" s="11">
        <f t="shared" ca="1" si="59"/>
        <v>0.45919954347266734</v>
      </c>
      <c r="AN83" s="11">
        <f t="shared" ca="1" si="59"/>
        <v>-0.27107403499675853</v>
      </c>
      <c r="AO83" s="11">
        <f t="shared" ca="1" si="59"/>
        <v>8.5369621578508664E-3</v>
      </c>
      <c r="AP83" s="11">
        <f t="shared" ca="1" si="59"/>
        <v>-4.7225067942606502E-2</v>
      </c>
      <c r="AQ83" s="11">
        <f t="shared" ca="1" si="59"/>
        <v>-0.27678782937226676</v>
      </c>
      <c r="AS83" s="1">
        <f t="shared" ca="1" si="51"/>
        <v>1.3982114183796825E-2</v>
      </c>
      <c r="AT83" s="1">
        <f t="shared" ca="1" si="60"/>
        <v>1.7446978408242803E-2</v>
      </c>
      <c r="AU83" s="1">
        <f t="shared" ca="1" si="60"/>
        <v>2.3378957630873116E-2</v>
      </c>
      <c r="AV83" s="1">
        <f t="shared" ca="1" si="60"/>
        <v>9.2839575401904278E-3</v>
      </c>
      <c r="AW83" s="1">
        <f t="shared" ca="1" si="60"/>
        <v>1.1482470977008974E-2</v>
      </c>
      <c r="AX83" s="1">
        <f t="shared" ca="1" si="60"/>
        <v>1.2524872078362625E-2</v>
      </c>
      <c r="AY83" s="1">
        <f t="shared" ca="1" si="60"/>
        <v>3.8786014375973857E-2</v>
      </c>
      <c r="AZ83" s="1">
        <f t="shared" ca="1" si="60"/>
        <v>2.8371472395862331E-2</v>
      </c>
      <c r="BA83" s="1">
        <f t="shared" ca="1" si="60"/>
        <v>2.1755954547760706E-2</v>
      </c>
      <c r="BB83" s="15">
        <f t="shared" ca="1" si="53"/>
        <v>1.8470133546709417E-3</v>
      </c>
      <c r="BC83" s="15">
        <f t="shared" ca="1" si="54"/>
        <v>3.276720813314872E-2</v>
      </c>
      <c r="BD83" s="15">
        <f t="shared" ca="1" si="55"/>
        <v>-7.4844801143510789E-3</v>
      </c>
      <c r="BE83" s="15">
        <f t="shared" ca="1" si="56"/>
        <v>-9.5746184540809933E-3</v>
      </c>
      <c r="BF83" s="15">
        <f t="shared" ca="1" si="57"/>
        <v>-1.1371420826833975E-2</v>
      </c>
      <c r="BG83" s="15">
        <f t="shared" ca="1" si="61"/>
        <v>2.2538872232807323E-2</v>
      </c>
      <c r="BH83" s="15">
        <f t="shared" ca="1" si="61"/>
        <v>1.5114464432232442E-2</v>
      </c>
      <c r="BI83" s="15">
        <f t="shared" ca="1" si="61"/>
        <v>-1.7058527746972432E-2</v>
      </c>
      <c r="BJ83" s="15">
        <f t="shared" ca="1" si="61"/>
        <v>-4.9621561734431371E-3</v>
      </c>
    </row>
    <row r="84" spans="1:62" x14ac:dyDescent="0.2">
      <c r="A84" s="20">
        <v>38077</v>
      </c>
      <c r="B84" s="24">
        <v>1126.21</v>
      </c>
      <c r="C84" s="24">
        <v>1438.41</v>
      </c>
      <c r="D84" s="24">
        <v>8585.93</v>
      </c>
      <c r="E84" s="24">
        <v>2787.49</v>
      </c>
      <c r="F84" s="24">
        <v>4385.7</v>
      </c>
      <c r="G84" s="24">
        <v>3856.7</v>
      </c>
      <c r="H84" s="24">
        <v>11715.39</v>
      </c>
      <c r="I84" s="24">
        <v>12681.67</v>
      </c>
      <c r="J84" s="24">
        <v>3415.3</v>
      </c>
      <c r="K84" s="5"/>
      <c r="L84" s="5">
        <f t="shared" si="29"/>
        <v>51</v>
      </c>
      <c r="M84" s="25">
        <f t="shared" si="27"/>
        <v>-1.6494220669989047E-2</v>
      </c>
      <c r="N84" s="25">
        <f t="shared" si="31"/>
        <v>-2.1982533905628914E-2</v>
      </c>
      <c r="O84" s="25">
        <f t="shared" si="32"/>
        <v>-2.3318093857328734E-2</v>
      </c>
      <c r="P84" s="25">
        <f t="shared" si="33"/>
        <v>-3.7214693872282649E-2</v>
      </c>
      <c r="Q84" s="25">
        <f t="shared" si="34"/>
        <v>-2.3993311279014641E-2</v>
      </c>
      <c r="R84" s="25">
        <f t="shared" si="35"/>
        <v>-4.1012190863811158E-2</v>
      </c>
      <c r="S84" s="25">
        <f t="shared" si="36"/>
        <v>5.9204423287338985E-2</v>
      </c>
      <c r="T84" s="25">
        <f t="shared" si="37"/>
        <v>-9.2236823874204357E-2</v>
      </c>
      <c r="U84" s="25">
        <f t="shared" si="38"/>
        <v>1.6145807433263284E-2</v>
      </c>
      <c r="X84" s="22">
        <f t="shared" si="28"/>
        <v>-0.33541525947075296</v>
      </c>
      <c r="Y84" s="22">
        <f t="shared" si="39"/>
        <v>-0.22233167762199291</v>
      </c>
      <c r="Z84" s="22">
        <f t="shared" si="40"/>
        <v>-0.58105412737829931</v>
      </c>
      <c r="AA84" s="22">
        <f t="shared" si="41"/>
        <v>-0.58345859600362637</v>
      </c>
      <c r="AB84" s="22">
        <f t="shared" si="42"/>
        <v>-0.52415062514562705</v>
      </c>
      <c r="AC84" s="22">
        <f t="shared" si="43"/>
        <v>-0.61530130678323591</v>
      </c>
      <c r="AD84" s="22">
        <f t="shared" si="44"/>
        <v>1.0610062951602259</v>
      </c>
      <c r="AE84" s="22">
        <f t="shared" si="45"/>
        <v>-1.4502933518969185</v>
      </c>
      <c r="AF84" s="22">
        <f t="shared" si="46"/>
        <v>0.34207285097078954</v>
      </c>
      <c r="AI84" s="11">
        <f t="shared" ref="AI84:AQ93" ca="1" si="62">SUMPRODUCT(OFFSET($AI$16:$AQ$16,AI$30,0),$X84:$AF84)</f>
        <v>-1.0291417130670968</v>
      </c>
      <c r="AJ84" s="11">
        <f t="shared" ca="1" si="62"/>
        <v>0.81973090359760958</v>
      </c>
      <c r="AK84" s="11">
        <f t="shared" ca="1" si="62"/>
        <v>-1.2904092861739147</v>
      </c>
      <c r="AL84" s="11">
        <f t="shared" ca="1" si="62"/>
        <v>-1.1308110473315243</v>
      </c>
      <c r="AM84" s="11">
        <f t="shared" ca="1" si="62"/>
        <v>-0.12333783194445649</v>
      </c>
      <c r="AN84" s="11">
        <f t="shared" ca="1" si="62"/>
        <v>0.33020883789721367</v>
      </c>
      <c r="AO84" s="11">
        <f t="shared" ca="1" si="62"/>
        <v>0.19432460266981616</v>
      </c>
      <c r="AP84" s="11">
        <f t="shared" ca="1" si="62"/>
        <v>-9.9327819261078344E-3</v>
      </c>
      <c r="AQ84" s="11">
        <f t="shared" ca="1" si="62"/>
        <v>4.8158076671116885E-2</v>
      </c>
      <c r="AS84" s="1">
        <f t="shared" ca="1" si="51"/>
        <v>-2.7477427935771029E-2</v>
      </c>
      <c r="AT84" s="1">
        <f t="shared" ca="1" si="60"/>
        <v>-8.7308200625927521E-2</v>
      </c>
      <c r="AU84" s="1">
        <f t="shared" ca="1" si="60"/>
        <v>-2.2015318184916949E-2</v>
      </c>
      <c r="AV84" s="1">
        <f t="shared" ca="1" si="60"/>
        <v>-2.6973765599568121E-2</v>
      </c>
      <c r="AW84" s="1">
        <f t="shared" ca="1" si="60"/>
        <v>-1.4748139891281032E-2</v>
      </c>
      <c r="AX84" s="1">
        <f t="shared" ca="1" si="60"/>
        <v>-3.6340385425448138E-2</v>
      </c>
      <c r="AY84" s="1">
        <f t="shared" ca="1" si="60"/>
        <v>4.7675356567907543E-2</v>
      </c>
      <c r="AZ84" s="1">
        <f t="shared" ca="1" si="60"/>
        <v>-3.9005524838294198E-2</v>
      </c>
      <c r="BA84" s="1">
        <f t="shared" ca="1" si="60"/>
        <v>1.2320975834913562E-2</v>
      </c>
      <c r="BB84" s="15">
        <f t="shared" ca="1" si="53"/>
        <v>-1.0983207265781982E-2</v>
      </c>
      <c r="BC84" s="15">
        <f t="shared" ca="1" si="54"/>
        <v>-6.5325666720298603E-2</v>
      </c>
      <c r="BD84" s="15">
        <f t="shared" ca="1" si="55"/>
        <v>1.302775672411785E-3</v>
      </c>
      <c r="BE84" s="15">
        <f t="shared" ca="1" si="56"/>
        <v>1.0240928272714528E-2</v>
      </c>
      <c r="BF84" s="15">
        <f t="shared" ca="1" si="57"/>
        <v>9.2451713877336091E-3</v>
      </c>
      <c r="BG84" s="15">
        <f t="shared" ca="1" si="61"/>
        <v>4.6718054383630206E-3</v>
      </c>
      <c r="BH84" s="15">
        <f t="shared" ca="1" si="61"/>
        <v>-1.1529066719431443E-2</v>
      </c>
      <c r="BI84" s="15">
        <f t="shared" ca="1" si="61"/>
        <v>5.323129903591016E-2</v>
      </c>
      <c r="BJ84" s="15">
        <f t="shared" ca="1" si="61"/>
        <v>-3.824831598349723E-3</v>
      </c>
    </row>
    <row r="85" spans="1:62" x14ac:dyDescent="0.2">
      <c r="A85" s="20">
        <v>38107</v>
      </c>
      <c r="B85" s="24">
        <v>1107.3</v>
      </c>
      <c r="C85" s="24">
        <v>1401.36</v>
      </c>
      <c r="D85" s="24">
        <v>8243.9699999999993</v>
      </c>
      <c r="E85" s="24">
        <v>2787.48</v>
      </c>
      <c r="F85" s="24">
        <v>4489.7</v>
      </c>
      <c r="G85" s="24">
        <v>3985.21</v>
      </c>
      <c r="H85" s="24">
        <v>11761.79</v>
      </c>
      <c r="I85" s="24">
        <v>11942.96</v>
      </c>
      <c r="J85" s="24">
        <v>3400.8</v>
      </c>
      <c r="K85" s="5"/>
      <c r="L85" s="5">
        <f t="shared" si="29"/>
        <v>52</v>
      </c>
      <c r="M85" s="25">
        <f t="shared" si="27"/>
        <v>-1.6933393494544095E-2</v>
      </c>
      <c r="N85" s="25">
        <f t="shared" si="31"/>
        <v>-2.6095143218874624E-2</v>
      </c>
      <c r="O85" s="25">
        <f t="shared" si="32"/>
        <v>-4.0642792950837524E-2</v>
      </c>
      <c r="P85" s="25">
        <f t="shared" si="33"/>
        <v>-3.5874632508841155E-6</v>
      </c>
      <c r="Q85" s="25">
        <f t="shared" si="34"/>
        <v>2.3436636173622735E-2</v>
      </c>
      <c r="R85" s="25">
        <f t="shared" si="35"/>
        <v>3.2778112927292574E-2</v>
      </c>
      <c r="S85" s="25">
        <f t="shared" si="36"/>
        <v>3.9527797132869634E-3</v>
      </c>
      <c r="T85" s="25">
        <f t="shared" si="37"/>
        <v>-6.0015660368523717E-2</v>
      </c>
      <c r="U85" s="25">
        <f t="shared" si="38"/>
        <v>-4.254638832524465E-3</v>
      </c>
      <c r="X85" s="22">
        <f t="shared" si="28"/>
        <v>-0.34465326511015232</v>
      </c>
      <c r="Y85" s="22">
        <f t="shared" si="39"/>
        <v>-0.27097667956309163</v>
      </c>
      <c r="Z85" s="22">
        <f t="shared" si="40"/>
        <v>-0.95343442374278808</v>
      </c>
      <c r="AA85" s="22">
        <f t="shared" si="41"/>
        <v>6.216816838026263E-2</v>
      </c>
      <c r="AB85" s="22">
        <f t="shared" si="42"/>
        <v>0.55585962347208961</v>
      </c>
      <c r="AC85" s="22">
        <f t="shared" si="43"/>
        <v>0.47670734993453501</v>
      </c>
      <c r="AD85" s="22">
        <f t="shared" si="44"/>
        <v>0.14517253997149032</v>
      </c>
      <c r="AE85" s="22">
        <f t="shared" si="45"/>
        <v>-0.95685340531741558</v>
      </c>
      <c r="AF85" s="22">
        <f t="shared" si="46"/>
        <v>-0.19732714038193852</v>
      </c>
      <c r="AI85" s="11">
        <f t="shared" ca="1" si="62"/>
        <v>-0.47806291777896065</v>
      </c>
      <c r="AJ85" s="11">
        <f t="shared" ca="1" si="62"/>
        <v>-0.77802987647531729</v>
      </c>
      <c r="AK85" s="11">
        <f t="shared" ca="1" si="62"/>
        <v>-1.0573798368051746</v>
      </c>
      <c r="AL85" s="11">
        <f t="shared" ca="1" si="62"/>
        <v>-0.18348884125377907</v>
      </c>
      <c r="AM85" s="11">
        <f t="shared" ca="1" si="62"/>
        <v>-0.44320435042961137</v>
      </c>
      <c r="AN85" s="11">
        <f t="shared" ca="1" si="62"/>
        <v>3.2652973663358495E-2</v>
      </c>
      <c r="AO85" s="11">
        <f t="shared" ca="1" si="62"/>
        <v>0.36939244079263073</v>
      </c>
      <c r="AP85" s="11">
        <f t="shared" ca="1" si="62"/>
        <v>-0.44229516982399247</v>
      </c>
      <c r="AQ85" s="11">
        <f t="shared" ca="1" si="62"/>
        <v>0.31899940175633262</v>
      </c>
      <c r="AS85" s="1">
        <f t="shared" ca="1" si="51"/>
        <v>-7.691821022606295E-3</v>
      </c>
      <c r="AT85" s="1">
        <f t="shared" ca="1" si="60"/>
        <v>-5.9503920633400875E-2</v>
      </c>
      <c r="AU85" s="1">
        <f t="shared" ca="1" si="60"/>
        <v>-3.0015063673176478E-2</v>
      </c>
      <c r="AV85" s="1">
        <f t="shared" ca="1" si="60"/>
        <v>1.6583812527628531E-2</v>
      </c>
      <c r="AW85" s="1">
        <f t="shared" ca="1" si="60"/>
        <v>8.7848333575832049E-3</v>
      </c>
      <c r="AX85" s="1">
        <f t="shared" ca="1" si="60"/>
        <v>1.9775290777185737E-2</v>
      </c>
      <c r="AY85" s="1">
        <f t="shared" ca="1" si="60"/>
        <v>-1.2631141247462747E-2</v>
      </c>
      <c r="AZ85" s="1">
        <f t="shared" ca="1" si="60"/>
        <v>-5.1317284763691649E-2</v>
      </c>
      <c r="BA85" s="1">
        <f t="shared" ca="1" si="60"/>
        <v>7.3654251593775616E-3</v>
      </c>
      <c r="BB85" s="15">
        <f t="shared" ca="1" si="53"/>
        <v>9.2415724719377996E-3</v>
      </c>
      <c r="BC85" s="15">
        <f t="shared" ca="1" si="54"/>
        <v>-3.3408777414526247E-2</v>
      </c>
      <c r="BD85" s="15">
        <f t="shared" ca="1" si="55"/>
        <v>1.0627729277661046E-2</v>
      </c>
      <c r="BE85" s="15">
        <f t="shared" ca="1" si="56"/>
        <v>1.6587399990879416E-2</v>
      </c>
      <c r="BF85" s="15">
        <f t="shared" ca="1" si="57"/>
        <v>-1.465180281603953E-2</v>
      </c>
      <c r="BG85" s="15">
        <f t="shared" ca="1" si="61"/>
        <v>-1.3002822150106837E-2</v>
      </c>
      <c r="BH85" s="15">
        <f t="shared" ca="1" si="61"/>
        <v>-1.6583920960749711E-2</v>
      </c>
      <c r="BI85" s="15">
        <f t="shared" ca="1" si="61"/>
        <v>8.6983756048320676E-3</v>
      </c>
      <c r="BJ85" s="15">
        <f t="shared" ca="1" si="61"/>
        <v>1.1620063991902026E-2</v>
      </c>
    </row>
    <row r="86" spans="1:62" x14ac:dyDescent="0.2">
      <c r="A86" s="20">
        <v>38138</v>
      </c>
      <c r="B86" s="24">
        <v>1120.68</v>
      </c>
      <c r="C86" s="24">
        <v>1466.22</v>
      </c>
      <c r="D86" s="24">
        <v>8417.32</v>
      </c>
      <c r="E86" s="24">
        <v>2749.62</v>
      </c>
      <c r="F86" s="24">
        <v>4430.7</v>
      </c>
      <c r="G86" s="24">
        <v>3921.41</v>
      </c>
      <c r="H86" s="24">
        <v>11236.37</v>
      </c>
      <c r="I86" s="24">
        <v>12198.24</v>
      </c>
      <c r="J86" s="24">
        <v>3460.2</v>
      </c>
      <c r="K86" s="5"/>
      <c r="L86" s="5">
        <f t="shared" si="29"/>
        <v>53</v>
      </c>
      <c r="M86" s="25">
        <f t="shared" si="27"/>
        <v>1.2011024205564368E-2</v>
      </c>
      <c r="N86" s="25">
        <f t="shared" si="31"/>
        <v>4.5244466756921113E-2</v>
      </c>
      <c r="O86" s="25">
        <f t="shared" si="32"/>
        <v>2.0809463791664814E-2</v>
      </c>
      <c r="P86" s="25">
        <f t="shared" si="33"/>
        <v>-1.36752415602941E-2</v>
      </c>
      <c r="Q86" s="25">
        <f t="shared" si="34"/>
        <v>-1.3228299258928294E-2</v>
      </c>
      <c r="R86" s="25">
        <f t="shared" si="35"/>
        <v>-1.6138725464180482E-2</v>
      </c>
      <c r="S86" s="25">
        <f t="shared" si="36"/>
        <v>-4.5700303203831769E-2</v>
      </c>
      <c r="T86" s="25">
        <f t="shared" si="37"/>
        <v>2.1149695598875983E-2</v>
      </c>
      <c r="U86" s="25">
        <f t="shared" si="38"/>
        <v>1.731569280484142E-2</v>
      </c>
      <c r="X86" s="22">
        <f t="shared" si="28"/>
        <v>0.26419290886165692</v>
      </c>
      <c r="Y86" s="22">
        <f t="shared" si="39"/>
        <v>0.57284659695694384</v>
      </c>
      <c r="Z86" s="22">
        <f t="shared" si="40"/>
        <v>0.3674317831983584</v>
      </c>
      <c r="AA86" s="22">
        <f t="shared" si="41"/>
        <v>-0.17504019896641054</v>
      </c>
      <c r="AB86" s="22">
        <f t="shared" si="42"/>
        <v>-0.27902441412049395</v>
      </c>
      <c r="AC86" s="22">
        <f t="shared" si="43"/>
        <v>-0.24720362804402266</v>
      </c>
      <c r="AD86" s="22">
        <f t="shared" si="44"/>
        <v>-0.67786124586938146</v>
      </c>
      <c r="AE86" s="22">
        <f t="shared" si="45"/>
        <v>0.28612557356393764</v>
      </c>
      <c r="AF86" s="22">
        <f t="shared" si="46"/>
        <v>0.37300531936346382</v>
      </c>
      <c r="AI86" s="11">
        <f t="shared" ca="1" si="62"/>
        <v>0.18355337283200943</v>
      </c>
      <c r="AJ86" s="11">
        <f t="shared" ca="1" si="62"/>
        <v>-1.3179585604159029E-2</v>
      </c>
      <c r="AK86" s="11">
        <f t="shared" ca="1" si="62"/>
        <v>0.86105763116713663</v>
      </c>
      <c r="AL86" s="11">
        <f t="shared" ca="1" si="62"/>
        <v>-0.22284628865628761</v>
      </c>
      <c r="AM86" s="11">
        <f t="shared" ca="1" si="62"/>
        <v>0.62286749817297615</v>
      </c>
      <c r="AN86" s="11">
        <f t="shared" ca="1" si="62"/>
        <v>0.37157486874564305</v>
      </c>
      <c r="AO86" s="11">
        <f t="shared" ca="1" si="62"/>
        <v>-9.5669760885670835E-2</v>
      </c>
      <c r="AP86" s="11">
        <f t="shared" ca="1" si="62"/>
        <v>0.14121944237587833</v>
      </c>
      <c r="AQ86" s="11">
        <f t="shared" ca="1" si="62"/>
        <v>-5.4621875946995357E-2</v>
      </c>
      <c r="AS86" s="1">
        <f t="shared" ca="1" si="51"/>
        <v>5.6085254653739933E-3</v>
      </c>
      <c r="AT86" s="1">
        <f t="shared" ca="1" si="60"/>
        <v>3.8010919816281644E-2</v>
      </c>
      <c r="AU86" s="1">
        <f t="shared" ca="1" si="60"/>
        <v>1.9840907828554414E-2</v>
      </c>
      <c r="AV86" s="1">
        <f t="shared" ca="1" si="60"/>
        <v>-9.9440305224834605E-3</v>
      </c>
      <c r="AW86" s="1">
        <f t="shared" ca="1" si="60"/>
        <v>-5.1551657754422345E-3</v>
      </c>
      <c r="AX86" s="1">
        <f t="shared" ca="1" si="60"/>
        <v>-1.5510491123538221E-3</v>
      </c>
      <c r="AY86" s="1">
        <f t="shared" ca="1" si="60"/>
        <v>-2.7434557560835945E-2</v>
      </c>
      <c r="AZ86" s="1">
        <f t="shared" ca="1" si="60"/>
        <v>2.9828400173447747E-2</v>
      </c>
      <c r="BA86" s="1">
        <f t="shared" ca="1" si="60"/>
        <v>-6.2413832610580013E-3</v>
      </c>
      <c r="BB86" s="15">
        <f t="shared" ca="1" si="53"/>
        <v>-6.4024987401903747E-3</v>
      </c>
      <c r="BC86" s="15">
        <f t="shared" ca="1" si="54"/>
        <v>-7.2335469406394695E-3</v>
      </c>
      <c r="BD86" s="15">
        <f t="shared" ca="1" si="55"/>
        <v>-9.6855596311039988E-4</v>
      </c>
      <c r="BE86" s="15">
        <f t="shared" ca="1" si="56"/>
        <v>3.7312110378106399E-3</v>
      </c>
      <c r="BF86" s="15">
        <f t="shared" ca="1" si="57"/>
        <v>8.0731334834860599E-3</v>
      </c>
      <c r="BG86" s="15">
        <f t="shared" ca="1" si="61"/>
        <v>1.4587676351826659E-2</v>
      </c>
      <c r="BH86" s="15">
        <f t="shared" ca="1" si="61"/>
        <v>1.8265745642995823E-2</v>
      </c>
      <c r="BI86" s="15">
        <f t="shared" ca="1" si="61"/>
        <v>8.6787045745717641E-3</v>
      </c>
      <c r="BJ86" s="15">
        <f t="shared" ca="1" si="61"/>
        <v>-2.3557076065899421E-2</v>
      </c>
    </row>
    <row r="87" spans="1:62" x14ac:dyDescent="0.2">
      <c r="A87" s="20">
        <v>38168</v>
      </c>
      <c r="B87" s="24">
        <v>1140.8399999999999</v>
      </c>
      <c r="C87" s="24">
        <v>1516.64</v>
      </c>
      <c r="D87" s="24">
        <v>8545.58</v>
      </c>
      <c r="E87" s="24">
        <v>2811.08</v>
      </c>
      <c r="F87" s="24">
        <v>4464.1000000000004</v>
      </c>
      <c r="G87" s="24">
        <v>4052.73</v>
      </c>
      <c r="H87" s="24">
        <v>11858.87</v>
      </c>
      <c r="I87" s="24">
        <v>12285.75</v>
      </c>
      <c r="J87" s="24">
        <v>3532.9</v>
      </c>
      <c r="K87" s="5"/>
      <c r="L87" s="5">
        <f t="shared" si="29"/>
        <v>54</v>
      </c>
      <c r="M87" s="25">
        <f t="shared" si="27"/>
        <v>1.7829189249312503E-2</v>
      </c>
      <c r="N87" s="25">
        <f t="shared" si="31"/>
        <v>3.3809701304418627E-2</v>
      </c>
      <c r="O87" s="25">
        <f t="shared" si="32"/>
        <v>1.5122702411867634E-2</v>
      </c>
      <c r="P87" s="25">
        <f t="shared" si="33"/>
        <v>2.210603083002638E-2</v>
      </c>
      <c r="Q87" s="25">
        <f t="shared" si="34"/>
        <v>7.5100411435561369E-3</v>
      </c>
      <c r="R87" s="25">
        <f t="shared" si="35"/>
        <v>3.2939445101048355E-2</v>
      </c>
      <c r="S87" s="25">
        <f t="shared" si="36"/>
        <v>5.3920272216011769E-2</v>
      </c>
      <c r="T87" s="25">
        <f t="shared" si="37"/>
        <v>7.1483751333902869E-3</v>
      </c>
      <c r="U87" s="25">
        <f t="shared" si="38"/>
        <v>2.0792672552108139E-2</v>
      </c>
      <c r="X87" s="22">
        <f t="shared" si="28"/>
        <v>0.38657808043860331</v>
      </c>
      <c r="Y87" s="22">
        <f t="shared" si="39"/>
        <v>0.43759324676842354</v>
      </c>
      <c r="Z87" s="22">
        <f t="shared" si="40"/>
        <v>0.24519947910273124</v>
      </c>
      <c r="AA87" s="22">
        <f t="shared" si="41"/>
        <v>0.44577840462378276</v>
      </c>
      <c r="AB87" s="22">
        <f t="shared" si="42"/>
        <v>0.19320086498975345</v>
      </c>
      <c r="AC87" s="22">
        <f t="shared" si="43"/>
        <v>0.4790948740575845</v>
      </c>
      <c r="AD87" s="22">
        <f t="shared" si="44"/>
        <v>0.9734178795839169</v>
      </c>
      <c r="AE87" s="22">
        <f t="shared" si="45"/>
        <v>7.1707158123609768E-2</v>
      </c>
      <c r="AF87" s="22">
        <f t="shared" si="46"/>
        <v>0.46493874185699668</v>
      </c>
      <c r="AI87" s="11">
        <f t="shared" ca="1" si="62"/>
        <v>1.2058805966413497</v>
      </c>
      <c r="AJ87" s="11">
        <f t="shared" ca="1" si="62"/>
        <v>0.31425759146481613</v>
      </c>
      <c r="AK87" s="11">
        <f t="shared" ca="1" si="62"/>
        <v>-0.46770836888501899</v>
      </c>
      <c r="AL87" s="11">
        <f t="shared" ca="1" si="62"/>
        <v>-0.31105339304318369</v>
      </c>
      <c r="AM87" s="11">
        <f t="shared" ca="1" si="62"/>
        <v>-0.36828156831763187</v>
      </c>
      <c r="AN87" s="11">
        <f t="shared" ca="1" si="62"/>
        <v>0.1616598802283552</v>
      </c>
      <c r="AO87" s="11">
        <f t="shared" ca="1" si="62"/>
        <v>-4.125513944465109E-2</v>
      </c>
      <c r="AP87" s="11">
        <f t="shared" ca="1" si="62"/>
        <v>5.9864254300685898E-2</v>
      </c>
      <c r="AQ87" s="11">
        <f t="shared" ca="1" si="62"/>
        <v>4.5054239404714418E-3</v>
      </c>
      <c r="AS87" s="1">
        <f t="shared" ca="1" si="51"/>
        <v>1.6641216886938565E-2</v>
      </c>
      <c r="AT87" s="1">
        <f t="shared" ca="1" si="60"/>
        <v>1.0369448186363393E-2</v>
      </c>
      <c r="AU87" s="1">
        <f t="shared" ca="1" si="60"/>
        <v>1.9014630395295492E-2</v>
      </c>
      <c r="AV87" s="1">
        <f t="shared" ca="1" si="60"/>
        <v>1.9590713590010356E-2</v>
      </c>
      <c r="AW87" s="1">
        <f t="shared" ca="1" si="60"/>
        <v>1.7926519093209838E-2</v>
      </c>
      <c r="AX87" s="1">
        <f t="shared" ca="1" si="60"/>
        <v>2.3253659457500644E-2</v>
      </c>
      <c r="AY87" s="1">
        <f t="shared" ca="1" si="60"/>
        <v>4.1982514596633554E-2</v>
      </c>
      <c r="AZ87" s="1">
        <f t="shared" ca="1" si="60"/>
        <v>2.0310700261514915E-2</v>
      </c>
      <c r="BA87" s="1">
        <f t="shared" ca="1" si="60"/>
        <v>2.6252015815565632E-2</v>
      </c>
      <c r="BB87" s="15">
        <f t="shared" ca="1" si="53"/>
        <v>-1.1879723623739388E-3</v>
      </c>
      <c r="BC87" s="15">
        <f t="shared" ca="1" si="54"/>
        <v>-2.3440253118055233E-2</v>
      </c>
      <c r="BD87" s="15">
        <f t="shared" ca="1" si="55"/>
        <v>3.8919279834278581E-3</v>
      </c>
      <c r="BE87" s="15">
        <f t="shared" ca="1" si="56"/>
        <v>-2.515317240016024E-3</v>
      </c>
      <c r="BF87" s="15">
        <f t="shared" ca="1" si="57"/>
        <v>1.04164779496537E-2</v>
      </c>
      <c r="BG87" s="15">
        <f t="shared" ca="1" si="61"/>
        <v>-9.6857856435477105E-3</v>
      </c>
      <c r="BH87" s="15">
        <f t="shared" ca="1" si="61"/>
        <v>-1.1937757619378216E-2</v>
      </c>
      <c r="BI87" s="15">
        <f t="shared" ca="1" si="61"/>
        <v>1.3162325128124628E-2</v>
      </c>
      <c r="BJ87" s="15">
        <f t="shared" ca="1" si="61"/>
        <v>5.4593432634574939E-3</v>
      </c>
    </row>
    <row r="88" spans="1:62" x14ac:dyDescent="0.2">
      <c r="A88" s="20">
        <v>38198</v>
      </c>
      <c r="B88" s="24">
        <v>1101.72</v>
      </c>
      <c r="C88" s="24">
        <v>1400.39</v>
      </c>
      <c r="D88" s="24">
        <v>8458.07</v>
      </c>
      <c r="E88" s="24">
        <v>2720.05</v>
      </c>
      <c r="F88" s="24">
        <v>4413.1000000000004</v>
      </c>
      <c r="G88" s="24">
        <v>3895.61</v>
      </c>
      <c r="H88" s="24">
        <v>11325.78</v>
      </c>
      <c r="I88" s="24">
        <v>12238.03</v>
      </c>
      <c r="J88" s="24">
        <v>3536.1</v>
      </c>
      <c r="K88" s="5"/>
      <c r="L88" s="5">
        <f t="shared" si="29"/>
        <v>55</v>
      </c>
      <c r="M88" s="25">
        <f t="shared" si="27"/>
        <v>-3.4892238215330364E-2</v>
      </c>
      <c r="N88" s="25">
        <f t="shared" si="31"/>
        <v>-7.9746592466626048E-2</v>
      </c>
      <c r="O88" s="25">
        <f t="shared" si="32"/>
        <v>-1.0293175010660986E-2</v>
      </c>
      <c r="P88" s="25">
        <f t="shared" si="33"/>
        <v>-3.2918488650443563E-2</v>
      </c>
      <c r="Q88" s="25">
        <f t="shared" si="34"/>
        <v>-1.1490235909347644E-2</v>
      </c>
      <c r="R88" s="25">
        <f t="shared" si="35"/>
        <v>-3.9540450006358384E-2</v>
      </c>
      <c r="S88" s="25">
        <f t="shared" si="36"/>
        <v>-4.5994567614547038E-2</v>
      </c>
      <c r="T88" s="25">
        <f t="shared" si="37"/>
        <v>-3.8917377524245629E-3</v>
      </c>
      <c r="U88" s="25">
        <f t="shared" si="38"/>
        <v>9.0536149910338789E-4</v>
      </c>
      <c r="X88" s="22">
        <f t="shared" si="28"/>
        <v>-0.72241777951472341</v>
      </c>
      <c r="Y88" s="22">
        <f t="shared" si="39"/>
        <v>-0.90557983634578365</v>
      </c>
      <c r="Z88" s="22">
        <f t="shared" si="40"/>
        <v>-0.30109410532730563</v>
      </c>
      <c r="AA88" s="22">
        <f t="shared" si="41"/>
        <v>-0.50891781116332657</v>
      </c>
      <c r="AB88" s="22">
        <f t="shared" si="42"/>
        <v>-0.23944759965810386</v>
      </c>
      <c r="AC88" s="22">
        <f t="shared" si="43"/>
        <v>-0.59352129404154252</v>
      </c>
      <c r="AD88" s="22">
        <f t="shared" si="44"/>
        <v>-0.68273887959845903</v>
      </c>
      <c r="AE88" s="22">
        <f t="shared" si="45"/>
        <v>-9.7362860457430464E-2</v>
      </c>
      <c r="AF88" s="22">
        <f t="shared" si="46"/>
        <v>-6.0893647800561279E-2</v>
      </c>
      <c r="AI88" s="11">
        <f t="shared" ca="1" si="62"/>
        <v>-1.3699835884382006</v>
      </c>
      <c r="AJ88" s="11">
        <f t="shared" ca="1" si="62"/>
        <v>4.5525549716547667E-2</v>
      </c>
      <c r="AK88" s="11">
        <f t="shared" ca="1" si="62"/>
        <v>-6.8650474341284115E-2</v>
      </c>
      <c r="AL88" s="11">
        <f t="shared" ca="1" si="62"/>
        <v>0.52355984402566691</v>
      </c>
      <c r="AM88" s="11">
        <f t="shared" ca="1" si="62"/>
        <v>0.59294868517295685</v>
      </c>
      <c r="AN88" s="11">
        <f t="shared" ca="1" si="62"/>
        <v>-0.10812201656721891</v>
      </c>
      <c r="AO88" s="11">
        <f t="shared" ca="1" si="62"/>
        <v>-0.17951033893621848</v>
      </c>
      <c r="AP88" s="11">
        <f t="shared" ca="1" si="62"/>
        <v>-0.16479839152070147</v>
      </c>
      <c r="AQ88" s="11">
        <f t="shared" ca="1" si="62"/>
        <v>1.1113754362787187E-2</v>
      </c>
      <c r="AS88" s="1">
        <f t="shared" ca="1" si="51"/>
        <v>-2.4527861327276707E-2</v>
      </c>
      <c r="AT88" s="1">
        <f t="shared" ca="1" si="60"/>
        <v>-4.4378513157846244E-2</v>
      </c>
      <c r="AU88" s="1">
        <f t="shared" ca="1" si="60"/>
        <v>-1.7962827990863725E-2</v>
      </c>
      <c r="AV88" s="1">
        <f t="shared" ca="1" si="60"/>
        <v>-3.1555722982302033E-2</v>
      </c>
      <c r="AW88" s="1">
        <f t="shared" ca="1" si="60"/>
        <v>-2.1783670453725479E-2</v>
      </c>
      <c r="AX88" s="1">
        <f t="shared" ca="1" si="60"/>
        <v>-3.189811586658256E-2</v>
      </c>
      <c r="AY88" s="1">
        <f t="shared" ca="1" si="60"/>
        <v>-2.4504989375023045E-2</v>
      </c>
      <c r="AZ88" s="1">
        <f t="shared" ca="1" si="60"/>
        <v>-2.6821030784504402E-2</v>
      </c>
      <c r="BA88" s="1">
        <f t="shared" ca="1" si="60"/>
        <v>-1.2663290176241475E-2</v>
      </c>
      <c r="BB88" s="15">
        <f t="shared" ca="1" si="53"/>
        <v>1.0364376888053656E-2</v>
      </c>
      <c r="BC88" s="15">
        <f t="shared" ca="1" si="54"/>
        <v>3.5368079308779804E-2</v>
      </c>
      <c r="BD88" s="15">
        <f t="shared" ca="1" si="55"/>
        <v>-7.6696529802027392E-3</v>
      </c>
      <c r="BE88" s="15">
        <f t="shared" ca="1" si="56"/>
        <v>1.3627656681415301E-3</v>
      </c>
      <c r="BF88" s="15">
        <f t="shared" ca="1" si="57"/>
        <v>-1.0293434544377835E-2</v>
      </c>
      <c r="BG88" s="15">
        <f t="shared" ca="1" si="61"/>
        <v>7.6423341397758235E-3</v>
      </c>
      <c r="BH88" s="15">
        <f t="shared" ca="1" si="61"/>
        <v>2.1489578239523993E-2</v>
      </c>
      <c r="BI88" s="15">
        <f t="shared" ca="1" si="61"/>
        <v>-2.2929293032079839E-2</v>
      </c>
      <c r="BJ88" s="15">
        <f t="shared" ca="1" si="61"/>
        <v>-1.3568651675344863E-2</v>
      </c>
    </row>
    <row r="89" spans="1:62" x14ac:dyDescent="0.2">
      <c r="A89" s="20">
        <v>38230</v>
      </c>
      <c r="B89" s="24">
        <v>1104.24</v>
      </c>
      <c r="C89" s="24">
        <v>1368.68</v>
      </c>
      <c r="D89" s="24">
        <v>8377.0300000000007</v>
      </c>
      <c r="E89" s="24">
        <v>2670.79</v>
      </c>
      <c r="F89" s="24">
        <v>4459.3</v>
      </c>
      <c r="G89" s="24">
        <v>3785.21</v>
      </c>
      <c r="H89" s="24">
        <v>11081.79</v>
      </c>
      <c r="I89" s="24">
        <v>12850.28</v>
      </c>
      <c r="J89" s="24">
        <v>3553.7</v>
      </c>
      <c r="K89" s="5"/>
      <c r="L89" s="5">
        <f t="shared" si="29"/>
        <v>56</v>
      </c>
      <c r="M89" s="25">
        <f t="shared" si="27"/>
        <v>2.284720571713859E-3</v>
      </c>
      <c r="N89" s="25">
        <f t="shared" si="31"/>
        <v>-2.2903997533579662E-2</v>
      </c>
      <c r="O89" s="25">
        <f t="shared" si="32"/>
        <v>-9.6275788046814737E-3</v>
      </c>
      <c r="P89" s="25">
        <f t="shared" si="33"/>
        <v>-1.8275953693822108E-2</v>
      </c>
      <c r="Q89" s="25">
        <f t="shared" si="34"/>
        <v>1.0414412688835696E-2</v>
      </c>
      <c r="R89" s="25">
        <f t="shared" si="35"/>
        <v>-2.8748910583497492E-2</v>
      </c>
      <c r="S89" s="25">
        <f t="shared" si="36"/>
        <v>-2.1778322552033165E-2</v>
      </c>
      <c r="T89" s="25">
        <f t="shared" si="37"/>
        <v>4.8817284568812382E-2</v>
      </c>
      <c r="U89" s="25">
        <f t="shared" si="38"/>
        <v>4.9648893208561352E-3</v>
      </c>
      <c r="X89" s="22">
        <f t="shared" si="28"/>
        <v>5.9599995101439991E-2</v>
      </c>
      <c r="Y89" s="22">
        <f t="shared" si="39"/>
        <v>-0.233230986687395</v>
      </c>
      <c r="Z89" s="22">
        <f t="shared" si="40"/>
        <v>-0.28678765699570968</v>
      </c>
      <c r="AA89" s="22">
        <f t="shared" si="41"/>
        <v>-0.25486429384767517</v>
      </c>
      <c r="AB89" s="22">
        <f t="shared" si="42"/>
        <v>0.25933526325844003</v>
      </c>
      <c r="AC89" s="22">
        <f t="shared" si="43"/>
        <v>-0.4338193567458738</v>
      </c>
      <c r="AD89" s="22">
        <f t="shared" si="44"/>
        <v>-0.2813380665629478</v>
      </c>
      <c r="AE89" s="22">
        <f t="shared" si="45"/>
        <v>0.70983136621484988</v>
      </c>
      <c r="AF89" s="22">
        <f t="shared" si="46"/>
        <v>4.6442693935345197E-2</v>
      </c>
      <c r="AI89" s="11">
        <f t="shared" ca="1" si="62"/>
        <v>-0.13971590543713941</v>
      </c>
      <c r="AJ89" s="11">
        <f t="shared" ca="1" si="62"/>
        <v>0.16314078881832506</v>
      </c>
      <c r="AK89" s="11">
        <f t="shared" ca="1" si="62"/>
        <v>0.26808911417058456</v>
      </c>
      <c r="AL89" s="11">
        <f t="shared" ca="1" si="62"/>
        <v>0.73587181342006969</v>
      </c>
      <c r="AM89" s="11">
        <f t="shared" ca="1" si="62"/>
        <v>0.38973471368506374</v>
      </c>
      <c r="AN89" s="11">
        <f t="shared" ca="1" si="62"/>
        <v>7.1876157394188983E-2</v>
      </c>
      <c r="AO89" s="11">
        <f t="shared" ca="1" si="62"/>
        <v>0.47728070509329706</v>
      </c>
      <c r="AP89" s="11">
        <f t="shared" ca="1" si="62"/>
        <v>1.9792522398174979E-2</v>
      </c>
      <c r="AQ89" s="11">
        <f t="shared" ca="1" si="62"/>
        <v>-3.1810996618842513E-2</v>
      </c>
      <c r="AS89" s="1">
        <f t="shared" ca="1" si="51"/>
        <v>-3.0042916240357793E-3</v>
      </c>
      <c r="AT89" s="1">
        <f t="shared" ca="1" si="60"/>
        <v>3.8663781461960858E-3</v>
      </c>
      <c r="AU89" s="1">
        <f t="shared" ca="1" si="60"/>
        <v>7.802578025323496E-3</v>
      </c>
      <c r="AV89" s="1">
        <f t="shared" ca="1" si="60"/>
        <v>-1.3242819209046387E-2</v>
      </c>
      <c r="AW89" s="1">
        <f t="shared" ca="1" si="60"/>
        <v>-7.0635773046739932E-3</v>
      </c>
      <c r="AX89" s="1">
        <f t="shared" ca="1" si="60"/>
        <v>-9.3800689875061447E-3</v>
      </c>
      <c r="AY89" s="1">
        <f t="shared" ca="1" si="60"/>
        <v>-8.6420740167912329E-3</v>
      </c>
      <c r="AZ89" s="1">
        <f t="shared" ca="1" si="60"/>
        <v>1.0079335465670814E-2</v>
      </c>
      <c r="BA89" s="1">
        <f t="shared" ca="1" si="60"/>
        <v>-1.2774214715473176E-3</v>
      </c>
      <c r="BB89" s="15">
        <f t="shared" ca="1" si="53"/>
        <v>-5.2890121957496379E-3</v>
      </c>
      <c r="BC89" s="15">
        <f t="shared" ca="1" si="54"/>
        <v>2.6770375679775749E-2</v>
      </c>
      <c r="BD89" s="15">
        <f t="shared" ca="1" si="55"/>
        <v>1.743015683000497E-2</v>
      </c>
      <c r="BE89" s="15">
        <f t="shared" ca="1" si="56"/>
        <v>5.0331344847757212E-3</v>
      </c>
      <c r="BF89" s="15">
        <f t="shared" ca="1" si="57"/>
        <v>-1.7477989993509691E-2</v>
      </c>
      <c r="BG89" s="15">
        <f t="shared" ca="1" si="61"/>
        <v>1.9368841595991348E-2</v>
      </c>
      <c r="BH89" s="15">
        <f t="shared" ca="1" si="61"/>
        <v>1.3136248535241932E-2</v>
      </c>
      <c r="BI89" s="15">
        <f t="shared" ca="1" si="61"/>
        <v>-3.8737949103141565E-2</v>
      </c>
      <c r="BJ89" s="15">
        <f t="shared" ca="1" si="61"/>
        <v>-6.2423107924034528E-3</v>
      </c>
    </row>
    <row r="90" spans="1:62" x14ac:dyDescent="0.2">
      <c r="A90" s="20">
        <v>38260</v>
      </c>
      <c r="B90" s="24">
        <v>1114.58</v>
      </c>
      <c r="C90" s="24">
        <v>1412.74</v>
      </c>
      <c r="D90" s="24">
        <v>8668.2900000000009</v>
      </c>
      <c r="E90" s="24">
        <v>2726.3</v>
      </c>
      <c r="F90" s="24">
        <v>4570.8</v>
      </c>
      <c r="G90" s="24">
        <v>3892.9</v>
      </c>
      <c r="H90" s="24">
        <v>10823.57</v>
      </c>
      <c r="I90" s="24">
        <v>13120.03</v>
      </c>
      <c r="J90" s="24">
        <v>3665</v>
      </c>
      <c r="K90" s="5"/>
      <c r="L90" s="5">
        <f t="shared" si="29"/>
        <v>57</v>
      </c>
      <c r="M90" s="25">
        <f t="shared" si="27"/>
        <v>9.3203368022064838E-3</v>
      </c>
      <c r="N90" s="25">
        <f t="shared" si="31"/>
        <v>3.1684309387170241E-2</v>
      </c>
      <c r="O90" s="25">
        <f t="shared" si="32"/>
        <v>3.4178103106192598E-2</v>
      </c>
      <c r="P90" s="25">
        <f t="shared" si="33"/>
        <v>2.0571069778362854E-2</v>
      </c>
      <c r="Q90" s="25">
        <f t="shared" si="34"/>
        <v>2.4696441249140399E-2</v>
      </c>
      <c r="R90" s="25">
        <f t="shared" si="35"/>
        <v>2.8053013650871129E-2</v>
      </c>
      <c r="S90" s="25">
        <f t="shared" si="36"/>
        <v>-2.3577057071794871E-2</v>
      </c>
      <c r="T90" s="25">
        <f t="shared" si="37"/>
        <v>2.077446911159346E-2</v>
      </c>
      <c r="U90" s="25">
        <f t="shared" si="38"/>
        <v>3.0839021099262308E-2</v>
      </c>
      <c r="X90" s="22">
        <f t="shared" si="28"/>
        <v>0.20759426701430511</v>
      </c>
      <c r="Y90" s="22">
        <f t="shared" si="39"/>
        <v>0.4124535638894421</v>
      </c>
      <c r="Z90" s="22">
        <f t="shared" si="40"/>
        <v>0.65477979675197029</v>
      </c>
      <c r="AA90" s="22">
        <f t="shared" si="41"/>
        <v>0.41914625006359807</v>
      </c>
      <c r="AB90" s="22">
        <f t="shared" si="42"/>
        <v>0.58454619105006067</v>
      </c>
      <c r="AC90" s="22">
        <f t="shared" si="43"/>
        <v>0.40678150536408386</v>
      </c>
      <c r="AD90" s="22">
        <f t="shared" si="44"/>
        <v>-0.31115332061259593</v>
      </c>
      <c r="AE90" s="22">
        <f t="shared" si="45"/>
        <v>0.28037929634439346</v>
      </c>
      <c r="AF90" s="22">
        <f t="shared" si="46"/>
        <v>0.73057020152507757</v>
      </c>
      <c r="AI90" s="11">
        <f t="shared" ca="1" si="62"/>
        <v>1.1588542631600485</v>
      </c>
      <c r="AJ90" s="11">
        <f t="shared" ca="1" si="62"/>
        <v>-0.34663876950109312</v>
      </c>
      <c r="AK90" s="11">
        <f t="shared" ca="1" si="62"/>
        <v>0.20275811802019517</v>
      </c>
      <c r="AL90" s="11">
        <f t="shared" ca="1" si="62"/>
        <v>-2.6592209941371354E-2</v>
      </c>
      <c r="AM90" s="11">
        <f t="shared" ca="1" si="62"/>
        <v>0.60563949432425723</v>
      </c>
      <c r="AN90" s="11">
        <f t="shared" ca="1" si="62"/>
        <v>3.3298063419248125E-3</v>
      </c>
      <c r="AO90" s="11">
        <f t="shared" ca="1" si="62"/>
        <v>-0.26938824658219662</v>
      </c>
      <c r="AP90" s="11">
        <f t="shared" ca="1" si="62"/>
        <v>-0.29793244023395854</v>
      </c>
      <c r="AQ90" s="11">
        <f t="shared" ca="1" si="62"/>
        <v>2.9949842499407547E-2</v>
      </c>
      <c r="AS90" s="1">
        <f t="shared" ca="1" si="51"/>
        <v>2.2069659512722942E-2</v>
      </c>
      <c r="AT90" s="1">
        <f t="shared" ca="1" si="60"/>
        <v>3.8230216539327705E-2</v>
      </c>
      <c r="AU90" s="1">
        <f t="shared" ca="1" si="60"/>
        <v>2.0424885122338008E-2</v>
      </c>
      <c r="AV90" s="1">
        <f t="shared" ca="1" si="60"/>
        <v>2.5114605397270798E-2</v>
      </c>
      <c r="AW90" s="1">
        <f t="shared" ca="1" si="60"/>
        <v>1.8720481766281313E-2</v>
      </c>
      <c r="AX90" s="1">
        <f t="shared" ca="1" si="60"/>
        <v>3.5607431535334785E-2</v>
      </c>
      <c r="AY90" s="1">
        <f t="shared" ca="1" si="60"/>
        <v>-4.5214968946458069E-3</v>
      </c>
      <c r="AZ90" s="1">
        <f t="shared" ca="1" si="60"/>
        <v>2.5434177885000485E-2</v>
      </c>
      <c r="BA90" s="1">
        <f t="shared" ca="1" si="60"/>
        <v>1.3004876672631159E-2</v>
      </c>
      <c r="BB90" s="15">
        <f t="shared" ca="1" si="53"/>
        <v>1.2749322710516459E-2</v>
      </c>
      <c r="BC90" s="15">
        <f t="shared" ca="1" si="54"/>
        <v>6.5459071521574638E-3</v>
      </c>
      <c r="BD90" s="15">
        <f t="shared" ca="1" si="55"/>
        <v>-1.375321798385459E-2</v>
      </c>
      <c r="BE90" s="15">
        <f t="shared" ca="1" si="56"/>
        <v>4.5435356189079436E-3</v>
      </c>
      <c r="BF90" s="15">
        <f t="shared" ca="1" si="57"/>
        <v>-5.9759594828590855E-3</v>
      </c>
      <c r="BG90" s="15">
        <f t="shared" ca="1" si="61"/>
        <v>7.5544178844636559E-3</v>
      </c>
      <c r="BH90" s="15">
        <f t="shared" ca="1" si="61"/>
        <v>1.9055560177149065E-2</v>
      </c>
      <c r="BI90" s="15">
        <f t="shared" ca="1" si="61"/>
        <v>4.6597087734070244E-3</v>
      </c>
      <c r="BJ90" s="15">
        <f t="shared" ca="1" si="61"/>
        <v>-1.783414442663115E-2</v>
      </c>
    </row>
    <row r="91" spans="1:62" x14ac:dyDescent="0.2">
      <c r="A91" s="20">
        <v>38289</v>
      </c>
      <c r="B91" s="24">
        <v>1130.2</v>
      </c>
      <c r="C91" s="24">
        <v>1486.72</v>
      </c>
      <c r="D91" s="24">
        <v>8870.9699999999993</v>
      </c>
      <c r="E91" s="24">
        <v>2811.72</v>
      </c>
      <c r="F91" s="24">
        <v>4624.2</v>
      </c>
      <c r="G91" s="24">
        <v>3960.25</v>
      </c>
      <c r="H91" s="24">
        <v>10771.42</v>
      </c>
      <c r="I91" s="24">
        <v>13054.66</v>
      </c>
      <c r="J91" s="24">
        <v>3778.6</v>
      </c>
      <c r="K91" s="5"/>
      <c r="L91" s="5">
        <f t="shared" si="29"/>
        <v>58</v>
      </c>
      <c r="M91" s="25">
        <f t="shared" si="27"/>
        <v>1.391695587821374E-2</v>
      </c>
      <c r="N91" s="25">
        <f t="shared" si="31"/>
        <v>5.1041270050293526E-2</v>
      </c>
      <c r="O91" s="25">
        <f t="shared" si="32"/>
        <v>2.3112608221062498E-2</v>
      </c>
      <c r="P91" s="25">
        <f t="shared" si="33"/>
        <v>3.0851017156769803E-2</v>
      </c>
      <c r="Q91" s="25">
        <f t="shared" si="34"/>
        <v>1.1615138739443929E-2</v>
      </c>
      <c r="R91" s="25">
        <f t="shared" si="35"/>
        <v>1.7152773419171857E-2</v>
      </c>
      <c r="S91" s="25">
        <f t="shared" si="36"/>
        <v>-4.829833343426012E-3</v>
      </c>
      <c r="T91" s="25">
        <f t="shared" si="37"/>
        <v>-4.9949119481769383E-3</v>
      </c>
      <c r="U91" s="25">
        <f t="shared" si="38"/>
        <v>3.0525235318465602E-2</v>
      </c>
      <c r="X91" s="22">
        <f t="shared" si="28"/>
        <v>0.3042842044878914</v>
      </c>
      <c r="Y91" s="22">
        <f t="shared" si="39"/>
        <v>0.6414126789696607</v>
      </c>
      <c r="Z91" s="22">
        <f t="shared" si="40"/>
        <v>0.41693599683925636</v>
      </c>
      <c r="AA91" s="22">
        <f t="shared" si="41"/>
        <v>0.59750722355904373</v>
      </c>
      <c r="AB91" s="22">
        <f t="shared" si="42"/>
        <v>0.28667656364115968</v>
      </c>
      <c r="AC91" s="22">
        <f t="shared" si="43"/>
        <v>0.24547092549418517</v>
      </c>
      <c r="AD91" s="22">
        <f t="shared" si="44"/>
        <v>-4.0527411323883336E-4</v>
      </c>
      <c r="AE91" s="22">
        <f t="shared" si="45"/>
        <v>-0.11425704294478752</v>
      </c>
      <c r="AF91" s="22">
        <f t="shared" si="46"/>
        <v>0.72227351795045402</v>
      </c>
      <c r="AI91" s="11">
        <f t="shared" ca="1" si="62"/>
        <v>1.0554062482917463</v>
      </c>
      <c r="AJ91" s="11">
        <f t="shared" ca="1" si="62"/>
        <v>-0.26831430349601831</v>
      </c>
      <c r="AK91" s="11">
        <f t="shared" ca="1" si="62"/>
        <v>-3.467714663065119E-2</v>
      </c>
      <c r="AL91" s="11">
        <f t="shared" ca="1" si="62"/>
        <v>-0.47701244562388317</v>
      </c>
      <c r="AM91" s="11">
        <f t="shared" ca="1" si="62"/>
        <v>0.34091346866206429</v>
      </c>
      <c r="AN91" s="11">
        <f t="shared" ca="1" si="62"/>
        <v>0.2589719459714383</v>
      </c>
      <c r="AO91" s="11">
        <f t="shared" ca="1" si="62"/>
        <v>-0.18381673201457568</v>
      </c>
      <c r="AP91" s="11">
        <f t="shared" ca="1" si="62"/>
        <v>-0.14460111816498977</v>
      </c>
      <c r="AQ91" s="11">
        <f t="shared" ca="1" si="62"/>
        <v>-0.24375823950133593</v>
      </c>
      <c r="AS91" s="1">
        <f t="shared" ca="1" si="51"/>
        <v>1.9020169744587138E-2</v>
      </c>
      <c r="AT91" s="1">
        <f t="shared" ca="1" si="60"/>
        <v>2.5270881293114715E-2</v>
      </c>
      <c r="AU91" s="1">
        <f t="shared" ca="1" si="60"/>
        <v>1.6103837416777365E-2</v>
      </c>
      <c r="AV91" s="1">
        <f t="shared" ca="1" si="60"/>
        <v>2.4151017850379354E-2</v>
      </c>
      <c r="AW91" s="1">
        <f t="shared" ca="1" si="60"/>
        <v>1.8270270672685478E-2</v>
      </c>
      <c r="AX91" s="1">
        <f t="shared" ca="1" si="60"/>
        <v>3.2855915976721661E-2</v>
      </c>
      <c r="AY91" s="1">
        <f t="shared" ca="1" si="60"/>
        <v>3.7535228570846442E-3</v>
      </c>
      <c r="AZ91" s="1">
        <f t="shared" ca="1" si="60"/>
        <v>1.8207835842461773E-2</v>
      </c>
      <c r="BA91" s="1">
        <f t="shared" ca="1" si="60"/>
        <v>1.5357860510671673E-2</v>
      </c>
      <c r="BB91" s="15">
        <f t="shared" ca="1" si="53"/>
        <v>5.1032138663733989E-3</v>
      </c>
      <c r="BC91" s="15">
        <f t="shared" ca="1" si="54"/>
        <v>-2.5770388757178811E-2</v>
      </c>
      <c r="BD91" s="15">
        <f t="shared" ca="1" si="55"/>
        <v>-7.0087708042851325E-3</v>
      </c>
      <c r="BE91" s="15">
        <f t="shared" ca="1" si="56"/>
        <v>-6.6999993063904494E-3</v>
      </c>
      <c r="BF91" s="15">
        <f t="shared" ca="1" si="57"/>
        <v>6.6551319332415499E-3</v>
      </c>
      <c r="BG91" s="15">
        <f t="shared" ca="1" si="61"/>
        <v>1.5703142557549805E-2</v>
      </c>
      <c r="BH91" s="15">
        <f t="shared" ca="1" si="61"/>
        <v>8.583356200510657E-3</v>
      </c>
      <c r="BI91" s="15">
        <f t="shared" ca="1" si="61"/>
        <v>2.320274779063871E-2</v>
      </c>
      <c r="BJ91" s="15">
        <f t="shared" ca="1" si="61"/>
        <v>-1.516737480779393E-2</v>
      </c>
    </row>
    <row r="92" spans="1:62" x14ac:dyDescent="0.2">
      <c r="A92" s="20">
        <v>38321</v>
      </c>
      <c r="B92" s="24">
        <v>1173.82</v>
      </c>
      <c r="C92" s="24">
        <v>1571.5</v>
      </c>
      <c r="D92" s="24">
        <v>9030.0499999999993</v>
      </c>
      <c r="E92" s="24">
        <v>2876.39</v>
      </c>
      <c r="F92" s="24">
        <v>4703.2</v>
      </c>
      <c r="G92" s="24">
        <v>4126</v>
      </c>
      <c r="H92" s="24">
        <v>10899.25</v>
      </c>
      <c r="I92" s="24">
        <v>14060.05</v>
      </c>
      <c r="J92" s="24">
        <v>3931.3</v>
      </c>
      <c r="K92" s="5"/>
      <c r="L92" s="5">
        <f t="shared" si="29"/>
        <v>59</v>
      </c>
      <c r="M92" s="25">
        <f t="shared" si="27"/>
        <v>3.7868779461133012E-2</v>
      </c>
      <c r="N92" s="25">
        <f t="shared" si="31"/>
        <v>5.545822609563273E-2</v>
      </c>
      <c r="O92" s="25">
        <f t="shared" si="32"/>
        <v>1.7773756785277456E-2</v>
      </c>
      <c r="P92" s="25">
        <f t="shared" si="33"/>
        <v>2.2739639939021918E-2</v>
      </c>
      <c r="Q92" s="25">
        <f t="shared" si="34"/>
        <v>1.6939745076042633E-2</v>
      </c>
      <c r="R92" s="25">
        <f t="shared" si="35"/>
        <v>4.1001260062236998E-2</v>
      </c>
      <c r="S92" s="25">
        <f t="shared" si="36"/>
        <v>1.1797649326002527E-2</v>
      </c>
      <c r="T92" s="25">
        <f t="shared" si="37"/>
        <v>7.4192284413444526E-2</v>
      </c>
      <c r="U92" s="25">
        <f t="shared" si="38"/>
        <v>3.9616589329606246E-2</v>
      </c>
      <c r="X92" s="22">
        <f t="shared" si="28"/>
        <v>0.80811110123881491</v>
      </c>
      <c r="Y92" s="22">
        <f t="shared" si="39"/>
        <v>0.69365757242629233</v>
      </c>
      <c r="Z92" s="22">
        <f t="shared" si="40"/>
        <v>0.30218173362388523</v>
      </c>
      <c r="AA92" s="22">
        <f t="shared" si="41"/>
        <v>0.45677176220977644</v>
      </c>
      <c r="AB92" s="22">
        <f t="shared" si="42"/>
        <v>0.40792125654586725</v>
      </c>
      <c r="AC92" s="22">
        <f t="shared" si="43"/>
        <v>0.59840013876278564</v>
      </c>
      <c r="AD92" s="22">
        <f t="shared" si="44"/>
        <v>0.27520661555061787</v>
      </c>
      <c r="AE92" s="22">
        <f t="shared" si="45"/>
        <v>1.0984280897807974</v>
      </c>
      <c r="AF92" s="22">
        <f t="shared" si="46"/>
        <v>0.96265435134515387</v>
      </c>
      <c r="AI92" s="11">
        <f t="shared" ca="1" si="62"/>
        <v>1.8699476635586578</v>
      </c>
      <c r="AJ92" s="11">
        <f t="shared" ca="1" si="62"/>
        <v>7.7266518310794202E-2</v>
      </c>
      <c r="AK92" s="11">
        <f t="shared" ca="1" si="62"/>
        <v>0.24825323891196543</v>
      </c>
      <c r="AL92" s="11">
        <f t="shared" ca="1" si="62"/>
        <v>0.36638679686015641</v>
      </c>
      <c r="AM92" s="11">
        <f t="shared" ca="1" si="62"/>
        <v>0.26560793620333623</v>
      </c>
      <c r="AN92" s="11">
        <f t="shared" ca="1" si="62"/>
        <v>0.56246032751629982</v>
      </c>
      <c r="AO92" s="11">
        <f t="shared" ca="1" si="62"/>
        <v>9.2717912100509309E-2</v>
      </c>
      <c r="AP92" s="11">
        <f t="shared" ca="1" si="62"/>
        <v>0.24047892556472245</v>
      </c>
      <c r="AQ92" s="11">
        <f t="shared" ca="1" si="62"/>
        <v>0.12549181066589288</v>
      </c>
      <c r="AS92" s="1">
        <f t="shared" ca="1" si="51"/>
        <v>3.187487413696706E-2</v>
      </c>
      <c r="AT92" s="1">
        <f t="shared" ca="1" si="60"/>
        <v>5.9277889291152755E-2</v>
      </c>
      <c r="AU92" s="1">
        <f t="shared" ca="1" si="60"/>
        <v>3.7477895421632774E-2</v>
      </c>
      <c r="AV92" s="1">
        <f t="shared" ca="1" si="60"/>
        <v>2.9657993311719248E-2</v>
      </c>
      <c r="AW92" s="1">
        <f t="shared" ca="1" si="60"/>
        <v>2.4662349321338237E-2</v>
      </c>
      <c r="AX92" s="1">
        <f t="shared" ca="1" si="60"/>
        <v>3.9724928540059684E-2</v>
      </c>
      <c r="AY92" s="1">
        <f t="shared" ca="1" si="60"/>
        <v>2.3040002345943916E-2</v>
      </c>
      <c r="AZ92" s="1">
        <f t="shared" ca="1" si="60"/>
        <v>4.9345730790824813E-2</v>
      </c>
      <c r="BA92" s="1">
        <f t="shared" ca="1" si="60"/>
        <v>2.3534373621967253E-2</v>
      </c>
      <c r="BB92" s="15">
        <f t="shared" ca="1" si="53"/>
        <v>-5.9939053241659518E-3</v>
      </c>
      <c r="BC92" s="15">
        <f t="shared" ca="1" si="54"/>
        <v>3.8196631955200247E-3</v>
      </c>
      <c r="BD92" s="15">
        <f t="shared" ca="1" si="55"/>
        <v>1.9704138636355319E-2</v>
      </c>
      <c r="BE92" s="15">
        <f t="shared" ca="1" si="56"/>
        <v>6.9183533726973299E-3</v>
      </c>
      <c r="BF92" s="15">
        <f t="shared" ca="1" si="57"/>
        <v>7.7226042452956042E-3</v>
      </c>
      <c r="BG92" s="15">
        <f t="shared" ca="1" si="61"/>
        <v>-1.2763315221773139E-3</v>
      </c>
      <c r="BH92" s="15">
        <f t="shared" ca="1" si="61"/>
        <v>1.1242353019941389E-2</v>
      </c>
      <c r="BI92" s="15">
        <f t="shared" ca="1" si="61"/>
        <v>-2.4846553622619713E-2</v>
      </c>
      <c r="BJ92" s="15">
        <f t="shared" ca="1" si="61"/>
        <v>-1.6082215707638993E-2</v>
      </c>
    </row>
    <row r="93" spans="1:62" x14ac:dyDescent="0.2">
      <c r="A93" s="20">
        <v>38352</v>
      </c>
      <c r="B93" s="24">
        <v>1211.92</v>
      </c>
      <c r="C93" s="24">
        <v>1621.12</v>
      </c>
      <c r="D93" s="24">
        <v>9246.65</v>
      </c>
      <c r="E93" s="24">
        <v>2951.01</v>
      </c>
      <c r="F93" s="24">
        <v>4814.3</v>
      </c>
      <c r="G93" s="24">
        <v>4256.08</v>
      </c>
      <c r="H93" s="24">
        <v>11488.76</v>
      </c>
      <c r="I93" s="24">
        <v>14230.14</v>
      </c>
      <c r="J93" s="24">
        <v>4050.6</v>
      </c>
      <c r="K93" s="5"/>
      <c r="L93" s="5">
        <f t="shared" si="29"/>
        <v>60</v>
      </c>
      <c r="M93" s="25">
        <f t="shared" si="27"/>
        <v>3.1942491193192112E-2</v>
      </c>
      <c r="N93" s="25">
        <f t="shared" si="31"/>
        <v>3.1086691135633303E-2</v>
      </c>
      <c r="O93" s="25">
        <f t="shared" si="32"/>
        <v>2.3703419253492845E-2</v>
      </c>
      <c r="P93" s="25">
        <f t="shared" si="33"/>
        <v>2.5611448964637261E-2</v>
      </c>
      <c r="Q93" s="25">
        <f t="shared" si="34"/>
        <v>2.3347527551742599E-2</v>
      </c>
      <c r="R93" s="25">
        <f t="shared" si="35"/>
        <v>3.1040134206103062E-2</v>
      </c>
      <c r="S93" s="25">
        <f t="shared" si="36"/>
        <v>5.2675186578200514E-2</v>
      </c>
      <c r="T93" s="25">
        <f t="shared" si="37"/>
        <v>1.2024807859043779E-2</v>
      </c>
      <c r="U93" s="25">
        <f t="shared" si="38"/>
        <v>2.9894858307055867E-2</v>
      </c>
      <c r="X93" s="22">
        <f t="shared" si="28"/>
        <v>0.68345155634231081</v>
      </c>
      <c r="Y93" s="22">
        <f t="shared" si="39"/>
        <v>0.40538478132543354</v>
      </c>
      <c r="Z93" s="22">
        <f t="shared" si="40"/>
        <v>0.42963499877656874</v>
      </c>
      <c r="AA93" s="22">
        <f t="shared" si="41"/>
        <v>0.50659873453238546</v>
      </c>
      <c r="AB93" s="22">
        <f t="shared" si="42"/>
        <v>0.55383056314123336</v>
      </c>
      <c r="AC93" s="22">
        <f t="shared" si="43"/>
        <v>0.45098733373697275</v>
      </c>
      <c r="AD93" s="22">
        <f t="shared" si="44"/>
        <v>0.95277973415608086</v>
      </c>
      <c r="AE93" s="22">
        <f t="shared" si="45"/>
        <v>0.14638561296031291</v>
      </c>
      <c r="AF93" s="22">
        <f t="shared" si="46"/>
        <v>0.70560597303141936</v>
      </c>
      <c r="AI93" s="11">
        <f t="shared" ca="1" si="62"/>
        <v>1.5974255063255773</v>
      </c>
      <c r="AJ93" s="11">
        <f t="shared" ca="1" si="62"/>
        <v>0.27101765155299062</v>
      </c>
      <c r="AK93" s="11">
        <f t="shared" ca="1" si="62"/>
        <v>-0.52230734352166031</v>
      </c>
      <c r="AL93" s="11">
        <f t="shared" ca="1" si="62"/>
        <v>-0.29056344733577616</v>
      </c>
      <c r="AM93" s="11">
        <f t="shared" ca="1" si="62"/>
        <v>-4.4105956883858877E-2</v>
      </c>
      <c r="AN93" s="11">
        <f t="shared" ca="1" si="62"/>
        <v>-8.0546618446981078E-3</v>
      </c>
      <c r="AO93" s="11">
        <f t="shared" ca="1" si="62"/>
        <v>0.12491294154059202</v>
      </c>
      <c r="AP93" s="11">
        <f t="shared" ca="1" si="62"/>
        <v>9.7816450357011586E-2</v>
      </c>
      <c r="AQ93" s="11">
        <f t="shared" ca="1" si="62"/>
        <v>1.5955552858446687E-2</v>
      </c>
      <c r="AS93" s="1">
        <f t="shared" ca="1" si="51"/>
        <v>2.342236304977733E-2</v>
      </c>
      <c r="AT93" s="1">
        <f t="shared" ca="1" si="60"/>
        <v>1.9085382321107482E-2</v>
      </c>
      <c r="AU93" s="1">
        <f t="shared" ca="1" si="60"/>
        <v>2.3669061276627337E-2</v>
      </c>
      <c r="AV93" s="1">
        <f t="shared" ca="1" si="60"/>
        <v>2.9143973614768628E-2</v>
      </c>
      <c r="AW93" s="1">
        <f t="shared" ca="1" si="60"/>
        <v>2.4810238211398637E-2</v>
      </c>
      <c r="AX93" s="1">
        <f t="shared" ca="1" si="60"/>
        <v>3.3967506196696709E-2</v>
      </c>
      <c r="AY93" s="1">
        <f t="shared" ca="1" si="60"/>
        <v>4.8599459292526653E-2</v>
      </c>
      <c r="AZ93" s="1">
        <f t="shared" ca="1" si="60"/>
        <v>2.6057373783242993E-2</v>
      </c>
      <c r="BA93" s="1">
        <f t="shared" ca="1" si="60"/>
        <v>3.1629660828754957E-2</v>
      </c>
      <c r="BB93" s="15">
        <f t="shared" ca="1" si="53"/>
        <v>-8.5201281434147819E-3</v>
      </c>
      <c r="BC93" s="15">
        <f t="shared" ca="1" si="54"/>
        <v>-1.2001308814525821E-2</v>
      </c>
      <c r="BD93" s="15">
        <f t="shared" ca="1" si="55"/>
        <v>-3.4357976865507373E-5</v>
      </c>
      <c r="BE93" s="15">
        <f t="shared" ca="1" si="56"/>
        <v>3.5325246501313676E-3</v>
      </c>
      <c r="BF93" s="15">
        <f t="shared" ca="1" si="57"/>
        <v>1.4627106596560371E-3</v>
      </c>
      <c r="BG93" s="15">
        <f t="shared" ca="1" si="61"/>
        <v>2.9273719905936468E-3</v>
      </c>
      <c r="BH93" s="15">
        <f t="shared" ca="1" si="61"/>
        <v>-4.0757272856738608E-3</v>
      </c>
      <c r="BI93" s="15">
        <f t="shared" ca="1" si="61"/>
        <v>1.4032565924199214E-2</v>
      </c>
      <c r="BJ93" s="15">
        <f t="shared" ca="1" si="61"/>
        <v>1.7348025216990907E-3</v>
      </c>
    </row>
    <row r="94" spans="1:62" x14ac:dyDescent="0.2">
      <c r="A94" s="20">
        <v>38383</v>
      </c>
      <c r="B94" s="24">
        <v>1181.27</v>
      </c>
      <c r="C94" s="24">
        <v>1519.63</v>
      </c>
      <c r="D94" s="24">
        <v>9204.0499999999993</v>
      </c>
      <c r="E94" s="24">
        <v>2984.59</v>
      </c>
      <c r="F94" s="24">
        <v>4852.3</v>
      </c>
      <c r="G94" s="24">
        <v>4254.8500000000004</v>
      </c>
      <c r="H94" s="24">
        <v>11387.59</v>
      </c>
      <c r="I94" s="24">
        <v>13721.69</v>
      </c>
      <c r="J94" s="24">
        <v>4107.3</v>
      </c>
      <c r="K94" s="5"/>
      <c r="L94" s="5">
        <f t="shared" si="29"/>
        <v>61</v>
      </c>
      <c r="M94" s="25">
        <f t="shared" si="27"/>
        <v>-2.5615747968515911E-2</v>
      </c>
      <c r="N94" s="25">
        <f t="shared" si="31"/>
        <v>-6.4650384217278214E-2</v>
      </c>
      <c r="O94" s="25">
        <f t="shared" si="32"/>
        <v>-4.6177191865670779E-3</v>
      </c>
      <c r="P94" s="25">
        <f t="shared" si="33"/>
        <v>1.1314899340019256E-2</v>
      </c>
      <c r="Q94" s="25">
        <f t="shared" si="34"/>
        <v>7.862163685871287E-3</v>
      </c>
      <c r="R94" s="25">
        <f t="shared" si="35"/>
        <v>-2.8904009516304878E-4</v>
      </c>
      <c r="S94" s="25">
        <f t="shared" si="36"/>
        <v>-8.8450001488164214E-3</v>
      </c>
      <c r="T94" s="25">
        <f t="shared" si="37"/>
        <v>-3.6384457868468834E-2</v>
      </c>
      <c r="U94" s="25">
        <f t="shared" si="38"/>
        <v>1.3900860031940227E-2</v>
      </c>
      <c r="X94" s="22">
        <f t="shared" si="28"/>
        <v>-0.52728669575349718</v>
      </c>
      <c r="Y94" s="22">
        <f t="shared" si="39"/>
        <v>-0.72701799794611432</v>
      </c>
      <c r="Z94" s="22">
        <f t="shared" si="40"/>
        <v>-0.17910480494335196</v>
      </c>
      <c r="AA94" s="22">
        <f t="shared" si="41"/>
        <v>0.25854819353166175</v>
      </c>
      <c r="AB94" s="22">
        <f t="shared" si="42"/>
        <v>0.20121892056212029</v>
      </c>
      <c r="AC94" s="22">
        <f t="shared" si="43"/>
        <v>-1.2647151921929377E-2</v>
      </c>
      <c r="AD94" s="22">
        <f t="shared" si="44"/>
        <v>-6.6959408166489043E-2</v>
      </c>
      <c r="AE94" s="22">
        <f t="shared" si="45"/>
        <v>-0.59496146751756795</v>
      </c>
      <c r="AF94" s="22">
        <f t="shared" si="46"/>
        <v>0.28271510001355937</v>
      </c>
      <c r="AI94" s="11">
        <f t="shared" ref="AI94:AQ103" ca="1" si="63">SUMPRODUCT(OFFSET($AI$16:$AQ$16,AI$30,0),$X94:$AF94)</f>
        <v>-0.44693503228004161</v>
      </c>
      <c r="AJ94" s="11">
        <f t="shared" ca="1" si="63"/>
        <v>-0.28532886428345849</v>
      </c>
      <c r="AK94" s="11">
        <f t="shared" ca="1" si="63"/>
        <v>-0.86924527360466863</v>
      </c>
      <c r="AL94" s="11">
        <f t="shared" ca="1" si="63"/>
        <v>8.7428486309927167E-2</v>
      </c>
      <c r="AM94" s="11">
        <f t="shared" ca="1" si="63"/>
        <v>0.2943267348292633</v>
      </c>
      <c r="AN94" s="11">
        <f t="shared" ca="1" si="63"/>
        <v>-0.19234016579997804</v>
      </c>
      <c r="AO94" s="11">
        <f t="shared" ca="1" si="63"/>
        <v>-0.32534744511717317</v>
      </c>
      <c r="AP94" s="11">
        <f t="shared" ca="1" si="63"/>
        <v>-0.30571020821190825</v>
      </c>
      <c r="AQ94" s="11">
        <f t="shared" ca="1" si="63"/>
        <v>-0.13124192676638155</v>
      </c>
      <c r="AS94" s="1">
        <f t="shared" ca="1" si="51"/>
        <v>-9.4623492400227327E-3</v>
      </c>
      <c r="AT94" s="1">
        <f t="shared" ca="1" si="60"/>
        <v>-5.1579820181704233E-2</v>
      </c>
      <c r="AU94" s="1">
        <f t="shared" ca="1" si="60"/>
        <v>-2.0377237876010326E-2</v>
      </c>
      <c r="AV94" s="1">
        <f t="shared" ca="1" si="60"/>
        <v>4.0994278523016001E-3</v>
      </c>
      <c r="AW94" s="1">
        <f t="shared" ca="1" si="60"/>
        <v>2.4440452480026247E-3</v>
      </c>
      <c r="AX94" s="1">
        <f t="shared" ca="1" si="60"/>
        <v>5.0906824106423396E-3</v>
      </c>
      <c r="AY94" s="1">
        <f t="shared" ca="1" si="60"/>
        <v>1.7884042889345962E-3</v>
      </c>
      <c r="AZ94" s="1">
        <f t="shared" ca="1" si="60"/>
        <v>-3.6180939221071955E-2</v>
      </c>
      <c r="BA94" s="1">
        <f t="shared" ca="1" si="60"/>
        <v>7.87415745667807E-3</v>
      </c>
      <c r="BB94" s="15">
        <f t="shared" ca="1" si="53"/>
        <v>1.6153398728493178E-2</v>
      </c>
      <c r="BC94" s="15">
        <f t="shared" ca="1" si="54"/>
        <v>1.3070564035573981E-2</v>
      </c>
      <c r="BD94" s="15">
        <f t="shared" ca="1" si="55"/>
        <v>-1.5759518689443249E-2</v>
      </c>
      <c r="BE94" s="15">
        <f t="shared" ca="1" si="56"/>
        <v>-7.2154714877176555E-3</v>
      </c>
      <c r="BF94" s="15">
        <f t="shared" ca="1" si="57"/>
        <v>-5.4181184378686627E-3</v>
      </c>
      <c r="BG94" s="15">
        <f t="shared" ca="1" si="61"/>
        <v>5.379722505805388E-3</v>
      </c>
      <c r="BH94" s="15">
        <f t="shared" ca="1" si="61"/>
        <v>1.0633404437751019E-2</v>
      </c>
      <c r="BI94" s="15">
        <f t="shared" ca="1" si="61"/>
        <v>2.0351864739687892E-4</v>
      </c>
      <c r="BJ94" s="15">
        <f t="shared" ca="1" si="61"/>
        <v>-6.0267025752621575E-3</v>
      </c>
    </row>
    <row r="95" spans="1:62" x14ac:dyDescent="0.2">
      <c r="A95" s="20">
        <v>38411</v>
      </c>
      <c r="B95" s="24">
        <v>1203.5999999999999</v>
      </c>
      <c r="C95" s="24">
        <v>1511.02</v>
      </c>
      <c r="D95" s="24">
        <v>9668.32</v>
      </c>
      <c r="E95" s="24">
        <v>3058.32</v>
      </c>
      <c r="F95" s="24">
        <v>4968.5</v>
      </c>
      <c r="G95" s="24">
        <v>4350.49</v>
      </c>
      <c r="H95" s="24">
        <v>11740.6</v>
      </c>
      <c r="I95" s="24">
        <v>14195.35</v>
      </c>
      <c r="J95" s="24">
        <v>4172.8</v>
      </c>
      <c r="K95" s="5"/>
      <c r="L95" s="5">
        <f t="shared" si="29"/>
        <v>62</v>
      </c>
      <c r="M95" s="25">
        <f t="shared" si="27"/>
        <v>1.8726934874337724E-2</v>
      </c>
      <c r="N95" s="25">
        <f t="shared" si="31"/>
        <v>-5.6819647034638161E-3</v>
      </c>
      <c r="O95" s="25">
        <f t="shared" si="32"/>
        <v>4.9210956597342856E-2</v>
      </c>
      <c r="P95" s="25">
        <f t="shared" si="33"/>
        <v>2.4403361613113603E-2</v>
      </c>
      <c r="Q95" s="25">
        <f t="shared" si="34"/>
        <v>2.366516434575909E-2</v>
      </c>
      <c r="R95" s="25">
        <f t="shared" si="35"/>
        <v>2.2228973674930746E-2</v>
      </c>
      <c r="S95" s="25">
        <f t="shared" si="36"/>
        <v>3.0528754461699777E-2</v>
      </c>
      <c r="T95" s="25">
        <f t="shared" si="37"/>
        <v>3.3936653635643611E-2</v>
      </c>
      <c r="U95" s="25">
        <f t="shared" si="38"/>
        <v>1.5821394984459048E-2</v>
      </c>
      <c r="X95" s="22">
        <f t="shared" si="28"/>
        <v>0.40546217044378891</v>
      </c>
      <c r="Y95" s="22">
        <f t="shared" si="39"/>
        <v>-2.9524347753224465E-2</v>
      </c>
      <c r="Z95" s="22">
        <f t="shared" si="40"/>
        <v>0.97789873856007981</v>
      </c>
      <c r="AA95" s="22">
        <f t="shared" si="41"/>
        <v>0.48563796224887151</v>
      </c>
      <c r="AB95" s="22">
        <f t="shared" si="42"/>
        <v>0.56106335616126457</v>
      </c>
      <c r="AC95" s="22">
        <f t="shared" si="43"/>
        <v>0.32059264661101805</v>
      </c>
      <c r="AD95" s="22">
        <f t="shared" si="44"/>
        <v>0.58568748535983706</v>
      </c>
      <c r="AE95" s="22">
        <f t="shared" si="45"/>
        <v>0.48194705249546577</v>
      </c>
      <c r="AF95" s="22">
        <f t="shared" si="46"/>
        <v>0.33349519194314448</v>
      </c>
      <c r="AI95" s="11">
        <f t="shared" ca="1" si="63"/>
        <v>1.3653947056241698</v>
      </c>
      <c r="AJ95" s="11">
        <f t="shared" ca="1" si="63"/>
        <v>0.32799028867309127</v>
      </c>
      <c r="AK95" s="11">
        <f t="shared" ca="1" si="63"/>
        <v>-0.10138885056256274</v>
      </c>
      <c r="AL95" s="11">
        <f t="shared" ca="1" si="63"/>
        <v>0.14306386445888891</v>
      </c>
      <c r="AM95" s="11">
        <f t="shared" ca="1" si="63"/>
        <v>0.11044505451014534</v>
      </c>
      <c r="AN95" s="11">
        <f t="shared" ca="1" si="63"/>
        <v>-0.61846001804295669</v>
      </c>
      <c r="AO95" s="11">
        <f t="shared" ca="1" si="63"/>
        <v>-0.24257406489298375</v>
      </c>
      <c r="AP95" s="11">
        <f t="shared" ca="1" si="63"/>
        <v>4.9227754815079905E-3</v>
      </c>
      <c r="AQ95" s="11">
        <f t="shared" ca="1" si="63"/>
        <v>-7.2872402704975844E-2</v>
      </c>
      <c r="AS95" s="1">
        <f t="shared" ca="1" si="51"/>
        <v>2.0540205293980894E-2</v>
      </c>
      <c r="AT95" s="1">
        <f t="shared" ca="1" si="60"/>
        <v>3.0136478745712587E-2</v>
      </c>
      <c r="AU95" s="1">
        <f t="shared" ca="1" si="60"/>
        <v>2.7377910513089194E-2</v>
      </c>
      <c r="AV95" s="1">
        <f t="shared" ca="1" si="60"/>
        <v>1.8112132724860303E-2</v>
      </c>
      <c r="AW95" s="1">
        <f t="shared" ca="1" si="60"/>
        <v>1.7183170638579846E-2</v>
      </c>
      <c r="AX95" s="1">
        <f t="shared" ca="1" si="60"/>
        <v>2.3691183673868511E-2</v>
      </c>
      <c r="AY95" s="1">
        <f t="shared" ca="1" si="60"/>
        <v>3.4514171090455258E-2</v>
      </c>
      <c r="AZ95" s="1">
        <f t="shared" ca="1" si="60"/>
        <v>3.3994875871452813E-2</v>
      </c>
      <c r="BA95" s="1">
        <f t="shared" ca="1" si="60"/>
        <v>2.3349843927809824E-2</v>
      </c>
      <c r="BB95" s="15">
        <f t="shared" ca="1" si="53"/>
        <v>1.8132704196431697E-3</v>
      </c>
      <c r="BC95" s="15">
        <f t="shared" ca="1" si="54"/>
        <v>3.5818443449176403E-2</v>
      </c>
      <c r="BD95" s="15">
        <f t="shared" ca="1" si="55"/>
        <v>-2.1833046084253661E-2</v>
      </c>
      <c r="BE95" s="15">
        <f t="shared" ca="1" si="56"/>
        <v>-6.2912288882533002E-3</v>
      </c>
      <c r="BF95" s="15">
        <f t="shared" ca="1" si="57"/>
        <v>-6.4819937071792441E-3</v>
      </c>
      <c r="BG95" s="15">
        <f t="shared" ca="1" si="61"/>
        <v>1.4622099989377649E-3</v>
      </c>
      <c r="BH95" s="15">
        <f t="shared" ca="1" si="61"/>
        <v>3.9854166287554803E-3</v>
      </c>
      <c r="BI95" s="15">
        <f t="shared" ca="1" si="61"/>
        <v>5.8222235809202161E-5</v>
      </c>
      <c r="BJ95" s="15">
        <f t="shared" ca="1" si="61"/>
        <v>7.5284489433507761E-3</v>
      </c>
    </row>
    <row r="96" spans="1:62" x14ac:dyDescent="0.2">
      <c r="A96" s="20">
        <v>38442</v>
      </c>
      <c r="B96" s="24">
        <v>1180.5899999999999</v>
      </c>
      <c r="C96" s="24">
        <v>1482.53</v>
      </c>
      <c r="D96" s="24">
        <v>9612.3799999999992</v>
      </c>
      <c r="E96" s="24">
        <v>3055.73</v>
      </c>
      <c r="F96" s="24">
        <v>4894.3999999999996</v>
      </c>
      <c r="G96" s="24">
        <v>4348.7700000000004</v>
      </c>
      <c r="H96" s="24">
        <v>11668.95</v>
      </c>
      <c r="I96" s="24">
        <v>13516.88</v>
      </c>
      <c r="J96" s="24">
        <v>4109.8999999999996</v>
      </c>
      <c r="K96" s="5"/>
      <c r="L96" s="5">
        <f t="shared" si="29"/>
        <v>63</v>
      </c>
      <c r="M96" s="25">
        <f t="shared" si="27"/>
        <v>-1.930275225452871E-2</v>
      </c>
      <c r="N96" s="25">
        <f t="shared" si="31"/>
        <v>-1.9034831697690224E-2</v>
      </c>
      <c r="O96" s="25">
        <f t="shared" si="32"/>
        <v>-5.8027101676771985E-3</v>
      </c>
      <c r="P96" s="25">
        <f t="shared" si="33"/>
        <v>-8.4722897422318314E-4</v>
      </c>
      <c r="Q96" s="25">
        <f t="shared" si="34"/>
        <v>-1.5026289274779111E-2</v>
      </c>
      <c r="R96" s="25">
        <f t="shared" si="35"/>
        <v>-3.9543593878383336E-4</v>
      </c>
      <c r="S96" s="25">
        <f t="shared" si="36"/>
        <v>-6.1214524619228076E-3</v>
      </c>
      <c r="T96" s="25">
        <f t="shared" si="37"/>
        <v>-4.8975171437448235E-2</v>
      </c>
      <c r="U96" s="25">
        <f t="shared" si="38"/>
        <v>-1.5188575998243484E-2</v>
      </c>
      <c r="X96" s="22">
        <f t="shared" si="28"/>
        <v>-0.39449275508468434</v>
      </c>
      <c r="Y96" s="22">
        <f t="shared" si="39"/>
        <v>-0.18746549688239988</v>
      </c>
      <c r="Z96" s="22">
        <f t="shared" si="40"/>
        <v>-0.20457522092883751</v>
      </c>
      <c r="AA96" s="22">
        <f t="shared" si="41"/>
        <v>4.7530669214240026E-2</v>
      </c>
      <c r="AB96" s="22">
        <f t="shared" si="42"/>
        <v>-0.31996579711423018</v>
      </c>
      <c r="AC96" s="22">
        <f t="shared" si="43"/>
        <v>-1.4221683754751217E-2</v>
      </c>
      <c r="AD96" s="22">
        <f t="shared" si="44"/>
        <v>-2.1814743787766624E-2</v>
      </c>
      <c r="AE96" s="22">
        <f t="shared" si="45"/>
        <v>-0.78777762792033246</v>
      </c>
      <c r="AF96" s="22">
        <f t="shared" si="46"/>
        <v>-0.48642697358170867</v>
      </c>
      <c r="AI96" s="11">
        <f t="shared" ca="1" si="63"/>
        <v>-0.78628449039129256</v>
      </c>
      <c r="AJ96" s="11">
        <f t="shared" ca="1" si="63"/>
        <v>-0.24798504922466905</v>
      </c>
      <c r="AK96" s="11">
        <f t="shared" ca="1" si="63"/>
        <v>-0.28687637216958867</v>
      </c>
      <c r="AL96" s="11">
        <f t="shared" ca="1" si="63"/>
        <v>-0.41412724697560505</v>
      </c>
      <c r="AM96" s="11">
        <f t="shared" ca="1" si="63"/>
        <v>-0.40697456889457989</v>
      </c>
      <c r="AN96" s="11">
        <f t="shared" ca="1" si="63"/>
        <v>-0.15931156980760497</v>
      </c>
      <c r="AO96" s="11">
        <f t="shared" ca="1" si="63"/>
        <v>-0.22035503844265145</v>
      </c>
      <c r="AP96" s="11">
        <f t="shared" ca="1" si="63"/>
        <v>-9.3826003050324666E-2</v>
      </c>
      <c r="AQ96" s="11">
        <f t="shared" ca="1" si="63"/>
        <v>-0.11502878911409406</v>
      </c>
      <c r="AS96" s="1">
        <f t="shared" ca="1" si="51"/>
        <v>-1.3515960231982583E-2</v>
      </c>
      <c r="AT96" s="1">
        <f t="shared" ca="1" si="60"/>
        <v>-3.6732083508078786E-2</v>
      </c>
      <c r="AU96" s="1">
        <f t="shared" ca="1" si="60"/>
        <v>-1.605242206151419E-2</v>
      </c>
      <c r="AV96" s="1">
        <f t="shared" ca="1" si="60"/>
        <v>-1.0622042179840276E-2</v>
      </c>
      <c r="AW96" s="1">
        <f t="shared" ca="1" si="60"/>
        <v>-7.945033334132056E-3</v>
      </c>
      <c r="AX96" s="1">
        <f t="shared" ca="1" si="60"/>
        <v>-8.3783249730867669E-3</v>
      </c>
      <c r="AY96" s="1">
        <f t="shared" ca="1" si="60"/>
        <v>-1.9647568528669557E-2</v>
      </c>
      <c r="AZ96" s="1">
        <f t="shared" ca="1" si="60"/>
        <v>-2.6358606058162808E-2</v>
      </c>
      <c r="BA96" s="1">
        <f t="shared" ca="1" si="60"/>
        <v>-4.0342457292278106E-3</v>
      </c>
      <c r="BB96" s="15">
        <f t="shared" ca="1" si="53"/>
        <v>5.7867920225461271E-3</v>
      </c>
      <c r="BC96" s="15">
        <f t="shared" ca="1" si="54"/>
        <v>-1.7697251810388562E-2</v>
      </c>
      <c r="BD96" s="15">
        <f t="shared" ca="1" si="55"/>
        <v>-1.0249711893836992E-2</v>
      </c>
      <c r="BE96" s="15">
        <f t="shared" ca="1" si="56"/>
        <v>-9.774813205617093E-3</v>
      </c>
      <c r="BF96" s="15">
        <f t="shared" ca="1" si="57"/>
        <v>7.0812559406470549E-3</v>
      </c>
      <c r="BG96" s="15">
        <f t="shared" ca="1" si="61"/>
        <v>-7.9828890343029337E-3</v>
      </c>
      <c r="BH96" s="15">
        <f t="shared" ca="1" si="61"/>
        <v>-1.3526116066746748E-2</v>
      </c>
      <c r="BI96" s="15">
        <f t="shared" ca="1" si="61"/>
        <v>2.2616565379285428E-2</v>
      </c>
      <c r="BJ96" s="15">
        <f t="shared" ca="1" si="61"/>
        <v>1.1154330269015673E-2</v>
      </c>
    </row>
    <row r="97" spans="1:62" x14ac:dyDescent="0.2">
      <c r="A97" s="20">
        <v>38471</v>
      </c>
      <c r="B97" s="24">
        <v>1156.8499999999999</v>
      </c>
      <c r="C97" s="24">
        <v>1420.79</v>
      </c>
      <c r="D97" s="24">
        <v>9369.2999999999993</v>
      </c>
      <c r="E97" s="24">
        <v>2930.1</v>
      </c>
      <c r="F97" s="24">
        <v>4801.7</v>
      </c>
      <c r="G97" s="24">
        <v>4184.84</v>
      </c>
      <c r="H97" s="24">
        <v>11008.9</v>
      </c>
      <c r="I97" s="24">
        <v>13908.97</v>
      </c>
      <c r="J97" s="24">
        <v>3983.2</v>
      </c>
      <c r="K97" s="5"/>
      <c r="L97" s="5">
        <f t="shared" si="29"/>
        <v>64</v>
      </c>
      <c r="M97" s="25">
        <f t="shared" si="27"/>
        <v>-2.031351934767037E-2</v>
      </c>
      <c r="N97" s="25">
        <f t="shared" si="31"/>
        <v>-4.2537032829974876E-2</v>
      </c>
      <c r="O97" s="25">
        <f t="shared" si="32"/>
        <v>-2.5613464059194485E-2</v>
      </c>
      <c r="P97" s="25">
        <f t="shared" si="33"/>
        <v>-4.1981964476369218E-2</v>
      </c>
      <c r="Q97" s="25">
        <f t="shared" si="34"/>
        <v>-1.912167253619966E-2</v>
      </c>
      <c r="R97" s="25">
        <f t="shared" si="35"/>
        <v>-3.8424575065728751E-2</v>
      </c>
      <c r="S97" s="25">
        <f t="shared" si="36"/>
        <v>-5.8227431387620029E-2</v>
      </c>
      <c r="T97" s="25">
        <f t="shared" si="37"/>
        <v>2.8594680993091978E-2</v>
      </c>
      <c r="U97" s="25">
        <f t="shared" si="38"/>
        <v>-3.1313180966062851E-2</v>
      </c>
      <c r="X97" s="22">
        <f t="shared" si="28"/>
        <v>-0.41575425302919478</v>
      </c>
      <c r="Y97" s="22">
        <f t="shared" si="39"/>
        <v>-0.46545558361830808</v>
      </c>
      <c r="Z97" s="22">
        <f t="shared" si="40"/>
        <v>-0.63039124033036453</v>
      </c>
      <c r="AA97" s="22">
        <f t="shared" si="41"/>
        <v>-0.6661725433188771</v>
      </c>
      <c r="AB97" s="22">
        <f t="shared" si="42"/>
        <v>-0.41322029415470068</v>
      </c>
      <c r="AC97" s="22">
        <f t="shared" si="43"/>
        <v>-0.57700767324887547</v>
      </c>
      <c r="AD97" s="22">
        <f t="shared" si="44"/>
        <v>-0.88550695745645602</v>
      </c>
      <c r="AE97" s="22">
        <f t="shared" si="45"/>
        <v>0.40013924642709942</v>
      </c>
      <c r="AF97" s="22">
        <f t="shared" si="46"/>
        <v>-0.91277116561019955</v>
      </c>
      <c r="AI97" s="11">
        <f t="shared" ca="1" si="63"/>
        <v>-1.5144757892274372</v>
      </c>
      <c r="AJ97" s="11">
        <f t="shared" ca="1" si="63"/>
        <v>-0.10638323080242604</v>
      </c>
      <c r="AK97" s="11">
        <f t="shared" ca="1" si="63"/>
        <v>0.73885757605747515</v>
      </c>
      <c r="AL97" s="11">
        <f t="shared" ca="1" si="63"/>
        <v>0.74346965883227711</v>
      </c>
      <c r="AM97" s="11">
        <f t="shared" ca="1" si="63"/>
        <v>-4.4908433188077246E-2</v>
      </c>
      <c r="AN97" s="11">
        <f t="shared" ca="1" si="63"/>
        <v>-1.8900753082443655E-2</v>
      </c>
      <c r="AO97" s="11">
        <f t="shared" ca="1" si="63"/>
        <v>0.30823667263335136</v>
      </c>
      <c r="AP97" s="11">
        <f t="shared" ca="1" si="63"/>
        <v>9.5462834227050875E-2</v>
      </c>
      <c r="AQ97" s="11">
        <f t="shared" ca="1" si="63"/>
        <v>4.0553223267300584E-2</v>
      </c>
      <c r="AS97" s="1">
        <f t="shared" ca="1" si="51"/>
        <v>-2.3344669881993189E-2</v>
      </c>
      <c r="AT97" s="1">
        <f t="shared" ca="1" si="60"/>
        <v>-1.4349615382971772E-2</v>
      </c>
      <c r="AU97" s="1">
        <f t="shared" ca="1" si="60"/>
        <v>-9.4956250340336272E-3</v>
      </c>
      <c r="AV97" s="1">
        <f t="shared" ca="1" si="60"/>
        <v>-4.0868284333280873E-2</v>
      </c>
      <c r="AW97" s="1">
        <f t="shared" ca="1" si="60"/>
        <v>-2.9042776418638352E-2</v>
      </c>
      <c r="AX97" s="1">
        <f t="shared" ca="1" si="60"/>
        <v>-3.7266471354053386E-2</v>
      </c>
      <c r="AY97" s="1">
        <f t="shared" ca="1" si="60"/>
        <v>-5.6655627848281001E-2</v>
      </c>
      <c r="AZ97" s="1">
        <f t="shared" ca="1" si="60"/>
        <v>-1.0319249790381917E-2</v>
      </c>
      <c r="BA97" s="1">
        <f t="shared" ca="1" si="60"/>
        <v>-2.6221659248667872E-2</v>
      </c>
      <c r="BB97" s="15">
        <f t="shared" ca="1" si="53"/>
        <v>-3.0311505343228184E-3</v>
      </c>
      <c r="BC97" s="15">
        <f t="shared" ca="1" si="54"/>
        <v>2.8187417447003104E-2</v>
      </c>
      <c r="BD97" s="15">
        <f t="shared" ca="1" si="55"/>
        <v>1.6117839025160858E-2</v>
      </c>
      <c r="BE97" s="15">
        <f t="shared" ca="1" si="56"/>
        <v>1.1136801430883456E-3</v>
      </c>
      <c r="BF97" s="15">
        <f t="shared" ca="1" si="57"/>
        <v>-9.9211038824386921E-3</v>
      </c>
      <c r="BG97" s="15">
        <f t="shared" ca="1" si="61"/>
        <v>1.1581037116753651E-3</v>
      </c>
      <c r="BH97" s="15">
        <f t="shared" ca="1" si="61"/>
        <v>1.5718035393390284E-3</v>
      </c>
      <c r="BI97" s="15">
        <f t="shared" ca="1" si="61"/>
        <v>-3.8913930783473896E-2</v>
      </c>
      <c r="BJ97" s="15">
        <f t="shared" ca="1" si="61"/>
        <v>5.0915217173949784E-3</v>
      </c>
    </row>
    <row r="98" spans="1:62" x14ac:dyDescent="0.2">
      <c r="A98" s="20">
        <v>38503</v>
      </c>
      <c r="B98" s="24">
        <v>1191.5</v>
      </c>
      <c r="C98" s="24">
        <v>1542.63</v>
      </c>
      <c r="D98" s="24">
        <v>9607.2999999999993</v>
      </c>
      <c r="E98" s="24">
        <v>3076.7</v>
      </c>
      <c r="F98" s="24">
        <v>4964</v>
      </c>
      <c r="G98" s="24">
        <v>4460.63</v>
      </c>
      <c r="H98" s="24">
        <v>11276.59</v>
      </c>
      <c r="I98" s="24">
        <v>13867.07</v>
      </c>
      <c r="J98" s="24">
        <v>4106.3999999999996</v>
      </c>
      <c r="K98" s="5"/>
      <c r="L98" s="5">
        <f t="shared" si="29"/>
        <v>65</v>
      </c>
      <c r="M98" s="25">
        <f t="shared" si="27"/>
        <v>2.9512223385105795E-2</v>
      </c>
      <c r="N98" s="25">
        <f t="shared" si="31"/>
        <v>8.2275697071671983E-2</v>
      </c>
      <c r="O98" s="25">
        <f t="shared" si="32"/>
        <v>2.5084839220664606E-2</v>
      </c>
      <c r="P98" s="25">
        <f t="shared" si="33"/>
        <v>4.8821041884743621E-2</v>
      </c>
      <c r="Q98" s="25">
        <f t="shared" si="34"/>
        <v>3.3241845464058631E-2</v>
      </c>
      <c r="R98" s="25">
        <f t="shared" si="35"/>
        <v>6.3821540231302085E-2</v>
      </c>
      <c r="S98" s="25">
        <f t="shared" si="36"/>
        <v>2.4024858832160885E-2</v>
      </c>
      <c r="T98" s="25">
        <f t="shared" si="37"/>
        <v>-3.0169910312603369E-3</v>
      </c>
      <c r="U98" s="25">
        <f t="shared" si="38"/>
        <v>3.0461215918120409E-2</v>
      </c>
      <c r="X98" s="22">
        <f t="shared" si="28"/>
        <v>0.63233084380938387</v>
      </c>
      <c r="Y98" s="22">
        <f t="shared" si="39"/>
        <v>1.0108615245457402</v>
      </c>
      <c r="Z98" s="22">
        <f t="shared" si="40"/>
        <v>0.4593274958296335</v>
      </c>
      <c r="AA98" s="22">
        <f t="shared" si="41"/>
        <v>0.90929394641241812</v>
      </c>
      <c r="AB98" s="22">
        <f t="shared" si="42"/>
        <v>0.77913051227261199</v>
      </c>
      <c r="AC98" s="22">
        <f t="shared" si="43"/>
        <v>0.93611312018499149</v>
      </c>
      <c r="AD98" s="22">
        <f t="shared" si="44"/>
        <v>0.47788097006997204</v>
      </c>
      <c r="AE98" s="22">
        <f t="shared" si="45"/>
        <v>-8.3966852107645901E-2</v>
      </c>
      <c r="AF98" s="22">
        <f t="shared" si="46"/>
        <v>0.72058080674489011</v>
      </c>
      <c r="AI98" s="11">
        <f t="shared" ca="1" si="63"/>
        <v>1.9720828111076139</v>
      </c>
      <c r="AJ98" s="11">
        <f t="shared" ca="1" si="63"/>
        <v>-0.51247327090554784</v>
      </c>
      <c r="AK98" s="11">
        <f t="shared" ca="1" si="63"/>
        <v>-0.27096593710238343</v>
      </c>
      <c r="AL98" s="11">
        <f t="shared" ca="1" si="63"/>
        <v>-0.59896359480172667</v>
      </c>
      <c r="AM98" s="11">
        <f t="shared" ca="1" si="63"/>
        <v>-0.13371003456841246</v>
      </c>
      <c r="AN98" s="11">
        <f t="shared" ca="1" si="63"/>
        <v>0.19719636836065751</v>
      </c>
      <c r="AO98" s="11">
        <f t="shared" ca="1" si="63"/>
        <v>-2.3234301432251706E-2</v>
      </c>
      <c r="AP98" s="11">
        <f t="shared" ca="1" si="63"/>
        <v>-0.23719201975796783</v>
      </c>
      <c r="AQ98" s="11">
        <f t="shared" ca="1" si="63"/>
        <v>-2.4426984129372331E-3</v>
      </c>
      <c r="AS98" s="1">
        <f t="shared" ref="AS98:AS129" ca="1" si="64">SUMPRODUCT(OFFSET($X$16:$Z$16,AS$30,0),$AI98:$AK98)*M$28+M$27</f>
        <v>3.5380788550546306E-2</v>
      </c>
      <c r="AT98" s="1">
        <f t="shared" ref="AT98:BA113" ca="1" si="65">SUMPRODUCT(OFFSET($X$16:$Z$16,AT$30,0),$AI98:$AK98)*N$28+N$27</f>
        <v>4.1373648675155583E-2</v>
      </c>
      <c r="AU98" s="1">
        <f t="shared" ca="1" si="65"/>
        <v>2.3502453336755429E-2</v>
      </c>
      <c r="AV98" s="1">
        <f t="shared" ca="1" si="65"/>
        <v>5.0970734310483851E-2</v>
      </c>
      <c r="AW98" s="1">
        <f t="shared" ca="1" si="65"/>
        <v>3.6808970495471355E-2</v>
      </c>
      <c r="AX98" s="1">
        <f t="shared" ca="1" si="65"/>
        <v>6.2829504728415364E-2</v>
      </c>
      <c r="AY98" s="1">
        <f t="shared" ca="1" si="65"/>
        <v>1.6797784849301903E-2</v>
      </c>
      <c r="AZ98" s="1">
        <f t="shared" ca="1" si="65"/>
        <v>2.5966002214784394E-2</v>
      </c>
      <c r="BA98" s="1">
        <f t="shared" ca="1" si="65"/>
        <v>2.8642550782388018E-2</v>
      </c>
      <c r="BB98" s="15">
        <f t="shared" ref="BB98:BB129" ca="1" si="66">AS98-M98</f>
        <v>5.8685651654405112E-3</v>
      </c>
      <c r="BC98" s="15">
        <f t="shared" ref="BC98:BC129" ca="1" si="67">AT98-N98</f>
        <v>-4.0902048396516399E-2</v>
      </c>
      <c r="BD98" s="15">
        <f t="shared" ref="BD98:BD129" ca="1" si="68">AU98-O98</f>
        <v>-1.5823858839091771E-3</v>
      </c>
      <c r="BE98" s="15">
        <f t="shared" ref="BE98:BE129" ca="1" si="69">AV98-P98</f>
        <v>2.1496924257402295E-3</v>
      </c>
      <c r="BF98" s="15">
        <f t="shared" ref="BF98:BF129" ca="1" si="70">AW98-Q98</f>
        <v>3.567125031412724E-3</v>
      </c>
      <c r="BG98" s="15">
        <f t="shared" ref="BG98:BJ113" ca="1" si="71">AX98-R98</f>
        <v>-9.920355028867206E-4</v>
      </c>
      <c r="BH98" s="15">
        <f t="shared" ca="1" si="71"/>
        <v>-7.2270739828589822E-3</v>
      </c>
      <c r="BI98" s="15">
        <f t="shared" ca="1" si="71"/>
        <v>2.8982993246044732E-2</v>
      </c>
      <c r="BJ98" s="15">
        <f t="shared" ca="1" si="71"/>
        <v>-1.8186651357323912E-3</v>
      </c>
    </row>
    <row r="99" spans="1:62" x14ac:dyDescent="0.2">
      <c r="A99" s="20">
        <v>38533</v>
      </c>
      <c r="B99" s="24">
        <v>1191.33</v>
      </c>
      <c r="C99" s="24">
        <v>1493.52</v>
      </c>
      <c r="D99" s="24">
        <v>9902.77</v>
      </c>
      <c r="E99" s="24">
        <v>3181.54</v>
      </c>
      <c r="F99" s="24">
        <v>5113.2</v>
      </c>
      <c r="G99" s="24">
        <v>4586.28</v>
      </c>
      <c r="H99" s="24">
        <v>11584.01</v>
      </c>
      <c r="I99" s="24">
        <v>14201.06</v>
      </c>
      <c r="J99" s="24">
        <v>4277.5</v>
      </c>
      <c r="K99" s="5"/>
      <c r="L99" s="5">
        <f t="shared" si="29"/>
        <v>66</v>
      </c>
      <c r="M99" s="25">
        <f t="shared" ref="M99:M162" si="72">LN(B99/B98)</f>
        <v>-1.4268747689802155E-4</v>
      </c>
      <c r="N99" s="25">
        <f t="shared" si="31"/>
        <v>-3.2353002067448393E-2</v>
      </c>
      <c r="O99" s="25">
        <f t="shared" si="32"/>
        <v>3.0291289814001251E-2</v>
      </c>
      <c r="P99" s="25">
        <f t="shared" si="33"/>
        <v>3.3507762273366812E-2</v>
      </c>
      <c r="Q99" s="25">
        <f t="shared" si="34"/>
        <v>2.9613563969368688E-2</v>
      </c>
      <c r="R99" s="25">
        <f t="shared" si="35"/>
        <v>2.7779226296145328E-2</v>
      </c>
      <c r="S99" s="25">
        <f t="shared" si="36"/>
        <v>2.6896803500639603E-2</v>
      </c>
      <c r="T99" s="25">
        <f t="shared" si="37"/>
        <v>2.3799644993959691E-2</v>
      </c>
      <c r="U99" s="25">
        <f t="shared" si="38"/>
        <v>4.08219945202552E-2</v>
      </c>
      <c r="X99" s="22">
        <f t="shared" ref="X99:X162" si="73">(M99-M$27)/M$28</f>
        <v>8.5394376434061794E-3</v>
      </c>
      <c r="Y99" s="22">
        <f t="shared" si="39"/>
        <v>-0.34499624540309276</v>
      </c>
      <c r="Z99" s="22">
        <f t="shared" si="40"/>
        <v>0.57123591077464053</v>
      </c>
      <c r="AA99" s="22">
        <f t="shared" si="41"/>
        <v>0.6436027557522197</v>
      </c>
      <c r="AB99" s="22">
        <f t="shared" si="42"/>
        <v>0.69651222130680046</v>
      </c>
      <c r="AC99" s="22">
        <f t="shared" si="43"/>
        <v>0.40272977842843083</v>
      </c>
      <c r="AD99" s="22">
        <f t="shared" si="44"/>
        <v>0.52548541584364261</v>
      </c>
      <c r="AE99" s="22">
        <f t="shared" si="45"/>
        <v>0.32670731381419149</v>
      </c>
      <c r="AF99" s="22">
        <f t="shared" si="46"/>
        <v>0.99452598498206013</v>
      </c>
      <c r="AI99" s="11">
        <f t="shared" ca="1" si="63"/>
        <v>1.2651777096860071</v>
      </c>
      <c r="AJ99" s="11">
        <f t="shared" ca="1" si="63"/>
        <v>0.15674955752757894</v>
      </c>
      <c r="AK99" s="11">
        <f t="shared" ca="1" si="63"/>
        <v>-0.76391482028982827</v>
      </c>
      <c r="AL99" s="11">
        <f t="shared" ca="1" si="63"/>
        <v>0.37322619280791558</v>
      </c>
      <c r="AM99" s="11">
        <f t="shared" ca="1" si="63"/>
        <v>0.48329520643931256</v>
      </c>
      <c r="AN99" s="11">
        <f t="shared" ca="1" si="63"/>
        <v>-0.21566355756959421</v>
      </c>
      <c r="AO99" s="11">
        <f t="shared" ca="1" si="63"/>
        <v>-0.41736571614064155</v>
      </c>
      <c r="AP99" s="11">
        <f t="shared" ca="1" si="63"/>
        <v>-0.26724855217295074</v>
      </c>
      <c r="AQ99" s="11">
        <f t="shared" ca="1" si="63"/>
        <v>-7.1384300322573271E-2</v>
      </c>
      <c r="AS99" s="1">
        <f t="shared" ca="1" si="64"/>
        <v>1.7589511179982378E-2</v>
      </c>
      <c r="AT99" s="1">
        <f t="shared" ca="1" si="65"/>
        <v>-1.1427940026239843E-4</v>
      </c>
      <c r="AU99" s="1">
        <f t="shared" ca="1" si="65"/>
        <v>1.3315515124078338E-2</v>
      </c>
      <c r="AV99" s="1">
        <f t="shared" ca="1" si="65"/>
        <v>2.78299879192778E-2</v>
      </c>
      <c r="AW99" s="1">
        <f t="shared" ca="1" si="65"/>
        <v>2.296156706050299E-2</v>
      </c>
      <c r="AX99" s="1">
        <f t="shared" ca="1" si="65"/>
        <v>3.1398444103939577E-2</v>
      </c>
      <c r="AY99" s="1">
        <f t="shared" ca="1" si="65"/>
        <v>4.5486038086469782E-2</v>
      </c>
      <c r="AZ99" s="1">
        <f t="shared" ca="1" si="65"/>
        <v>1.0367447544769441E-2</v>
      </c>
      <c r="BA99" s="1">
        <f t="shared" ca="1" si="65"/>
        <v>3.0148449227295107E-2</v>
      </c>
      <c r="BB99" s="15">
        <f t="shared" ca="1" si="66"/>
        <v>1.7732198656880398E-2</v>
      </c>
      <c r="BC99" s="15">
        <f t="shared" ca="1" si="67"/>
        <v>3.2238722667185991E-2</v>
      </c>
      <c r="BD99" s="15">
        <f t="shared" ca="1" si="68"/>
        <v>-1.6975774689922913E-2</v>
      </c>
      <c r="BE99" s="15">
        <f t="shared" ca="1" si="69"/>
        <v>-5.6777743540890116E-3</v>
      </c>
      <c r="BF99" s="15">
        <f t="shared" ca="1" si="70"/>
        <v>-6.6519969088656983E-3</v>
      </c>
      <c r="BG99" s="15">
        <f t="shared" ca="1" si="71"/>
        <v>3.6192178077942491E-3</v>
      </c>
      <c r="BH99" s="15">
        <f t="shared" ca="1" si="71"/>
        <v>1.8589234585830179E-2</v>
      </c>
      <c r="BI99" s="15">
        <f t="shared" ca="1" si="71"/>
        <v>-1.3432197449190249E-2</v>
      </c>
      <c r="BJ99" s="15">
        <f t="shared" ca="1" si="71"/>
        <v>-1.0673545292960093E-2</v>
      </c>
    </row>
    <row r="100" spans="1:62" x14ac:dyDescent="0.2">
      <c r="A100" s="20">
        <v>38562</v>
      </c>
      <c r="B100" s="24">
        <v>1234.18</v>
      </c>
      <c r="C100" s="24">
        <v>1605.14</v>
      </c>
      <c r="D100" s="24">
        <v>10422.93</v>
      </c>
      <c r="E100" s="24">
        <v>3326.51</v>
      </c>
      <c r="F100" s="24">
        <v>5282.3</v>
      </c>
      <c r="G100" s="24">
        <v>4886.5</v>
      </c>
      <c r="H100" s="24">
        <v>11899.6</v>
      </c>
      <c r="I100" s="24">
        <v>14880.98</v>
      </c>
      <c r="J100" s="24">
        <v>4388.8</v>
      </c>
      <c r="K100" s="5"/>
      <c r="L100" s="5">
        <f t="shared" ref="L100:L163" si="74">L99+1</f>
        <v>67</v>
      </c>
      <c r="M100" s="25">
        <f t="shared" si="72"/>
        <v>3.5336451864729147E-2</v>
      </c>
      <c r="N100" s="25">
        <f t="shared" si="31"/>
        <v>7.2075230245284727E-2</v>
      </c>
      <c r="O100" s="25">
        <f t="shared" si="32"/>
        <v>5.1193670833723337E-2</v>
      </c>
      <c r="P100" s="25">
        <f t="shared" si="33"/>
        <v>4.4558350060405837E-2</v>
      </c>
      <c r="Q100" s="25">
        <f t="shared" si="34"/>
        <v>3.2536177618270143E-2</v>
      </c>
      <c r="R100" s="25">
        <f t="shared" si="35"/>
        <v>6.3407062838887709E-2</v>
      </c>
      <c r="S100" s="25">
        <f t="shared" si="36"/>
        <v>2.6879087204504652E-2</v>
      </c>
      <c r="T100" s="25">
        <f t="shared" si="37"/>
        <v>4.6767277742786703E-2</v>
      </c>
      <c r="U100" s="25">
        <f t="shared" si="38"/>
        <v>2.5687114416990366E-2</v>
      </c>
      <c r="X100" s="22">
        <f t="shared" si="73"/>
        <v>0.75484355983279294</v>
      </c>
      <c r="Y100" s="22">
        <f t="shared" si="39"/>
        <v>0.89020777633494452</v>
      </c>
      <c r="Z100" s="22">
        <f t="shared" si="40"/>
        <v>1.0205155661866034</v>
      </c>
      <c r="AA100" s="22">
        <f t="shared" si="41"/>
        <v>0.8353346316889817</v>
      </c>
      <c r="AB100" s="22">
        <f t="shared" si="42"/>
        <v>0.76306200394604051</v>
      </c>
      <c r="AC100" s="22">
        <f t="shared" si="43"/>
        <v>0.92997934816784911</v>
      </c>
      <c r="AD100" s="22">
        <f t="shared" si="44"/>
        <v>0.52519175612661428</v>
      </c>
      <c r="AE100" s="22">
        <f t="shared" si="45"/>
        <v>0.67843724047065113</v>
      </c>
      <c r="AF100" s="22">
        <f t="shared" si="46"/>
        <v>0.59435070986974448</v>
      </c>
      <c r="AI100" s="11">
        <f t="shared" ca="1" si="63"/>
        <v>2.3418093462305851</v>
      </c>
      <c r="AJ100" s="11">
        <f t="shared" ca="1" si="63"/>
        <v>-0.10564807820797537</v>
      </c>
      <c r="AK100" s="11">
        <f t="shared" ca="1" si="63"/>
        <v>0.23101259559538073</v>
      </c>
      <c r="AL100" s="11">
        <f t="shared" ca="1" si="63"/>
        <v>-0.12209453314889011</v>
      </c>
      <c r="AM100" s="11">
        <f t="shared" ca="1" si="63"/>
        <v>-8.730381142446858E-2</v>
      </c>
      <c r="AN100" s="11">
        <f t="shared" ca="1" si="63"/>
        <v>-0.13921914841596189</v>
      </c>
      <c r="AO100" s="11">
        <f t="shared" ca="1" si="63"/>
        <v>-0.19481228938474085</v>
      </c>
      <c r="AP100" s="11">
        <f t="shared" ca="1" si="63"/>
        <v>-8.9858290954729081E-2</v>
      </c>
      <c r="AQ100" s="11">
        <f t="shared" ca="1" si="63"/>
        <v>3.7939511997843636E-2</v>
      </c>
      <c r="AS100" s="1">
        <f t="shared" ca="1" si="64"/>
        <v>4.0994249059637972E-2</v>
      </c>
      <c r="AT100" s="1">
        <f t="shared" ca="1" si="65"/>
        <v>7.2032896832420049E-2</v>
      </c>
      <c r="AU100" s="1">
        <f t="shared" ca="1" si="65"/>
        <v>4.219533676706666E-2</v>
      </c>
      <c r="AV100" s="1">
        <f t="shared" ca="1" si="65"/>
        <v>4.34664822549942E-2</v>
      </c>
      <c r="AW100" s="1">
        <f t="shared" ca="1" si="65"/>
        <v>3.3952958323141096E-2</v>
      </c>
      <c r="AX100" s="1">
        <f t="shared" ca="1" si="65"/>
        <v>5.5955466032857518E-2</v>
      </c>
      <c r="AY100" s="1">
        <f t="shared" ca="1" si="65"/>
        <v>2.4438186664816522E-2</v>
      </c>
      <c r="AZ100" s="1">
        <f t="shared" ca="1" si="65"/>
        <v>5.514886439690915E-2</v>
      </c>
      <c r="BA100" s="1">
        <f t="shared" ca="1" si="65"/>
        <v>2.8648706327852207E-2</v>
      </c>
      <c r="BB100" s="15">
        <f t="shared" ca="1" si="66"/>
        <v>5.6577971949088243E-3</v>
      </c>
      <c r="BC100" s="15">
        <f t="shared" ca="1" si="67"/>
        <v>-4.233341286467851E-5</v>
      </c>
      <c r="BD100" s="15">
        <f t="shared" ca="1" si="68"/>
        <v>-8.9983340666566769E-3</v>
      </c>
      <c r="BE100" s="15">
        <f t="shared" ca="1" si="69"/>
        <v>-1.0918678054116365E-3</v>
      </c>
      <c r="BF100" s="15">
        <f t="shared" ca="1" si="70"/>
        <v>1.4167807048709527E-3</v>
      </c>
      <c r="BG100" s="15">
        <f t="shared" ca="1" si="71"/>
        <v>-7.4515968060301918E-3</v>
      </c>
      <c r="BH100" s="15">
        <f t="shared" ca="1" si="71"/>
        <v>-2.4409005396881303E-3</v>
      </c>
      <c r="BI100" s="15">
        <f t="shared" ca="1" si="71"/>
        <v>8.3815866541224471E-3</v>
      </c>
      <c r="BJ100" s="15">
        <f t="shared" ca="1" si="71"/>
        <v>2.9615919108618403E-3</v>
      </c>
    </row>
    <row r="101" spans="1:62" x14ac:dyDescent="0.2">
      <c r="A101" s="20">
        <v>38595</v>
      </c>
      <c r="B101" s="24">
        <v>1220.33</v>
      </c>
      <c r="C101" s="24">
        <v>1581.71</v>
      </c>
      <c r="D101" s="24">
        <v>10668.94</v>
      </c>
      <c r="E101" s="24">
        <v>3263.78</v>
      </c>
      <c r="F101" s="24">
        <v>5296.9</v>
      </c>
      <c r="G101" s="24">
        <v>4829.6899999999996</v>
      </c>
      <c r="H101" s="24">
        <v>12413.6</v>
      </c>
      <c r="I101" s="24">
        <v>14903.55</v>
      </c>
      <c r="J101" s="24">
        <v>4446.8</v>
      </c>
      <c r="K101" s="5"/>
      <c r="L101" s="5">
        <f t="shared" si="74"/>
        <v>68</v>
      </c>
      <c r="M101" s="25">
        <f t="shared" si="72"/>
        <v>-1.1285467972359155E-2</v>
      </c>
      <c r="N101" s="25">
        <f t="shared" si="31"/>
        <v>-1.4704439913462384E-2</v>
      </c>
      <c r="O101" s="25">
        <f t="shared" si="32"/>
        <v>2.3328529605799748E-2</v>
      </c>
      <c r="P101" s="25">
        <f t="shared" si="33"/>
        <v>-1.903767348845805E-2</v>
      </c>
      <c r="Q101" s="25">
        <f t="shared" si="34"/>
        <v>2.7601348436525315E-3</v>
      </c>
      <c r="R101" s="25">
        <f t="shared" si="35"/>
        <v>-1.1694017386654359E-2</v>
      </c>
      <c r="S101" s="25">
        <f t="shared" si="36"/>
        <v>4.2287859679976253E-2</v>
      </c>
      <c r="T101" s="25">
        <f t="shared" si="37"/>
        <v>1.5155521554365606E-3</v>
      </c>
      <c r="U101" s="25">
        <f t="shared" si="38"/>
        <v>1.3128895176121104E-2</v>
      </c>
      <c r="X101" s="22">
        <f t="shared" si="73"/>
        <v>-0.22584908391402664</v>
      </c>
      <c r="Y101" s="22">
        <f t="shared" si="39"/>
        <v>-0.13624450779621977</v>
      </c>
      <c r="Z101" s="22">
        <f t="shared" si="40"/>
        <v>0.42157705114016564</v>
      </c>
      <c r="AA101" s="22">
        <f t="shared" si="41"/>
        <v>-0.2680804202635938</v>
      </c>
      <c r="AB101" s="22">
        <f t="shared" si="42"/>
        <v>8.504245960690078E-2</v>
      </c>
      <c r="AC101" s="22">
        <f t="shared" si="43"/>
        <v>-0.18142723944176986</v>
      </c>
      <c r="AD101" s="22">
        <f t="shared" si="44"/>
        <v>0.78060269137139648</v>
      </c>
      <c r="AE101" s="22">
        <f t="shared" si="45"/>
        <v>-1.4554775553715699E-2</v>
      </c>
      <c r="AF101" s="22">
        <f t="shared" si="46"/>
        <v>0.26230388787004077</v>
      </c>
      <c r="AI101" s="11">
        <f t="shared" ca="1" si="63"/>
        <v>0.19043783174673595</v>
      </c>
      <c r="AJ101" s="11">
        <f t="shared" ca="1" si="63"/>
        <v>0.84606315386217645</v>
      </c>
      <c r="AK101" s="11">
        <f t="shared" ca="1" si="63"/>
        <v>-0.36072084625270306</v>
      </c>
      <c r="AL101" s="11">
        <f t="shared" ca="1" si="63"/>
        <v>-0.13854169828178697</v>
      </c>
      <c r="AM101" s="11">
        <f t="shared" ca="1" si="63"/>
        <v>3.5332980486913718E-2</v>
      </c>
      <c r="AN101" s="11">
        <f t="shared" ca="1" si="63"/>
        <v>-0.23624930869924685</v>
      </c>
      <c r="AO101" s="11">
        <f t="shared" ca="1" si="63"/>
        <v>-0.11027939800270087</v>
      </c>
      <c r="AP101" s="11">
        <f t="shared" ca="1" si="63"/>
        <v>-0.23338949387352823</v>
      </c>
      <c r="AQ101" s="11">
        <f t="shared" ca="1" si="63"/>
        <v>0.11212214937309306</v>
      </c>
      <c r="AS101" s="1">
        <f t="shared" ca="1" si="64"/>
        <v>-3.5713749122840972E-3</v>
      </c>
      <c r="AT101" s="1">
        <f t="shared" ca="1" si="65"/>
        <v>-1.4383670878799919E-2</v>
      </c>
      <c r="AU101" s="1">
        <f t="shared" ca="1" si="65"/>
        <v>1.1698223050038483E-2</v>
      </c>
      <c r="AV101" s="1">
        <f t="shared" ca="1" si="65"/>
        <v>-1.4009580054172891E-2</v>
      </c>
      <c r="AW101" s="1">
        <f t="shared" ca="1" si="65"/>
        <v>-4.1197573209106868E-3</v>
      </c>
      <c r="AX101" s="1">
        <f t="shared" ca="1" si="65"/>
        <v>-1.6128628063781139E-2</v>
      </c>
      <c r="AY101" s="1">
        <f t="shared" ca="1" si="65"/>
        <v>4.2365352506640849E-2</v>
      </c>
      <c r="AZ101" s="1">
        <f t="shared" ca="1" si="65"/>
        <v>1.2361166754777117E-2</v>
      </c>
      <c r="BA101" s="1">
        <f t="shared" ca="1" si="65"/>
        <v>1.5048105213992571E-2</v>
      </c>
      <c r="BB101" s="15">
        <f t="shared" ca="1" si="66"/>
        <v>7.7140930600750578E-3</v>
      </c>
      <c r="BC101" s="15">
        <f t="shared" ca="1" si="67"/>
        <v>3.2076903466246413E-4</v>
      </c>
      <c r="BD101" s="15">
        <f t="shared" ca="1" si="68"/>
        <v>-1.1630306555761265E-2</v>
      </c>
      <c r="BE101" s="15">
        <f t="shared" ca="1" si="69"/>
        <v>5.028093434285159E-3</v>
      </c>
      <c r="BF101" s="15">
        <f t="shared" ca="1" si="70"/>
        <v>-6.8798921645632184E-3</v>
      </c>
      <c r="BG101" s="15">
        <f t="shared" ca="1" si="71"/>
        <v>-4.4346106771267803E-3</v>
      </c>
      <c r="BH101" s="15">
        <f t="shared" ca="1" si="71"/>
        <v>7.7492826664596337E-5</v>
      </c>
      <c r="BI101" s="15">
        <f t="shared" ca="1" si="71"/>
        <v>1.0845614599340556E-2</v>
      </c>
      <c r="BJ101" s="15">
        <f t="shared" ca="1" si="71"/>
        <v>1.9192100378714674E-3</v>
      </c>
    </row>
    <row r="102" spans="1:62" x14ac:dyDescent="0.2">
      <c r="A102" s="20">
        <v>38625</v>
      </c>
      <c r="B102" s="24">
        <v>1228.81</v>
      </c>
      <c r="C102" s="24">
        <v>1601.66</v>
      </c>
      <c r="D102" s="24">
        <v>11011.83</v>
      </c>
      <c r="E102" s="24">
        <v>3428.51</v>
      </c>
      <c r="F102" s="24">
        <v>5477.7</v>
      </c>
      <c r="G102" s="24">
        <v>5044.12</v>
      </c>
      <c r="H102" s="24">
        <v>13574.3</v>
      </c>
      <c r="I102" s="24">
        <v>15428.52</v>
      </c>
      <c r="J102" s="24">
        <v>4641.2</v>
      </c>
      <c r="K102" s="5"/>
      <c r="L102" s="5">
        <f t="shared" si="74"/>
        <v>69</v>
      </c>
      <c r="M102" s="25">
        <f t="shared" si="72"/>
        <v>6.9249074268589216E-3</v>
      </c>
      <c r="N102" s="25">
        <f t="shared" si="31"/>
        <v>1.253405113582094E-2</v>
      </c>
      <c r="O102" s="25">
        <f t="shared" si="32"/>
        <v>3.1633433033165181E-2</v>
      </c>
      <c r="P102" s="25">
        <f t="shared" si="33"/>
        <v>4.9239731595998287E-2</v>
      </c>
      <c r="Q102" s="25">
        <f t="shared" si="34"/>
        <v>3.3563561055007865E-2</v>
      </c>
      <c r="R102" s="25">
        <f t="shared" si="35"/>
        <v>4.3440925051928446E-2</v>
      </c>
      <c r="S102" s="25">
        <f t="shared" si="36"/>
        <v>8.9385653325789946E-2</v>
      </c>
      <c r="T102" s="25">
        <f t="shared" si="37"/>
        <v>3.4618305123270195E-2</v>
      </c>
      <c r="U102" s="25">
        <f t="shared" si="38"/>
        <v>4.278821711393032E-2</v>
      </c>
      <c r="X102" s="22">
        <f t="shared" si="73"/>
        <v>0.15720638133248055</v>
      </c>
      <c r="Y102" s="22">
        <f t="shared" si="39"/>
        <v>0.18593937816091027</v>
      </c>
      <c r="Z102" s="22">
        <f t="shared" si="40"/>
        <v>0.60008418611946968</v>
      </c>
      <c r="AA102" s="22">
        <f t="shared" si="41"/>
        <v>0.91655837119427741</v>
      </c>
      <c r="AB102" s="22">
        <f t="shared" si="42"/>
        <v>0.78645618210836798</v>
      </c>
      <c r="AC102" s="22">
        <f t="shared" si="43"/>
        <v>0.63450427645242502</v>
      </c>
      <c r="AD102" s="22">
        <f t="shared" si="44"/>
        <v>1.5612808110718348</v>
      </c>
      <c r="AE102" s="22">
        <f t="shared" si="45"/>
        <v>0.49238597018324576</v>
      </c>
      <c r="AF102" s="22">
        <f t="shared" si="46"/>
        <v>1.046514085448496</v>
      </c>
      <c r="AI102" s="11">
        <f t="shared" ca="1" si="63"/>
        <v>2.0743661954428365</v>
      </c>
      <c r="AJ102" s="11">
        <f t="shared" ca="1" si="63"/>
        <v>0.64372394678540945</v>
      </c>
      <c r="AK102" s="11">
        <f t="shared" ca="1" si="63"/>
        <v>-1.0335306210194535</v>
      </c>
      <c r="AL102" s="11">
        <f t="shared" ca="1" si="63"/>
        <v>0.14842725921635225</v>
      </c>
      <c r="AM102" s="11">
        <f t="shared" ca="1" si="63"/>
        <v>-0.18963347220205795</v>
      </c>
      <c r="AN102" s="11">
        <f t="shared" ca="1" si="63"/>
        <v>-2.5637335949213913E-2</v>
      </c>
      <c r="AO102" s="11">
        <f t="shared" ca="1" si="63"/>
        <v>-0.25481558804856014</v>
      </c>
      <c r="AP102" s="11">
        <f t="shared" ca="1" si="63"/>
        <v>-0.35131326936105867</v>
      </c>
      <c r="AQ102" s="11">
        <f t="shared" ca="1" si="63"/>
        <v>-0.15247318973816945</v>
      </c>
      <c r="AS102" s="1">
        <f t="shared" ca="1" si="64"/>
        <v>2.762502376977688E-2</v>
      </c>
      <c r="AT102" s="1">
        <f t="shared" ca="1" si="65"/>
        <v>1.0373331196164797E-2</v>
      </c>
      <c r="AU102" s="1">
        <f t="shared" ca="1" si="65"/>
        <v>2.7757056620901669E-2</v>
      </c>
      <c r="AV102" s="1">
        <f t="shared" ca="1" si="65"/>
        <v>3.6770112194756698E-2</v>
      </c>
      <c r="AW102" s="1">
        <f t="shared" ca="1" si="65"/>
        <v>3.2331704709137717E-2</v>
      </c>
      <c r="AX102" s="1">
        <f t="shared" ca="1" si="65"/>
        <v>3.8469178184133819E-2</v>
      </c>
      <c r="AY102" s="1">
        <f t="shared" ca="1" si="65"/>
        <v>8.6458516472724137E-2</v>
      </c>
      <c r="AZ102" s="1">
        <f t="shared" ca="1" si="65"/>
        <v>2.8770991520244441E-2</v>
      </c>
      <c r="BA102" s="1">
        <f t="shared" ca="1" si="65"/>
        <v>4.6508363398054399E-2</v>
      </c>
      <c r="BB102" s="15">
        <f t="shared" ca="1" si="66"/>
        <v>2.0700116342917959E-2</v>
      </c>
      <c r="BC102" s="15">
        <f t="shared" ca="1" si="67"/>
        <v>-2.160719939656143E-3</v>
      </c>
      <c r="BD102" s="15">
        <f t="shared" ca="1" si="68"/>
        <v>-3.8763764122635123E-3</v>
      </c>
      <c r="BE102" s="15">
        <f t="shared" ca="1" si="69"/>
        <v>-1.246961940124159E-2</v>
      </c>
      <c r="BF102" s="15">
        <f t="shared" ca="1" si="70"/>
        <v>-1.2318563458701484E-3</v>
      </c>
      <c r="BG102" s="15">
        <f t="shared" ca="1" si="71"/>
        <v>-4.9717468677946269E-3</v>
      </c>
      <c r="BH102" s="15">
        <f t="shared" ca="1" si="71"/>
        <v>-2.9271368530658093E-3</v>
      </c>
      <c r="BI102" s="15">
        <f t="shared" ca="1" si="71"/>
        <v>-5.8473136030257541E-3</v>
      </c>
      <c r="BJ102" s="15">
        <f t="shared" ca="1" si="71"/>
        <v>3.720146284124079E-3</v>
      </c>
    </row>
    <row r="103" spans="1:62" x14ac:dyDescent="0.2">
      <c r="A103" s="20">
        <v>38656</v>
      </c>
      <c r="B103" s="24">
        <v>1207.01</v>
      </c>
      <c r="C103" s="24">
        <v>1579.18</v>
      </c>
      <c r="D103" s="24">
        <v>10383.32</v>
      </c>
      <c r="E103" s="24">
        <v>3320.15</v>
      </c>
      <c r="F103" s="24">
        <v>5317.3</v>
      </c>
      <c r="G103" s="24">
        <v>4929.07</v>
      </c>
      <c r="H103" s="24">
        <v>13606.5</v>
      </c>
      <c r="I103" s="24">
        <v>14386.37</v>
      </c>
      <c r="J103" s="24">
        <v>4459.7</v>
      </c>
      <c r="K103" s="5"/>
      <c r="L103" s="5">
        <f t="shared" si="74"/>
        <v>70</v>
      </c>
      <c r="M103" s="25">
        <f t="shared" si="72"/>
        <v>-1.7899994313773929E-2</v>
      </c>
      <c r="N103" s="25">
        <f t="shared" si="31"/>
        <v>-1.4134866438019708E-2</v>
      </c>
      <c r="O103" s="25">
        <f t="shared" si="32"/>
        <v>-5.8769477001497039E-2</v>
      </c>
      <c r="P103" s="25">
        <f t="shared" si="33"/>
        <v>-3.2115801834789688E-2</v>
      </c>
      <c r="Q103" s="25">
        <f t="shared" si="34"/>
        <v>-2.9719649103355276E-2</v>
      </c>
      <c r="R103" s="25">
        <f t="shared" si="35"/>
        <v>-2.3072879176006169E-2</v>
      </c>
      <c r="S103" s="25">
        <f t="shared" si="36"/>
        <v>2.3693206280443551E-3</v>
      </c>
      <c r="T103" s="25">
        <f t="shared" si="37"/>
        <v>-6.9936514166127561E-2</v>
      </c>
      <c r="U103" s="25">
        <f t="shared" si="38"/>
        <v>-3.9891454295634544E-2</v>
      </c>
      <c r="X103" s="22">
        <f t="shared" si="73"/>
        <v>-0.36498572495244846</v>
      </c>
      <c r="Y103" s="22">
        <f t="shared" si="39"/>
        <v>-0.12950744606529627</v>
      </c>
      <c r="Z103" s="22">
        <f t="shared" si="40"/>
        <v>-1.3430527335591551</v>
      </c>
      <c r="AA103" s="22">
        <f t="shared" si="41"/>
        <v>-0.4949908914445828</v>
      </c>
      <c r="AB103" s="22">
        <f t="shared" si="42"/>
        <v>-0.65454300104928764</v>
      </c>
      <c r="AC103" s="22">
        <f t="shared" si="43"/>
        <v>-0.34982084861763174</v>
      </c>
      <c r="AD103" s="22">
        <f t="shared" si="44"/>
        <v>0.1189256233837182</v>
      </c>
      <c r="AE103" s="22">
        <f t="shared" si="45"/>
        <v>-1.1087829148476858</v>
      </c>
      <c r="AF103" s="22">
        <f t="shared" si="46"/>
        <v>-1.1395858391476188</v>
      </c>
      <c r="AI103" s="11">
        <f t="shared" ca="1" si="63"/>
        <v>-1.8331633320196628</v>
      </c>
      <c r="AJ103" s="11">
        <f t="shared" ca="1" si="63"/>
        <v>-0.22692106065977785</v>
      </c>
      <c r="AK103" s="11">
        <f t="shared" ca="1" si="63"/>
        <v>-0.3937386116694464</v>
      </c>
      <c r="AL103" s="11">
        <f t="shared" ca="1" si="63"/>
        <v>-0.52512117628984945</v>
      </c>
      <c r="AM103" s="11">
        <f t="shared" ca="1" si="63"/>
        <v>-1.0153954344388021</v>
      </c>
      <c r="AN103" s="11">
        <f t="shared" ca="1" si="63"/>
        <v>0.25280747639265444</v>
      </c>
      <c r="AO103" s="11">
        <f t="shared" ca="1" si="63"/>
        <v>0.57952404889115228</v>
      </c>
      <c r="AP103" s="11">
        <f t="shared" ca="1" si="63"/>
        <v>0.13430741646741812</v>
      </c>
      <c r="AQ103" s="11">
        <f t="shared" ca="1" si="63"/>
        <v>1.4278148696148144E-2</v>
      </c>
      <c r="AS103" s="1">
        <f t="shared" ca="1" si="64"/>
        <v>-3.1943083902966921E-2</v>
      </c>
      <c r="AT103" s="1">
        <f t="shared" ca="1" si="65"/>
        <v>-7.0464470754010203E-2</v>
      </c>
      <c r="AU103" s="1">
        <f t="shared" ca="1" si="65"/>
        <v>-3.3640870100347442E-2</v>
      </c>
      <c r="AV103" s="1">
        <f t="shared" ca="1" si="65"/>
        <v>-3.1037192411577333E-2</v>
      </c>
      <c r="AW103" s="1">
        <f t="shared" ca="1" si="65"/>
        <v>-2.324998898790193E-2</v>
      </c>
      <c r="AX103" s="1">
        <f t="shared" ca="1" si="65"/>
        <v>-3.2371737400234628E-2</v>
      </c>
      <c r="AY103" s="1">
        <f t="shared" ca="1" si="65"/>
        <v>-3.3645702840670109E-2</v>
      </c>
      <c r="AZ103" s="1">
        <f t="shared" ca="1" si="65"/>
        <v>-5.0502519656819234E-2</v>
      </c>
      <c r="BA103" s="1">
        <f t="shared" ca="1" si="65"/>
        <v>-1.5500173578577558E-2</v>
      </c>
      <c r="BB103" s="15">
        <f t="shared" ca="1" si="66"/>
        <v>-1.4043089589192991E-2</v>
      </c>
      <c r="BC103" s="15">
        <f t="shared" ca="1" si="67"/>
        <v>-5.6329604315990496E-2</v>
      </c>
      <c r="BD103" s="15">
        <f t="shared" ca="1" si="68"/>
        <v>2.5128606901149597E-2</v>
      </c>
      <c r="BE103" s="15">
        <f t="shared" ca="1" si="69"/>
        <v>1.0786094232123553E-3</v>
      </c>
      <c r="BF103" s="15">
        <f t="shared" ca="1" si="70"/>
        <v>6.4696601154533469E-3</v>
      </c>
      <c r="BG103" s="15">
        <f t="shared" ca="1" si="71"/>
        <v>-9.2988582242284588E-3</v>
      </c>
      <c r="BH103" s="15">
        <f t="shared" ca="1" si="71"/>
        <v>-3.6015023468714463E-2</v>
      </c>
      <c r="BI103" s="15">
        <f t="shared" ca="1" si="71"/>
        <v>1.9433994509308328E-2</v>
      </c>
      <c r="BJ103" s="15">
        <f t="shared" ca="1" si="71"/>
        <v>2.4391280717056985E-2</v>
      </c>
    </row>
    <row r="104" spans="1:62" x14ac:dyDescent="0.2">
      <c r="A104" s="20">
        <v>38686</v>
      </c>
      <c r="B104" s="24">
        <v>1249.48</v>
      </c>
      <c r="C104" s="24">
        <v>1672.56</v>
      </c>
      <c r="D104" s="24">
        <v>10824.14</v>
      </c>
      <c r="E104" s="24">
        <v>3447.07</v>
      </c>
      <c r="F104" s="24">
        <v>5423.2</v>
      </c>
      <c r="G104" s="24">
        <v>5193.3999999999996</v>
      </c>
      <c r="H104" s="24">
        <v>14872.15</v>
      </c>
      <c r="I104" s="24">
        <v>14937.14</v>
      </c>
      <c r="J104" s="24">
        <v>4634.8</v>
      </c>
      <c r="K104" s="5"/>
      <c r="L104" s="5">
        <f t="shared" si="74"/>
        <v>71</v>
      </c>
      <c r="M104" s="25">
        <f t="shared" si="72"/>
        <v>3.4581237676988605E-2</v>
      </c>
      <c r="N104" s="25">
        <f t="shared" si="31"/>
        <v>5.7449661839677396E-2</v>
      </c>
      <c r="O104" s="25">
        <f t="shared" si="32"/>
        <v>4.1578152549713081E-2</v>
      </c>
      <c r="P104" s="25">
        <f t="shared" si="33"/>
        <v>3.7514632211643022E-2</v>
      </c>
      <c r="Q104" s="25">
        <f t="shared" si="34"/>
        <v>1.9720391409314166E-2</v>
      </c>
      <c r="R104" s="25">
        <f t="shared" si="35"/>
        <v>5.2238259376552687E-2</v>
      </c>
      <c r="S104" s="25">
        <f t="shared" si="36"/>
        <v>8.8942716695085661E-2</v>
      </c>
      <c r="T104" s="25">
        <f t="shared" si="37"/>
        <v>3.7569498419009577E-2</v>
      </c>
      <c r="U104" s="25">
        <f t="shared" si="38"/>
        <v>3.8511548945151595E-2</v>
      </c>
      <c r="X104" s="22">
        <f t="shared" si="73"/>
        <v>0.73895762032282886</v>
      </c>
      <c r="Y104" s="22">
        <f t="shared" si="39"/>
        <v>0.71721278719532477</v>
      </c>
      <c r="Z104" s="22">
        <f t="shared" si="40"/>
        <v>0.81383783233554408</v>
      </c>
      <c r="AA104" s="22">
        <f t="shared" si="41"/>
        <v>0.71312346403539106</v>
      </c>
      <c r="AB104" s="22">
        <f t="shared" si="42"/>
        <v>0.47123835257919927</v>
      </c>
      <c r="AC104" s="22">
        <f t="shared" si="43"/>
        <v>0.76469435218007453</v>
      </c>
      <c r="AD104" s="22">
        <f t="shared" si="44"/>
        <v>1.5539388336831466</v>
      </c>
      <c r="AE104" s="22">
        <f t="shared" si="45"/>
        <v>0.53758100672929388</v>
      </c>
      <c r="AF104" s="22">
        <f t="shared" si="46"/>
        <v>0.93343642316586373</v>
      </c>
      <c r="AI104" s="11">
        <f t="shared" ref="AI104:AQ113" ca="1" si="75">SUMPRODUCT(OFFSET($AI$16:$AQ$16,AI$30,0),$X104:$AF104)</f>
        <v>2.368997520261805</v>
      </c>
      <c r="AJ104" s="11">
        <f t="shared" ca="1" si="75"/>
        <v>0.71000118195340056</v>
      </c>
      <c r="AK104" s="11">
        <f t="shared" ca="1" si="75"/>
        <v>-0.50693984674409509</v>
      </c>
      <c r="AL104" s="11">
        <f t="shared" ca="1" si="75"/>
        <v>-0.29133386465861472</v>
      </c>
      <c r="AM104" s="11">
        <f t="shared" ca="1" si="75"/>
        <v>-0.33550878647061821</v>
      </c>
      <c r="AN104" s="11">
        <f t="shared" ca="1" si="75"/>
        <v>0.10349077166783127</v>
      </c>
      <c r="AO104" s="11">
        <f t="shared" ca="1" si="75"/>
        <v>-0.15092259342750181</v>
      </c>
      <c r="AP104" s="11">
        <f t="shared" ca="1" si="75"/>
        <v>8.835927538218355E-2</v>
      </c>
      <c r="AQ104" s="11">
        <f t="shared" ca="1" si="75"/>
        <v>3.4635751689457581E-2</v>
      </c>
      <c r="AS104" s="1">
        <f t="shared" ca="1" si="64"/>
        <v>3.4071057810741573E-2</v>
      </c>
      <c r="AT104" s="1">
        <f t="shared" ca="1" si="65"/>
        <v>4.0534747734008031E-2</v>
      </c>
      <c r="AU104" s="1">
        <f t="shared" ca="1" si="65"/>
        <v>4.137654841306871E-2</v>
      </c>
      <c r="AV104" s="1">
        <f t="shared" ca="1" si="65"/>
        <v>3.4945161280073786E-2</v>
      </c>
      <c r="AW104" s="1">
        <f t="shared" ca="1" si="65"/>
        <v>3.1762504240981995E-2</v>
      </c>
      <c r="AX104" s="1">
        <f t="shared" ca="1" si="65"/>
        <v>3.9294389773228786E-2</v>
      </c>
      <c r="AY104" s="1">
        <f t="shared" ca="1" si="65"/>
        <v>7.8676312106849E-2</v>
      </c>
      <c r="AZ104" s="1">
        <f t="shared" ca="1" si="65"/>
        <v>5.0666439698255024E-2</v>
      </c>
      <c r="BA104" s="1">
        <f t="shared" ca="1" si="65"/>
        <v>4.3401516333400988E-2</v>
      </c>
      <c r="BB104" s="15">
        <f t="shared" ca="1" si="66"/>
        <v>-5.1017986624703193E-4</v>
      </c>
      <c r="BC104" s="15">
        <f t="shared" ca="1" si="67"/>
        <v>-1.6914914105669365E-2</v>
      </c>
      <c r="BD104" s="15">
        <f t="shared" ca="1" si="68"/>
        <v>-2.0160413664437049E-4</v>
      </c>
      <c r="BE104" s="15">
        <f t="shared" ca="1" si="69"/>
        <v>-2.5694709315692357E-3</v>
      </c>
      <c r="BF104" s="15">
        <f t="shared" ca="1" si="70"/>
        <v>1.2042112831667829E-2</v>
      </c>
      <c r="BG104" s="15">
        <f t="shared" ca="1" si="71"/>
        <v>-1.2943869603323901E-2</v>
      </c>
      <c r="BH104" s="15">
        <f t="shared" ca="1" si="71"/>
        <v>-1.0266404588236661E-2</v>
      </c>
      <c r="BI104" s="15">
        <f t="shared" ca="1" si="71"/>
        <v>1.3096941279245447E-2</v>
      </c>
      <c r="BJ104" s="15">
        <f t="shared" ca="1" si="71"/>
        <v>4.889967388249393E-3</v>
      </c>
    </row>
    <row r="105" spans="1:62" x14ac:dyDescent="0.2">
      <c r="A105" s="20">
        <v>38716</v>
      </c>
      <c r="B105" s="24">
        <v>1248.29</v>
      </c>
      <c r="C105" s="24">
        <v>1645.2</v>
      </c>
      <c r="D105" s="24">
        <v>11272.26</v>
      </c>
      <c r="E105" s="24">
        <v>3578.93</v>
      </c>
      <c r="F105" s="24">
        <v>5618.8</v>
      </c>
      <c r="G105" s="24">
        <v>5408.26</v>
      </c>
      <c r="H105" s="24">
        <v>16111.43</v>
      </c>
      <c r="I105" s="24">
        <v>14876.43</v>
      </c>
      <c r="J105" s="24">
        <v>4763.3999999999996</v>
      </c>
      <c r="K105" s="5"/>
      <c r="L105" s="5">
        <f t="shared" si="74"/>
        <v>72</v>
      </c>
      <c r="M105" s="25">
        <f t="shared" si="72"/>
        <v>-9.528500142413687E-4</v>
      </c>
      <c r="N105" s="25">
        <f t="shared" si="31"/>
        <v>-1.6493429442104045E-2</v>
      </c>
      <c r="O105" s="25">
        <f t="shared" si="32"/>
        <v>4.0566015329529415E-2</v>
      </c>
      <c r="P105" s="25">
        <f t="shared" si="33"/>
        <v>3.7539278214400423E-2</v>
      </c>
      <c r="Q105" s="25">
        <f t="shared" si="34"/>
        <v>3.5432070839999032E-2</v>
      </c>
      <c r="R105" s="25">
        <f t="shared" si="35"/>
        <v>4.0538825845507498E-2</v>
      </c>
      <c r="S105" s="25">
        <f t="shared" si="36"/>
        <v>8.0038621555865289E-2</v>
      </c>
      <c r="T105" s="25">
        <f t="shared" si="37"/>
        <v>-4.0726477180450908E-3</v>
      </c>
      <c r="U105" s="25">
        <f t="shared" si="38"/>
        <v>2.7368650836215432E-2</v>
      </c>
      <c r="X105" s="22">
        <f t="shared" si="73"/>
        <v>-8.5023410604349262E-3</v>
      </c>
      <c r="Y105" s="22">
        <f t="shared" si="39"/>
        <v>-0.15740513660019864</v>
      </c>
      <c r="Z105" s="22">
        <f t="shared" si="40"/>
        <v>0.79208276715494652</v>
      </c>
      <c r="AA105" s="22">
        <f t="shared" si="41"/>
        <v>0.71355108150100333</v>
      </c>
      <c r="AB105" s="22">
        <f t="shared" si="42"/>
        <v>0.8290033453631469</v>
      </c>
      <c r="AC105" s="22">
        <f t="shared" si="43"/>
        <v>0.59155666283320152</v>
      </c>
      <c r="AD105" s="22">
        <f t="shared" si="44"/>
        <v>1.4063473710512608</v>
      </c>
      <c r="AE105" s="22">
        <f t="shared" si="45"/>
        <v>-0.1001333440172732</v>
      </c>
      <c r="AF105" s="22">
        <f t="shared" si="46"/>
        <v>0.63881153774439736</v>
      </c>
      <c r="AI105" s="11">
        <f t="shared" ca="1" si="75"/>
        <v>1.5283882940708975</v>
      </c>
      <c r="AJ105" s="11">
        <f t="shared" ca="1" si="75"/>
        <v>0.47798040232780231</v>
      </c>
      <c r="AK105" s="11">
        <f t="shared" ca="1" si="75"/>
        <v>-1.1413091823318242</v>
      </c>
      <c r="AL105" s="11">
        <f t="shared" ca="1" si="75"/>
        <v>-0.14346596724862037</v>
      </c>
      <c r="AM105" s="11">
        <f t="shared" ca="1" si="75"/>
        <v>-0.20729789111189345</v>
      </c>
      <c r="AN105" s="11">
        <f t="shared" ca="1" si="75"/>
        <v>-0.58391557292579344</v>
      </c>
      <c r="AO105" s="11">
        <f t="shared" ca="1" si="75"/>
        <v>-0.36456966617288999</v>
      </c>
      <c r="AP105" s="11">
        <f t="shared" ca="1" si="75"/>
        <v>-0.43491718807064716</v>
      </c>
      <c r="AQ105" s="11">
        <f t="shared" ca="1" si="75"/>
        <v>-3.0092528994837282E-2</v>
      </c>
      <c r="AS105" s="1">
        <f t="shared" ca="1" si="64"/>
        <v>1.8893712721633052E-2</v>
      </c>
      <c r="AT105" s="1">
        <f t="shared" ca="1" si="65"/>
        <v>-9.1034677517758504E-3</v>
      </c>
      <c r="AU105" s="1">
        <f t="shared" ca="1" si="65"/>
        <v>1.5540944770294688E-2</v>
      </c>
      <c r="AV105" s="1">
        <f t="shared" ca="1" si="65"/>
        <v>3.0641683092190869E-2</v>
      </c>
      <c r="AW105" s="1">
        <f t="shared" ca="1" si="65"/>
        <v>2.6666744398327516E-2</v>
      </c>
      <c r="AX105" s="1">
        <f t="shared" ca="1" si="65"/>
        <v>3.1360866056288683E-2</v>
      </c>
      <c r="AY105" s="1">
        <f t="shared" ca="1" si="65"/>
        <v>7.3724627257707342E-2</v>
      </c>
      <c r="AZ105" s="1">
        <f t="shared" ca="1" si="65"/>
        <v>1.1407250003682484E-2</v>
      </c>
      <c r="BA105" s="1">
        <f t="shared" ca="1" si="65"/>
        <v>4.0275938986045735E-2</v>
      </c>
      <c r="BB105" s="15">
        <f t="shared" ca="1" si="66"/>
        <v>1.9846562735874422E-2</v>
      </c>
      <c r="BC105" s="15">
        <f t="shared" ca="1" si="67"/>
        <v>7.3899616903281944E-3</v>
      </c>
      <c r="BD105" s="15">
        <f t="shared" ca="1" si="68"/>
        <v>-2.5025070559234724E-2</v>
      </c>
      <c r="BE105" s="15">
        <f t="shared" ca="1" si="69"/>
        <v>-6.8975951222095544E-3</v>
      </c>
      <c r="BF105" s="15">
        <f t="shared" ca="1" si="70"/>
        <v>-8.7653264416715157E-3</v>
      </c>
      <c r="BG105" s="15">
        <f t="shared" ca="1" si="71"/>
        <v>-9.1779597892188147E-3</v>
      </c>
      <c r="BH105" s="15">
        <f t="shared" ca="1" si="71"/>
        <v>-6.3139942981579461E-3</v>
      </c>
      <c r="BI105" s="15">
        <f t="shared" ca="1" si="71"/>
        <v>1.5479897721727575E-2</v>
      </c>
      <c r="BJ105" s="15">
        <f t="shared" ca="1" si="71"/>
        <v>1.2907288149830304E-2</v>
      </c>
    </row>
    <row r="106" spans="1:62" x14ac:dyDescent="0.2">
      <c r="A106" s="20">
        <v>38748</v>
      </c>
      <c r="B106" s="24">
        <v>1280.08</v>
      </c>
      <c r="C106" s="24">
        <v>1710.75</v>
      </c>
      <c r="D106" s="24">
        <v>11945.64</v>
      </c>
      <c r="E106" s="24">
        <v>3691.41</v>
      </c>
      <c r="F106" s="24">
        <v>5760.3</v>
      </c>
      <c r="G106" s="24">
        <v>5674.15</v>
      </c>
      <c r="H106" s="24">
        <v>16649.82</v>
      </c>
      <c r="I106" s="24">
        <v>15753.14</v>
      </c>
      <c r="J106" s="24">
        <v>4929.6000000000004</v>
      </c>
      <c r="K106" s="5"/>
      <c r="L106" s="5">
        <f t="shared" si="74"/>
        <v>73</v>
      </c>
      <c r="M106" s="25">
        <f t="shared" si="72"/>
        <v>2.5147961230518261E-2</v>
      </c>
      <c r="N106" s="25">
        <f t="shared" si="31"/>
        <v>3.9069913476338113E-2</v>
      </c>
      <c r="O106" s="25">
        <f t="shared" si="32"/>
        <v>5.802151791116026E-2</v>
      </c>
      <c r="P106" s="25">
        <f t="shared" si="33"/>
        <v>3.0944625829965922E-2</v>
      </c>
      <c r="Q106" s="25">
        <f t="shared" si="34"/>
        <v>2.487143871022569E-2</v>
      </c>
      <c r="R106" s="25">
        <f t="shared" si="35"/>
        <v>4.7993357905597084E-2</v>
      </c>
      <c r="S106" s="25">
        <f t="shared" si="36"/>
        <v>3.2870447565282325E-2</v>
      </c>
      <c r="T106" s="25">
        <f t="shared" si="37"/>
        <v>5.7261629215576204E-2</v>
      </c>
      <c r="U106" s="25">
        <f t="shared" si="38"/>
        <v>3.4296149883280898E-2</v>
      </c>
      <c r="X106" s="22">
        <f t="shared" si="73"/>
        <v>0.54052853696868941</v>
      </c>
      <c r="Y106" s="22">
        <f t="shared" si="39"/>
        <v>0.4998123908260606</v>
      </c>
      <c r="Z106" s="22">
        <f t="shared" si="40"/>
        <v>1.1672745779595706</v>
      </c>
      <c r="AA106" s="22">
        <f t="shared" si="41"/>
        <v>0.59913136942908463</v>
      </c>
      <c r="AB106" s="22">
        <f t="shared" si="42"/>
        <v>0.58853099520028507</v>
      </c>
      <c r="AC106" s="22">
        <f t="shared" si="43"/>
        <v>0.70187486350687056</v>
      </c>
      <c r="AD106" s="22">
        <f t="shared" si="44"/>
        <v>0.62450264903328012</v>
      </c>
      <c r="AE106" s="22">
        <f t="shared" si="45"/>
        <v>0.83914938325863053</v>
      </c>
      <c r="AF106" s="22">
        <f t="shared" si="46"/>
        <v>0.82197875268663656</v>
      </c>
      <c r="AI106" s="11">
        <f t="shared" ca="1" si="75"/>
        <v>2.1164310916103894</v>
      </c>
      <c r="AJ106" s="11">
        <f t="shared" ca="1" si="75"/>
        <v>0.34077343593495513</v>
      </c>
      <c r="AK106" s="11">
        <f t="shared" ca="1" si="75"/>
        <v>0.11854711146812369</v>
      </c>
      <c r="AL106" s="11">
        <f t="shared" ca="1" si="75"/>
        <v>0.10672580078340434</v>
      </c>
      <c r="AM106" s="11">
        <f t="shared" ca="1" si="75"/>
        <v>0.19560947045910865</v>
      </c>
      <c r="AN106" s="11">
        <f t="shared" ca="1" si="75"/>
        <v>-0.19020305580972885</v>
      </c>
      <c r="AO106" s="11">
        <f t="shared" ca="1" si="75"/>
        <v>-0.40726928564081921</v>
      </c>
      <c r="AP106" s="11">
        <f t="shared" ca="1" si="75"/>
        <v>-6.3871028518786524E-2</v>
      </c>
      <c r="AQ106" s="11">
        <f t="shared" ca="1" si="75"/>
        <v>8.3989729809277977E-2</v>
      </c>
      <c r="AS106" s="1">
        <f t="shared" ca="1" si="64"/>
        <v>3.4081292536776039E-2</v>
      </c>
      <c r="AT106" s="1">
        <f t="shared" ca="1" si="65"/>
        <v>6.0288322392499469E-2</v>
      </c>
      <c r="AU106" s="1">
        <f t="shared" ca="1" si="65"/>
        <v>4.2586644629633442E-2</v>
      </c>
      <c r="AV106" s="1">
        <f t="shared" ca="1" si="65"/>
        <v>3.0418091535277116E-2</v>
      </c>
      <c r="AW106" s="1">
        <f t="shared" ca="1" si="65"/>
        <v>2.6680497381103129E-2</v>
      </c>
      <c r="AX106" s="1">
        <f t="shared" ca="1" si="65"/>
        <v>3.8994160139264968E-2</v>
      </c>
      <c r="AY106" s="1">
        <f t="shared" ca="1" si="65"/>
        <v>4.1452132974550276E-2</v>
      </c>
      <c r="AZ106" s="1">
        <f t="shared" ca="1" si="65"/>
        <v>5.5806248652924856E-2</v>
      </c>
      <c r="BA106" s="1">
        <f t="shared" ca="1" si="65"/>
        <v>2.978615730334272E-2</v>
      </c>
      <c r="BB106" s="15">
        <f t="shared" ca="1" si="66"/>
        <v>8.9333313062577788E-3</v>
      </c>
      <c r="BC106" s="15">
        <f t="shared" ca="1" si="67"/>
        <v>2.1218408916161356E-2</v>
      </c>
      <c r="BD106" s="15">
        <f t="shared" ca="1" si="68"/>
        <v>-1.5434873281526817E-2</v>
      </c>
      <c r="BE106" s="15">
        <f t="shared" ca="1" si="69"/>
        <v>-5.2653429468880672E-4</v>
      </c>
      <c r="BF106" s="15">
        <f t="shared" ca="1" si="70"/>
        <v>1.8090586708774392E-3</v>
      </c>
      <c r="BG106" s="15">
        <f t="shared" ca="1" si="71"/>
        <v>-8.9991977663321163E-3</v>
      </c>
      <c r="BH106" s="15">
        <f t="shared" ca="1" si="71"/>
        <v>8.5816854092679515E-3</v>
      </c>
      <c r="BI106" s="15">
        <f t="shared" ca="1" si="71"/>
        <v>-1.4553805626513483E-3</v>
      </c>
      <c r="BJ106" s="15">
        <f t="shared" ca="1" si="71"/>
        <v>-4.5099925799381782E-3</v>
      </c>
    </row>
    <row r="107" spans="1:62" x14ac:dyDescent="0.2">
      <c r="A107" s="20">
        <v>38776</v>
      </c>
      <c r="B107" s="24">
        <v>1280.6600000000001</v>
      </c>
      <c r="C107" s="24">
        <v>1670.57</v>
      </c>
      <c r="D107" s="24">
        <v>11688.34</v>
      </c>
      <c r="E107" s="24">
        <v>3774.51</v>
      </c>
      <c r="F107" s="24">
        <v>5791.5</v>
      </c>
      <c r="G107" s="24">
        <v>5796.04</v>
      </c>
      <c r="H107" s="24">
        <v>16205.43</v>
      </c>
      <c r="I107" s="24">
        <v>15918.48</v>
      </c>
      <c r="J107" s="24">
        <v>4921.3</v>
      </c>
      <c r="K107" s="5"/>
      <c r="L107" s="5">
        <f t="shared" si="74"/>
        <v>74</v>
      </c>
      <c r="M107" s="25">
        <f t="shared" si="72"/>
        <v>4.529940641520396E-4</v>
      </c>
      <c r="N107" s="25">
        <f t="shared" si="31"/>
        <v>-2.376698529205799E-2</v>
      </c>
      <c r="O107" s="25">
        <f t="shared" si="32"/>
        <v>-2.1774594555865855E-2</v>
      </c>
      <c r="P107" s="25">
        <f t="shared" si="33"/>
        <v>2.2262074064883775E-2</v>
      </c>
      <c r="Q107" s="25">
        <f t="shared" si="34"/>
        <v>5.4017687054201532E-3</v>
      </c>
      <c r="R107" s="25">
        <f t="shared" si="35"/>
        <v>2.1254153332192525E-2</v>
      </c>
      <c r="S107" s="25">
        <f t="shared" si="36"/>
        <v>-2.7053034295685882E-2</v>
      </c>
      <c r="T107" s="25">
        <f t="shared" si="37"/>
        <v>1.04409879906158E-2</v>
      </c>
      <c r="U107" s="25">
        <f t="shared" si="38"/>
        <v>-1.6851256157488657E-3</v>
      </c>
      <c r="X107" s="22">
        <f t="shared" si="73"/>
        <v>2.1069606014096944E-2</v>
      </c>
      <c r="Y107" s="22">
        <f t="shared" si="39"/>
        <v>-0.24343862811132388</v>
      </c>
      <c r="Z107" s="22">
        <f t="shared" si="40"/>
        <v>-0.54787786704529984</v>
      </c>
      <c r="AA107" s="22">
        <f t="shared" si="41"/>
        <v>0.4484858137429194</v>
      </c>
      <c r="AB107" s="22">
        <f t="shared" si="42"/>
        <v>0.14519415272554845</v>
      </c>
      <c r="AC107" s="22">
        <f t="shared" si="43"/>
        <v>0.3061664659568728</v>
      </c>
      <c r="AD107" s="22">
        <f t="shared" si="44"/>
        <v>-0.36877001883153654</v>
      </c>
      <c r="AE107" s="22">
        <f t="shared" si="45"/>
        <v>0.12213074733043353</v>
      </c>
      <c r="AF107" s="22">
        <f t="shared" si="46"/>
        <v>-0.12938767529122427</v>
      </c>
      <c r="AI107" s="11">
        <f t="shared" ca="1" si="75"/>
        <v>-5.0568964699164026E-2</v>
      </c>
      <c r="AJ107" s="11">
        <f t="shared" ca="1" si="75"/>
        <v>-0.70522918564626158</v>
      </c>
      <c r="AK107" s="11">
        <f t="shared" ca="1" si="75"/>
        <v>-0.18217351290487413</v>
      </c>
      <c r="AL107" s="11">
        <f t="shared" ca="1" si="75"/>
        <v>0.48963554843241314</v>
      </c>
      <c r="AM107" s="11">
        <f t="shared" ca="1" si="75"/>
        <v>-0.15129728983166352</v>
      </c>
      <c r="AN107" s="11">
        <f t="shared" ca="1" si="75"/>
        <v>0.14337607337094649</v>
      </c>
      <c r="AO107" s="11">
        <f t="shared" ca="1" si="75"/>
        <v>6.2001301757670366E-2</v>
      </c>
      <c r="AP107" s="11">
        <f t="shared" ca="1" si="75"/>
        <v>9.1616799494888171E-2</v>
      </c>
      <c r="AQ107" s="11">
        <f t="shared" ca="1" si="75"/>
        <v>-0.12232206925650409</v>
      </c>
      <c r="AS107" s="1">
        <f t="shared" ca="1" si="64"/>
        <v>2.1793317121450348E-3</v>
      </c>
      <c r="AT107" s="1">
        <f t="shared" ca="1" si="65"/>
        <v>-1.10486486800704E-2</v>
      </c>
      <c r="AU107" s="1">
        <f t="shared" ca="1" si="65"/>
        <v>-8.8119169503523449E-3</v>
      </c>
      <c r="AV107" s="1">
        <f t="shared" ca="1" si="65"/>
        <v>1.3111590287096251E-2</v>
      </c>
      <c r="AW107" s="1">
        <f t="shared" ca="1" si="65"/>
        <v>7.289236800421775E-3</v>
      </c>
      <c r="AX107" s="1">
        <f t="shared" ca="1" si="65"/>
        <v>2.0763488902874563E-2</v>
      </c>
      <c r="AY107" s="1">
        <f t="shared" ca="1" si="65"/>
        <v>-2.810355391171547E-2</v>
      </c>
      <c r="AZ107" s="1">
        <f t="shared" ca="1" si="65"/>
        <v>-1.6912950062420162E-2</v>
      </c>
      <c r="BA107" s="1">
        <f t="shared" ca="1" si="65"/>
        <v>1.2254819724654741E-3</v>
      </c>
      <c r="BB107" s="15">
        <f t="shared" ca="1" si="66"/>
        <v>1.7263376479929953E-3</v>
      </c>
      <c r="BC107" s="15">
        <f t="shared" ca="1" si="67"/>
        <v>1.2718336611987589E-2</v>
      </c>
      <c r="BD107" s="15">
        <f t="shared" ca="1" si="68"/>
        <v>1.296267760551351E-2</v>
      </c>
      <c r="BE107" s="15">
        <f t="shared" ca="1" si="69"/>
        <v>-9.1504837777875245E-3</v>
      </c>
      <c r="BF107" s="15">
        <f t="shared" ca="1" si="70"/>
        <v>1.8874680950016218E-3</v>
      </c>
      <c r="BG107" s="15">
        <f t="shared" ca="1" si="71"/>
        <v>-4.9066442931796142E-4</v>
      </c>
      <c r="BH107" s="15">
        <f t="shared" ca="1" si="71"/>
        <v>-1.0505196160295882E-3</v>
      </c>
      <c r="BI107" s="15">
        <f t="shared" ca="1" si="71"/>
        <v>-2.7353938053035962E-2</v>
      </c>
      <c r="BJ107" s="15">
        <f t="shared" ca="1" si="71"/>
        <v>2.91060758821434E-3</v>
      </c>
    </row>
    <row r="108" spans="1:62" x14ac:dyDescent="0.2">
      <c r="A108" s="20">
        <v>38807</v>
      </c>
      <c r="B108" s="24">
        <v>1294.83</v>
      </c>
      <c r="C108" s="24">
        <v>1703.66</v>
      </c>
      <c r="D108" s="24">
        <v>12110.61</v>
      </c>
      <c r="E108" s="24">
        <v>3853.74</v>
      </c>
      <c r="F108" s="24">
        <v>5964.6</v>
      </c>
      <c r="G108" s="24">
        <v>5970.08</v>
      </c>
      <c r="H108" s="24">
        <v>17059.66</v>
      </c>
      <c r="I108" s="24">
        <v>15805.04</v>
      </c>
      <c r="J108" s="24">
        <v>5129.7</v>
      </c>
      <c r="K108" s="5"/>
      <c r="L108" s="5">
        <f t="shared" si="74"/>
        <v>75</v>
      </c>
      <c r="M108" s="25">
        <f t="shared" si="72"/>
        <v>1.1003842360389883E-2</v>
      </c>
      <c r="N108" s="25">
        <f t="shared" si="31"/>
        <v>1.9613992423418179E-2</v>
      </c>
      <c r="O108" s="25">
        <f t="shared" si="32"/>
        <v>3.5490164200203483E-2</v>
      </c>
      <c r="P108" s="25">
        <f t="shared" si="33"/>
        <v>2.0773532388170778E-2</v>
      </c>
      <c r="Q108" s="25">
        <f t="shared" si="34"/>
        <v>2.9450670073753876E-2</v>
      </c>
      <c r="R108" s="25">
        <f t="shared" si="35"/>
        <v>2.9585401903864262E-2</v>
      </c>
      <c r="S108" s="25">
        <f t="shared" si="36"/>
        <v>5.137024094339239E-2</v>
      </c>
      <c r="T108" s="25">
        <f t="shared" si="37"/>
        <v>-7.1518219619985191E-3</v>
      </c>
      <c r="U108" s="25">
        <f t="shared" si="38"/>
        <v>4.1474454696002312E-2</v>
      </c>
      <c r="X108" s="22">
        <f t="shared" si="73"/>
        <v>0.24300682665119827</v>
      </c>
      <c r="Y108" s="22">
        <f t="shared" si="39"/>
        <v>0.26968274677333653</v>
      </c>
      <c r="Z108" s="22">
        <f t="shared" si="40"/>
        <v>0.68298148131797543</v>
      </c>
      <c r="AA108" s="22">
        <f t="shared" si="41"/>
        <v>0.42265905288763023</v>
      </c>
      <c r="AB108" s="22">
        <f t="shared" si="42"/>
        <v>0.69280302308605735</v>
      </c>
      <c r="AC108" s="22">
        <f t="shared" si="43"/>
        <v>0.42945902736559738</v>
      </c>
      <c r="AD108" s="22">
        <f t="shared" si="44"/>
        <v>0.93114936836539264</v>
      </c>
      <c r="AE108" s="22">
        <f t="shared" si="45"/>
        <v>-0.14728830085728586</v>
      </c>
      <c r="AF108" s="22">
        <f t="shared" si="46"/>
        <v>1.0117774219639168</v>
      </c>
      <c r="AI108" s="11">
        <f t="shared" ca="1" si="75"/>
        <v>1.4912595387154282</v>
      </c>
      <c r="AJ108" s="11">
        <f t="shared" ca="1" si="75"/>
        <v>0.35003291755940213</v>
      </c>
      <c r="AK108" s="11">
        <f t="shared" ca="1" si="75"/>
        <v>-0.76569387443449266</v>
      </c>
      <c r="AL108" s="11">
        <f t="shared" ca="1" si="75"/>
        <v>-0.43655224811114479</v>
      </c>
      <c r="AM108" s="11">
        <f t="shared" ca="1" si="75"/>
        <v>0.26914236037380596</v>
      </c>
      <c r="AN108" s="11">
        <f t="shared" ca="1" si="75"/>
        <v>-0.11245798127045303</v>
      </c>
      <c r="AO108" s="11">
        <f t="shared" ca="1" si="75"/>
        <v>-0.18429580879612212</v>
      </c>
      <c r="AP108" s="11">
        <f t="shared" ca="1" si="75"/>
        <v>-0.32112782321120997</v>
      </c>
      <c r="AQ108" s="11">
        <f t="shared" ca="1" si="75"/>
        <v>9.1146285341772604E-2</v>
      </c>
      <c r="AS108" s="1">
        <f t="shared" ca="1" si="64"/>
        <v>2.0301900716897421E-2</v>
      </c>
      <c r="AT108" s="1">
        <f t="shared" ca="1" si="65"/>
        <v>5.799855295951591E-3</v>
      </c>
      <c r="AU108" s="1">
        <f t="shared" ca="1" si="65"/>
        <v>1.9221719237020783E-2</v>
      </c>
      <c r="AV108" s="1">
        <f t="shared" ca="1" si="65"/>
        <v>2.8181716370160613E-2</v>
      </c>
      <c r="AW108" s="1">
        <f t="shared" ca="1" si="65"/>
        <v>2.4360418922283848E-2</v>
      </c>
      <c r="AX108" s="1">
        <f t="shared" ca="1" si="65"/>
        <v>3.1180111047712879E-2</v>
      </c>
      <c r="AY108" s="1">
        <f t="shared" ca="1" si="65"/>
        <v>5.7029633591404408E-2</v>
      </c>
      <c r="AZ108" s="1">
        <f t="shared" ca="1" si="65"/>
        <v>1.862333904901977E-2</v>
      </c>
      <c r="BA108" s="1">
        <f t="shared" ca="1" si="65"/>
        <v>3.4033171567134757E-2</v>
      </c>
      <c r="BB108" s="15">
        <f t="shared" ca="1" si="66"/>
        <v>9.2980583565075384E-3</v>
      </c>
      <c r="BC108" s="15">
        <f t="shared" ca="1" si="67"/>
        <v>-1.3814137127466588E-2</v>
      </c>
      <c r="BD108" s="15">
        <f t="shared" ca="1" si="68"/>
        <v>-1.62684449631827E-2</v>
      </c>
      <c r="BE108" s="15">
        <f t="shared" ca="1" si="69"/>
        <v>7.4081839819898354E-3</v>
      </c>
      <c r="BF108" s="15">
        <f t="shared" ca="1" si="70"/>
        <v>-5.090251151470028E-3</v>
      </c>
      <c r="BG108" s="15">
        <f t="shared" ca="1" si="71"/>
        <v>1.5947091438486168E-3</v>
      </c>
      <c r="BH108" s="15">
        <f t="shared" ca="1" si="71"/>
        <v>5.6593926480120182E-3</v>
      </c>
      <c r="BI108" s="15">
        <f t="shared" ca="1" si="71"/>
        <v>2.5775161011018288E-2</v>
      </c>
      <c r="BJ108" s="15">
        <f t="shared" ca="1" si="71"/>
        <v>-7.4412831288675554E-3</v>
      </c>
    </row>
    <row r="109" spans="1:62" x14ac:dyDescent="0.2">
      <c r="A109" s="20">
        <v>38835</v>
      </c>
      <c r="B109" s="24">
        <v>1310.6099999999999</v>
      </c>
      <c r="C109" s="24">
        <v>1700.71</v>
      </c>
      <c r="D109" s="24">
        <v>12204.17</v>
      </c>
      <c r="E109" s="24">
        <v>3839.9</v>
      </c>
      <c r="F109" s="24">
        <v>6023.1</v>
      </c>
      <c r="G109" s="24">
        <v>6009.89</v>
      </c>
      <c r="H109" s="24">
        <v>16906.23</v>
      </c>
      <c r="I109" s="24">
        <v>16661.3</v>
      </c>
      <c r="J109" s="24">
        <v>5258.8</v>
      </c>
      <c r="K109" s="5"/>
      <c r="L109" s="5">
        <f t="shared" si="74"/>
        <v>76</v>
      </c>
      <c r="M109" s="25">
        <f t="shared" si="72"/>
        <v>1.2113265284213585E-2</v>
      </c>
      <c r="N109" s="25">
        <f t="shared" si="31"/>
        <v>-1.7330670510935242E-3</v>
      </c>
      <c r="O109" s="25">
        <f t="shared" si="32"/>
        <v>7.6957687263471963E-3</v>
      </c>
      <c r="P109" s="25">
        <f t="shared" si="33"/>
        <v>-3.5977807458558867E-3</v>
      </c>
      <c r="Q109" s="25">
        <f t="shared" si="34"/>
        <v>9.7600814814878863E-3</v>
      </c>
      <c r="R109" s="25">
        <f t="shared" si="35"/>
        <v>6.6461179012631544E-3</v>
      </c>
      <c r="S109" s="25">
        <f t="shared" si="36"/>
        <v>-9.034419153310741E-3</v>
      </c>
      <c r="T109" s="25">
        <f t="shared" si="37"/>
        <v>5.2759788397856978E-2</v>
      </c>
      <c r="U109" s="25">
        <f t="shared" si="38"/>
        <v>2.4855685899792229E-2</v>
      </c>
      <c r="X109" s="22">
        <f t="shared" si="73"/>
        <v>0.266343551179056</v>
      </c>
      <c r="Y109" s="22">
        <f t="shared" si="39"/>
        <v>1.7184230507799422E-2</v>
      </c>
      <c r="Z109" s="22">
        <f t="shared" si="40"/>
        <v>8.5563588634091831E-2</v>
      </c>
      <c r="AA109" s="22">
        <f t="shared" si="41"/>
        <v>-1.9244390874338568E-4</v>
      </c>
      <c r="AB109" s="22">
        <f t="shared" si="42"/>
        <v>0.24443572303373876</v>
      </c>
      <c r="AC109" s="22">
        <f t="shared" si="43"/>
        <v>8.9984930868274929E-2</v>
      </c>
      <c r="AD109" s="22">
        <f t="shared" si="44"/>
        <v>-7.0099157628559602E-2</v>
      </c>
      <c r="AE109" s="22">
        <f t="shared" si="45"/>
        <v>0.77020748759390179</v>
      </c>
      <c r="AF109" s="22">
        <f t="shared" si="46"/>
        <v>0.57236724298161112</v>
      </c>
      <c r="AI109" s="11">
        <f t="shared" ca="1" si="75"/>
        <v>0.65730689077396787</v>
      </c>
      <c r="AJ109" s="11">
        <f t="shared" ca="1" si="75"/>
        <v>0.15098156649988406</v>
      </c>
      <c r="AK109" s="11">
        <f t="shared" ca="1" si="75"/>
        <v>0.15541944403709251</v>
      </c>
      <c r="AL109" s="11">
        <f t="shared" ca="1" si="75"/>
        <v>0.54407204227532679</v>
      </c>
      <c r="AM109" s="11">
        <f t="shared" ca="1" si="75"/>
        <v>0.45124259034401454</v>
      </c>
      <c r="AN109" s="11">
        <f t="shared" ca="1" si="75"/>
        <v>0.24611977966266682</v>
      </c>
      <c r="AO109" s="11">
        <f t="shared" ca="1" si="75"/>
        <v>8.0850677971116156E-2</v>
      </c>
      <c r="AP109" s="11">
        <f t="shared" ca="1" si="75"/>
        <v>9.7112825098843156E-2</v>
      </c>
      <c r="AQ109" s="11">
        <f t="shared" ca="1" si="75"/>
        <v>0.13022772312123257</v>
      </c>
      <c r="AS109" s="1">
        <f t="shared" ca="1" si="64"/>
        <v>1.0340697066750532E-2</v>
      </c>
      <c r="AT109" s="1">
        <f t="shared" ca="1" si="65"/>
        <v>2.1417876848983095E-2</v>
      </c>
      <c r="AU109" s="1">
        <f t="shared" ca="1" si="65"/>
        <v>1.8210367342308798E-2</v>
      </c>
      <c r="AV109" s="1">
        <f t="shared" ca="1" si="65"/>
        <v>4.5515587390701408E-3</v>
      </c>
      <c r="AW109" s="1">
        <f t="shared" ca="1" si="65"/>
        <v>6.1516359127495295E-3</v>
      </c>
      <c r="AX109" s="1">
        <f t="shared" ca="1" si="65"/>
        <v>1.0295640027862166E-2</v>
      </c>
      <c r="AY109" s="1">
        <f t="shared" ca="1" si="65"/>
        <v>7.8597596163335025E-3</v>
      </c>
      <c r="AZ109" s="1">
        <f t="shared" ca="1" si="65"/>
        <v>2.3165011011028379E-2</v>
      </c>
      <c r="BA109" s="1">
        <f t="shared" ca="1" si="65"/>
        <v>1.0100957469860786E-2</v>
      </c>
      <c r="BB109" s="15">
        <f t="shared" ca="1" si="66"/>
        <v>-1.7725682174630532E-3</v>
      </c>
      <c r="BC109" s="15">
        <f t="shared" ca="1" si="67"/>
        <v>2.3150943900076618E-2</v>
      </c>
      <c r="BD109" s="15">
        <f t="shared" ca="1" si="68"/>
        <v>1.0514598615961601E-2</v>
      </c>
      <c r="BE109" s="15">
        <f t="shared" ca="1" si="69"/>
        <v>8.1493394849260284E-3</v>
      </c>
      <c r="BF109" s="15">
        <f t="shared" ca="1" si="70"/>
        <v>-3.6084455687383568E-3</v>
      </c>
      <c r="BG109" s="15">
        <f t="shared" ca="1" si="71"/>
        <v>3.6495221265990113E-3</v>
      </c>
      <c r="BH109" s="15">
        <f t="shared" ca="1" si="71"/>
        <v>1.6894178769644243E-2</v>
      </c>
      <c r="BI109" s="15">
        <f t="shared" ca="1" si="71"/>
        <v>-2.95947773868286E-2</v>
      </c>
      <c r="BJ109" s="15">
        <f t="shared" ca="1" si="71"/>
        <v>-1.4754728429931443E-2</v>
      </c>
    </row>
    <row r="110" spans="1:62" x14ac:dyDescent="0.2">
      <c r="A110" s="20">
        <v>38868</v>
      </c>
      <c r="B110" s="24">
        <v>1270.0899999999999</v>
      </c>
      <c r="C110" s="24">
        <v>1579.58</v>
      </c>
      <c r="D110" s="24">
        <v>11744.52</v>
      </c>
      <c r="E110" s="24">
        <v>3637.17</v>
      </c>
      <c r="F110" s="24">
        <v>5723.8</v>
      </c>
      <c r="G110" s="24">
        <v>5692.86</v>
      </c>
      <c r="H110" s="24">
        <v>15467.33</v>
      </c>
      <c r="I110" s="24">
        <v>15857.89</v>
      </c>
      <c r="J110" s="24">
        <v>5001.7</v>
      </c>
      <c r="K110" s="5"/>
      <c r="L110" s="5">
        <f t="shared" si="74"/>
        <v>77</v>
      </c>
      <c r="M110" s="25">
        <f t="shared" si="72"/>
        <v>-3.1404913585891703E-2</v>
      </c>
      <c r="N110" s="25">
        <f t="shared" si="31"/>
        <v>-7.3886822013810333E-2</v>
      </c>
      <c r="O110" s="25">
        <f t="shared" si="32"/>
        <v>-3.8390947795389742E-2</v>
      </c>
      <c r="P110" s="25">
        <f t="shared" si="33"/>
        <v>-5.4240417861210165E-2</v>
      </c>
      <c r="Q110" s="25">
        <f t="shared" si="34"/>
        <v>-5.0969156462716284E-2</v>
      </c>
      <c r="R110" s="25">
        <f t="shared" si="35"/>
        <v>-5.4193687488155985E-2</v>
      </c>
      <c r="S110" s="25">
        <f t="shared" si="36"/>
        <v>-8.8952135476127181E-2</v>
      </c>
      <c r="T110" s="25">
        <f t="shared" si="37"/>
        <v>-4.9421496642743486E-2</v>
      </c>
      <c r="U110" s="25">
        <f t="shared" si="38"/>
        <v>-5.0125009193113829E-2</v>
      </c>
      <c r="X110" s="22">
        <f t="shared" si="73"/>
        <v>-0.6490618640483905</v>
      </c>
      <c r="Y110" s="22">
        <f t="shared" si="39"/>
        <v>-0.83626896255732486</v>
      </c>
      <c r="Z110" s="22">
        <f t="shared" si="40"/>
        <v>-0.90503284621312297</v>
      </c>
      <c r="AA110" s="22">
        <f t="shared" si="41"/>
        <v>-0.87886134402824367</v>
      </c>
      <c r="AB110" s="22">
        <f t="shared" si="42"/>
        <v>-1.1384078788062069</v>
      </c>
      <c r="AC110" s="22">
        <f t="shared" si="43"/>
        <v>-0.81037176567482838</v>
      </c>
      <c r="AD110" s="22">
        <f t="shared" si="44"/>
        <v>-1.3947899271970172</v>
      </c>
      <c r="AE110" s="22">
        <f t="shared" si="45"/>
        <v>-0.79461272204780387</v>
      </c>
      <c r="AF110" s="22">
        <f t="shared" si="46"/>
        <v>-1.4101671465999557</v>
      </c>
      <c r="AI110" s="11">
        <f t="shared" ca="1" si="75"/>
        <v>-2.9046074613072057</v>
      </c>
      <c r="AJ110" s="11">
        <f t="shared" ca="1" si="75"/>
        <v>-0.53767975058824091</v>
      </c>
      <c r="AK110" s="11">
        <f t="shared" ca="1" si="75"/>
        <v>0.57376492280010583</v>
      </c>
      <c r="AL110" s="11">
        <f t="shared" ca="1" si="75"/>
        <v>4.06137256469635E-2</v>
      </c>
      <c r="AM110" s="11">
        <f t="shared" ca="1" si="75"/>
        <v>-0.12341915605961151</v>
      </c>
      <c r="AN110" s="11">
        <f t="shared" ca="1" si="75"/>
        <v>-0.14400871033085649</v>
      </c>
      <c r="AO110" s="11">
        <f t="shared" ca="1" si="75"/>
        <v>1.565677961816625E-2</v>
      </c>
      <c r="AP110" s="11">
        <f t="shared" ca="1" si="75"/>
        <v>0.36928408550274217</v>
      </c>
      <c r="AQ110" s="11">
        <f t="shared" ca="1" si="75"/>
        <v>-3.0282771895586022E-2</v>
      </c>
      <c r="AS110" s="1">
        <f t="shared" ca="1" si="64"/>
        <v>-4.5147758009360578E-2</v>
      </c>
      <c r="AT110" s="1">
        <f t="shared" ca="1" si="65"/>
        <v>-5.9347332442988648E-2</v>
      </c>
      <c r="AU110" s="1">
        <f t="shared" ca="1" si="65"/>
        <v>-3.9008416958124792E-2</v>
      </c>
      <c r="AV110" s="1">
        <f t="shared" ca="1" si="65"/>
        <v>-5.7584283302783666E-2</v>
      </c>
      <c r="AW110" s="1">
        <f t="shared" ca="1" si="65"/>
        <v>-4.4271355558758399E-2</v>
      </c>
      <c r="AX110" s="1">
        <f t="shared" ca="1" si="65"/>
        <v>-5.5957964957453088E-2</v>
      </c>
      <c r="AY110" s="1">
        <f t="shared" ca="1" si="65"/>
        <v>-9.2650853735730052E-2</v>
      </c>
      <c r="AZ110" s="1">
        <f t="shared" ca="1" si="65"/>
        <v>-5.1679619457772961E-2</v>
      </c>
      <c r="BA110" s="1">
        <f t="shared" ca="1" si="65"/>
        <v>-4.3621330485780138E-2</v>
      </c>
      <c r="BB110" s="15">
        <f t="shared" ca="1" si="66"/>
        <v>-1.3742844423468875E-2</v>
      </c>
      <c r="BC110" s="15">
        <f t="shared" ca="1" si="67"/>
        <v>1.4539489570821684E-2</v>
      </c>
      <c r="BD110" s="15">
        <f t="shared" ca="1" si="68"/>
        <v>-6.1746916273505009E-4</v>
      </c>
      <c r="BE110" s="15">
        <f t="shared" ca="1" si="69"/>
        <v>-3.3438654415735014E-3</v>
      </c>
      <c r="BF110" s="15">
        <f t="shared" ca="1" si="70"/>
        <v>6.6978009039578845E-3</v>
      </c>
      <c r="BG110" s="15">
        <f t="shared" ca="1" si="71"/>
        <v>-1.7642774692971028E-3</v>
      </c>
      <c r="BH110" s="15">
        <f t="shared" ca="1" si="71"/>
        <v>-3.6987182596028706E-3</v>
      </c>
      <c r="BI110" s="15">
        <f t="shared" ca="1" si="71"/>
        <v>-2.2581228150294758E-3</v>
      </c>
      <c r="BJ110" s="15">
        <f t="shared" ca="1" si="71"/>
        <v>6.5036787073336905E-3</v>
      </c>
    </row>
    <row r="111" spans="1:62" x14ac:dyDescent="0.2">
      <c r="A111" s="20">
        <v>38898</v>
      </c>
      <c r="B111" s="24">
        <v>1270.2</v>
      </c>
      <c r="C111" s="24">
        <v>1575.23</v>
      </c>
      <c r="D111" s="24">
        <v>11612.87</v>
      </c>
      <c r="E111" s="24">
        <v>3648.92</v>
      </c>
      <c r="F111" s="24">
        <v>5833.4</v>
      </c>
      <c r="G111" s="24">
        <v>5683.31</v>
      </c>
      <c r="H111" s="24">
        <v>15505.18</v>
      </c>
      <c r="I111" s="24">
        <v>16267.62</v>
      </c>
      <c r="J111" s="24">
        <v>5073.8999999999996</v>
      </c>
      <c r="K111" s="5"/>
      <c r="L111" s="5">
        <f t="shared" si="74"/>
        <v>78</v>
      </c>
      <c r="M111" s="25">
        <f t="shared" si="72"/>
        <v>8.6604285391806066E-5</v>
      </c>
      <c r="N111" s="25">
        <f t="shared" si="31"/>
        <v>-2.7576955548957094E-3</v>
      </c>
      <c r="O111" s="25">
        <f t="shared" si="32"/>
        <v>-1.1272782971271164E-2</v>
      </c>
      <c r="P111" s="25">
        <f t="shared" si="33"/>
        <v>3.225326666567949E-3</v>
      </c>
      <c r="Q111" s="25">
        <f t="shared" si="34"/>
        <v>1.8967100284692343E-2</v>
      </c>
      <c r="R111" s="25">
        <f t="shared" si="35"/>
        <v>-1.6789485817016519E-3</v>
      </c>
      <c r="S111" s="25">
        <f t="shared" si="36"/>
        <v>2.4441040678892774E-3</v>
      </c>
      <c r="T111" s="25">
        <f t="shared" si="37"/>
        <v>2.5509460766910304E-2</v>
      </c>
      <c r="U111" s="25">
        <f t="shared" si="38"/>
        <v>1.4331898018770597E-2</v>
      </c>
      <c r="X111" s="22">
        <f t="shared" si="73"/>
        <v>1.3362592617185183E-2</v>
      </c>
      <c r="Y111" s="22">
        <f t="shared" si="39"/>
        <v>5.0646607261938511E-3</v>
      </c>
      <c r="Z111" s="22">
        <f t="shared" si="40"/>
        <v>-0.32214998056785793</v>
      </c>
      <c r="AA111" s="22">
        <f t="shared" si="41"/>
        <v>0.11819104926945781</v>
      </c>
      <c r="AB111" s="22">
        <f t="shared" si="42"/>
        <v>0.45408543172478039</v>
      </c>
      <c r="AC111" s="22">
        <f t="shared" si="43"/>
        <v>-3.3216142986696305E-2</v>
      </c>
      <c r="AD111" s="22">
        <f t="shared" si="44"/>
        <v>0.12016521001153159</v>
      </c>
      <c r="AE111" s="22">
        <f t="shared" si="45"/>
        <v>0.35289170046791363</v>
      </c>
      <c r="AF111" s="22">
        <f t="shared" si="46"/>
        <v>0.2941120019901064</v>
      </c>
      <c r="AI111" s="11">
        <f t="shared" ca="1" si="75"/>
        <v>0.32970347089154906</v>
      </c>
      <c r="AJ111" s="11">
        <f t="shared" ca="1" si="75"/>
        <v>-8.3253229370771273E-3</v>
      </c>
      <c r="AK111" s="11">
        <f t="shared" ca="1" si="75"/>
        <v>-0.22530389315276678</v>
      </c>
      <c r="AL111" s="11">
        <f t="shared" ca="1" si="75"/>
        <v>0.401749953299956</v>
      </c>
      <c r="AM111" s="11">
        <f t="shared" ca="1" si="75"/>
        <v>0.13568514191699371</v>
      </c>
      <c r="AN111" s="11">
        <f t="shared" ca="1" si="75"/>
        <v>0.20560341048842451</v>
      </c>
      <c r="AO111" s="11">
        <f t="shared" ca="1" si="75"/>
        <v>0.35944062823924605</v>
      </c>
      <c r="AP111" s="11">
        <f t="shared" ca="1" si="75"/>
        <v>-0.19586885729197268</v>
      </c>
      <c r="AQ111" s="11">
        <f t="shared" ca="1" si="75"/>
        <v>-3.9255334845584411E-2</v>
      </c>
      <c r="AS111" s="1">
        <f t="shared" ca="1" si="64"/>
        <v>4.3826787918826585E-3</v>
      </c>
      <c r="AT111" s="1">
        <f t="shared" ca="1" si="65"/>
        <v>-3.4015705617803189E-3</v>
      </c>
      <c r="AU111" s="1">
        <f t="shared" ca="1" si="65"/>
        <v>5.1865564581606242E-3</v>
      </c>
      <c r="AV111" s="1">
        <f t="shared" ca="1" si="65"/>
        <v>5.9992418883670282E-3</v>
      </c>
      <c r="AW111" s="1">
        <f t="shared" ca="1" si="65"/>
        <v>6.0049638733575862E-3</v>
      </c>
      <c r="AX111" s="1">
        <f t="shared" ca="1" si="65"/>
        <v>1.0196400743889684E-2</v>
      </c>
      <c r="AY111" s="1">
        <f t="shared" ca="1" si="65"/>
        <v>7.1332597911631665E-3</v>
      </c>
      <c r="AZ111" s="1">
        <f t="shared" ca="1" si="65"/>
        <v>2.8722431269378361E-3</v>
      </c>
      <c r="BA111" s="1">
        <f t="shared" ca="1" si="65"/>
        <v>1.0317755413090407E-2</v>
      </c>
      <c r="BB111" s="15">
        <f t="shared" ca="1" si="66"/>
        <v>4.2960745064908523E-3</v>
      </c>
      <c r="BC111" s="15">
        <f t="shared" ca="1" si="67"/>
        <v>-6.4387500688460955E-4</v>
      </c>
      <c r="BD111" s="15">
        <f t="shared" ca="1" si="68"/>
        <v>1.6459339429431789E-2</v>
      </c>
      <c r="BE111" s="15">
        <f t="shared" ca="1" si="69"/>
        <v>2.7739152217990792E-3</v>
      </c>
      <c r="BF111" s="15">
        <f t="shared" ca="1" si="70"/>
        <v>-1.2962136411334757E-2</v>
      </c>
      <c r="BG111" s="15">
        <f t="shared" ca="1" si="71"/>
        <v>1.1875349325591335E-2</v>
      </c>
      <c r="BH111" s="15">
        <f t="shared" ca="1" si="71"/>
        <v>4.6891557232738891E-3</v>
      </c>
      <c r="BI111" s="15">
        <f t="shared" ca="1" si="71"/>
        <v>-2.2637217639972469E-2</v>
      </c>
      <c r="BJ111" s="15">
        <f t="shared" ca="1" si="71"/>
        <v>-4.0141426056801901E-3</v>
      </c>
    </row>
    <row r="112" spans="1:62" x14ac:dyDescent="0.2">
      <c r="A112" s="20">
        <v>38929</v>
      </c>
      <c r="B112" s="24">
        <v>1276.6600000000001</v>
      </c>
      <c r="C112" s="24">
        <v>1509.43</v>
      </c>
      <c r="D112" s="24">
        <v>11830.96</v>
      </c>
      <c r="E112" s="24">
        <v>3691.87</v>
      </c>
      <c r="F112" s="24">
        <v>5928.3</v>
      </c>
      <c r="G112" s="24">
        <v>5681.97</v>
      </c>
      <c r="H112" s="24">
        <v>15456.81</v>
      </c>
      <c r="I112" s="24">
        <v>16971.34</v>
      </c>
      <c r="J112" s="24">
        <v>4986</v>
      </c>
      <c r="K112" s="5"/>
      <c r="L112" s="5">
        <f t="shared" si="74"/>
        <v>79</v>
      </c>
      <c r="M112" s="25">
        <f t="shared" si="72"/>
        <v>5.072924191958309E-3</v>
      </c>
      <c r="N112" s="25">
        <f t="shared" si="31"/>
        <v>-4.266919724371613E-2</v>
      </c>
      <c r="O112" s="25">
        <f t="shared" si="32"/>
        <v>1.8605858467648818E-2</v>
      </c>
      <c r="P112" s="25">
        <f t="shared" si="33"/>
        <v>1.1701871353832346E-2</v>
      </c>
      <c r="Q112" s="25">
        <f t="shared" si="34"/>
        <v>1.6137473233248163E-2</v>
      </c>
      <c r="R112" s="25">
        <f t="shared" si="35"/>
        <v>-2.3580589412836245E-4</v>
      </c>
      <c r="S112" s="25">
        <f t="shared" si="36"/>
        <v>-3.124478714092297E-3</v>
      </c>
      <c r="T112" s="25">
        <f t="shared" si="37"/>
        <v>4.234940997332233E-2</v>
      </c>
      <c r="U112" s="25">
        <f t="shared" si="38"/>
        <v>-1.7475767564602708E-2</v>
      </c>
      <c r="X112" s="22">
        <f t="shared" si="73"/>
        <v>0.1182498917422634</v>
      </c>
      <c r="Y112" s="22">
        <f t="shared" si="39"/>
        <v>-0.46701885833596257</v>
      </c>
      <c r="Z112" s="22">
        <f t="shared" si="40"/>
        <v>0.32006708155485941</v>
      </c>
      <c r="AA112" s="22">
        <f t="shared" si="41"/>
        <v>0.26526230427158387</v>
      </c>
      <c r="AB112" s="22">
        <f t="shared" si="42"/>
        <v>0.38965301340137126</v>
      </c>
      <c r="AC112" s="22">
        <f t="shared" si="43"/>
        <v>-1.1859349116185403E-2</v>
      </c>
      <c r="AD112" s="22">
        <f t="shared" si="44"/>
        <v>2.7862144430029136E-2</v>
      </c>
      <c r="AE112" s="22">
        <f t="shared" si="45"/>
        <v>0.61078132122442408</v>
      </c>
      <c r="AF112" s="22">
        <f t="shared" si="46"/>
        <v>-0.54690168550922047</v>
      </c>
      <c r="AI112" s="11">
        <f t="shared" ca="1" si="75"/>
        <v>0.24020658885390889</v>
      </c>
      <c r="AJ112" s="11">
        <f t="shared" ca="1" si="75"/>
        <v>6.2255526440593428E-3</v>
      </c>
      <c r="AK112" s="11">
        <f t="shared" ca="1" si="75"/>
        <v>0.19839335698607996</v>
      </c>
      <c r="AL112" s="11">
        <f t="shared" ca="1" si="75"/>
        <v>0.70806196227727569</v>
      </c>
      <c r="AM112" s="11">
        <f t="shared" ca="1" si="75"/>
        <v>-0.17918724404616426</v>
      </c>
      <c r="AN112" s="11">
        <f t="shared" ca="1" si="75"/>
        <v>-0.74517075031010105</v>
      </c>
      <c r="AO112" s="11">
        <f t="shared" ca="1" si="75"/>
        <v>7.8846939182520309E-2</v>
      </c>
      <c r="AP112" s="11">
        <f t="shared" ca="1" si="75"/>
        <v>7.145731619676661E-2</v>
      </c>
      <c r="AQ112" s="11">
        <f t="shared" ca="1" si="75"/>
        <v>-0.18066055191757999</v>
      </c>
      <c r="AS112" s="1">
        <f t="shared" ca="1" si="64"/>
        <v>4.2057057000671749E-3</v>
      </c>
      <c r="AT112" s="1">
        <f t="shared" ca="1" si="65"/>
        <v>1.1815381440382071E-2</v>
      </c>
      <c r="AU112" s="1">
        <f t="shared" ca="1" si="65"/>
        <v>1.0607082697021332E-2</v>
      </c>
      <c r="AV112" s="1">
        <f t="shared" ca="1" si="65"/>
        <v>-1.2402527898719875E-3</v>
      </c>
      <c r="AW112" s="1">
        <f t="shared" ca="1" si="65"/>
        <v>9.8126960524697656E-4</v>
      </c>
      <c r="AX112" s="1">
        <f t="shared" ca="1" si="65"/>
        <v>4.3974548090653411E-3</v>
      </c>
      <c r="AY112" s="1">
        <f t="shared" ca="1" si="65"/>
        <v>-6.2586497153299748E-3</v>
      </c>
      <c r="AZ112" s="1">
        <f t="shared" ca="1" si="65"/>
        <v>1.3025571463227878E-2</v>
      </c>
      <c r="BA112" s="1">
        <f t="shared" ca="1" si="65"/>
        <v>3.5441561049085577E-3</v>
      </c>
      <c r="BB112" s="15">
        <f t="shared" ca="1" si="66"/>
        <v>-8.6721849189113406E-4</v>
      </c>
      <c r="BC112" s="15">
        <f t="shared" ca="1" si="67"/>
        <v>5.44845786840982E-2</v>
      </c>
      <c r="BD112" s="15">
        <f t="shared" ca="1" si="68"/>
        <v>-7.9987757706274868E-3</v>
      </c>
      <c r="BE112" s="15">
        <f t="shared" ca="1" si="69"/>
        <v>-1.2942124143704334E-2</v>
      </c>
      <c r="BF112" s="15">
        <f t="shared" ca="1" si="70"/>
        <v>-1.5156203628001186E-2</v>
      </c>
      <c r="BG112" s="15">
        <f t="shared" ca="1" si="71"/>
        <v>4.6332607031937031E-3</v>
      </c>
      <c r="BH112" s="15">
        <f t="shared" ca="1" si="71"/>
        <v>-3.1341710012376778E-3</v>
      </c>
      <c r="BI112" s="15">
        <f t="shared" ca="1" si="71"/>
        <v>-2.9323838510094451E-2</v>
      </c>
      <c r="BJ112" s="15">
        <f t="shared" ca="1" si="71"/>
        <v>2.1019923669511265E-2</v>
      </c>
    </row>
    <row r="113" spans="1:62" x14ac:dyDescent="0.2">
      <c r="A113" s="20">
        <v>38960</v>
      </c>
      <c r="B113" s="24">
        <v>1303.82</v>
      </c>
      <c r="C113" s="24">
        <v>1579.73</v>
      </c>
      <c r="D113" s="24">
        <v>12073.75</v>
      </c>
      <c r="E113" s="24">
        <v>3808.7</v>
      </c>
      <c r="F113" s="24">
        <v>5906.1</v>
      </c>
      <c r="G113" s="24">
        <v>5859.57</v>
      </c>
      <c r="H113" s="24">
        <v>16140.76</v>
      </c>
      <c r="I113" s="24">
        <v>17392.27</v>
      </c>
      <c r="J113" s="24">
        <v>5115.3999999999996</v>
      </c>
      <c r="K113" s="5"/>
      <c r="L113" s="5">
        <f t="shared" si="74"/>
        <v>80</v>
      </c>
      <c r="M113" s="25">
        <f t="shared" si="72"/>
        <v>2.105112458799209E-2</v>
      </c>
      <c r="N113" s="25">
        <f t="shared" si="31"/>
        <v>4.5521850241922471E-2</v>
      </c>
      <c r="O113" s="25">
        <f t="shared" si="32"/>
        <v>2.0313850193914448E-2</v>
      </c>
      <c r="P113" s="25">
        <f t="shared" si="33"/>
        <v>3.1154818811986978E-2</v>
      </c>
      <c r="Q113" s="25">
        <f t="shared" si="34"/>
        <v>-3.7517788887153247E-3</v>
      </c>
      <c r="R113" s="25">
        <f t="shared" si="35"/>
        <v>3.0778218469959477E-2</v>
      </c>
      <c r="S113" s="25">
        <f t="shared" si="36"/>
        <v>4.3298066784101898E-2</v>
      </c>
      <c r="T113" s="25">
        <f t="shared" si="37"/>
        <v>2.4499815632982397E-2</v>
      </c>
      <c r="U113" s="25">
        <f t="shared" si="38"/>
        <v>2.5621612613179828E-2</v>
      </c>
      <c r="X113" s="22">
        <f t="shared" si="73"/>
        <v>0.45435152898624087</v>
      </c>
      <c r="Y113" s="22">
        <f t="shared" si="39"/>
        <v>0.57612756024291922</v>
      </c>
      <c r="Z113" s="22">
        <f t="shared" si="40"/>
        <v>0.35677897258292313</v>
      </c>
      <c r="AA113" s="22">
        <f t="shared" si="41"/>
        <v>0.60277829713359155</v>
      </c>
      <c r="AB113" s="22">
        <f t="shared" si="42"/>
        <v>-6.3237982324743411E-2</v>
      </c>
      <c r="AC113" s="22">
        <f t="shared" si="43"/>
        <v>0.4471112926244562</v>
      </c>
      <c r="AD113" s="22">
        <f t="shared" si="44"/>
        <v>0.79734756457050293</v>
      </c>
      <c r="AE113" s="22">
        <f t="shared" si="45"/>
        <v>0.33742983668817123</v>
      </c>
      <c r="AF113" s="22">
        <f t="shared" si="46"/>
        <v>0.59261880303061576</v>
      </c>
      <c r="AI113" s="11">
        <f t="shared" ca="1" si="75"/>
        <v>1.344222738269677</v>
      </c>
      <c r="AJ113" s="11">
        <f t="shared" ca="1" si="75"/>
        <v>0.32906832265229102</v>
      </c>
      <c r="AK113" s="11">
        <f t="shared" ca="1" si="75"/>
        <v>-0.18509780234627549</v>
      </c>
      <c r="AL113" s="11">
        <f t="shared" ca="1" si="75"/>
        <v>-0.22459720203408945</v>
      </c>
      <c r="AM113" s="11">
        <f t="shared" ca="1" si="75"/>
        <v>-0.27281080436978761</v>
      </c>
      <c r="AN113" s="11">
        <f t="shared" ca="1" si="75"/>
        <v>0.36446960523602656</v>
      </c>
      <c r="AO113" s="11">
        <f t="shared" ca="1" si="75"/>
        <v>-0.23293803599036164</v>
      </c>
      <c r="AP113" s="11">
        <f t="shared" ca="1" si="75"/>
        <v>0.21268472165639965</v>
      </c>
      <c r="AQ113" s="11">
        <f t="shared" ca="1" si="75"/>
        <v>-0.16441788116893613</v>
      </c>
      <c r="AS113" s="1">
        <f t="shared" ca="1" si="64"/>
        <v>1.9885827014331069E-2</v>
      </c>
      <c r="AT113" s="1">
        <f t="shared" ca="1" si="65"/>
        <v>2.6038924553489964E-2</v>
      </c>
      <c r="AU113" s="1">
        <f t="shared" ca="1" si="65"/>
        <v>2.575619870638891E-2</v>
      </c>
      <c r="AV113" s="1">
        <f t="shared" ca="1" si="65"/>
        <v>1.8667138715538385E-2</v>
      </c>
      <c r="AW113" s="1">
        <f t="shared" ca="1" si="65"/>
        <v>1.754101760170643E-2</v>
      </c>
      <c r="AX113" s="1">
        <f t="shared" ca="1" si="65"/>
        <v>2.3825671540057484E-2</v>
      </c>
      <c r="AY113" s="1">
        <f t="shared" ca="1" si="65"/>
        <v>3.6648999332179855E-2</v>
      </c>
      <c r="AZ113" s="1">
        <f t="shared" ca="1" si="65"/>
        <v>3.1262359979273874E-2</v>
      </c>
      <c r="BA113" s="1">
        <f t="shared" ca="1" si="65"/>
        <v>2.4226008264277413E-2</v>
      </c>
      <c r="BB113" s="15">
        <f t="shared" ca="1" si="66"/>
        <v>-1.1652975736610206E-3</v>
      </c>
      <c r="BC113" s="15">
        <f t="shared" ca="1" si="67"/>
        <v>-1.9482925688432507E-2</v>
      </c>
      <c r="BD113" s="15">
        <f t="shared" ca="1" si="68"/>
        <v>5.4423485124744618E-3</v>
      </c>
      <c r="BE113" s="15">
        <f t="shared" ca="1" si="69"/>
        <v>-1.2487680096448593E-2</v>
      </c>
      <c r="BF113" s="15">
        <f t="shared" ca="1" si="70"/>
        <v>2.1292796490421755E-2</v>
      </c>
      <c r="BG113" s="15">
        <f t="shared" ca="1" si="71"/>
        <v>-6.9525469299019926E-3</v>
      </c>
      <c r="BH113" s="15">
        <f t="shared" ca="1" si="71"/>
        <v>-6.649067451922043E-3</v>
      </c>
      <c r="BI113" s="15">
        <f t="shared" ca="1" si="71"/>
        <v>6.7625443462914769E-3</v>
      </c>
      <c r="BJ113" s="15">
        <f t="shared" ca="1" si="71"/>
        <v>-1.3956043489024156E-3</v>
      </c>
    </row>
    <row r="114" spans="1:62" x14ac:dyDescent="0.2">
      <c r="A114" s="20">
        <v>38989</v>
      </c>
      <c r="B114" s="24">
        <v>1335.85</v>
      </c>
      <c r="C114" s="24">
        <v>1654.13</v>
      </c>
      <c r="D114" s="24">
        <v>11761.27</v>
      </c>
      <c r="E114" s="24">
        <v>3899.41</v>
      </c>
      <c r="F114" s="24">
        <v>5960.8</v>
      </c>
      <c r="G114" s="24">
        <v>6004.33</v>
      </c>
      <c r="H114" s="24">
        <v>16127.58</v>
      </c>
      <c r="I114" s="24">
        <v>17543.05</v>
      </c>
      <c r="J114" s="24">
        <v>5154.1000000000004</v>
      </c>
      <c r="K114" s="5"/>
      <c r="L114" s="5">
        <f t="shared" si="74"/>
        <v>81</v>
      </c>
      <c r="M114" s="25">
        <f t="shared" si="72"/>
        <v>2.4269376195304011E-2</v>
      </c>
      <c r="N114" s="25">
        <f t="shared" ref="N114:N169" si="76">LN(C114/C113)</f>
        <v>4.6021244492435956E-2</v>
      </c>
      <c r="O114" s="25">
        <f t="shared" ref="O114:O169" si="77">LN(D114/D113)</f>
        <v>-2.6221744674454314E-2</v>
      </c>
      <c r="P114" s="25">
        <f t="shared" ref="P114:P169" si="78">LN(E114/E113)</f>
        <v>2.353733607497915E-2</v>
      </c>
      <c r="Q114" s="25">
        <f t="shared" ref="Q114:Q169" si="79">LN(F114/F113)</f>
        <v>9.2189851453664505E-3</v>
      </c>
      <c r="R114" s="25">
        <f t="shared" ref="R114:R169" si="80">LN(G114/G113)</f>
        <v>2.4404653561575094E-2</v>
      </c>
      <c r="S114" s="25">
        <f t="shared" ref="S114:S169" si="81">LN(H114/H113)</f>
        <v>-8.168998301707485E-4</v>
      </c>
      <c r="T114" s="25">
        <f t="shared" ref="T114:T169" si="82">LN(I114/I113)</f>
        <v>8.6320054452662925E-3</v>
      </c>
      <c r="U114" s="25">
        <f t="shared" ref="U114:U169" si="83">LN(J114/J113)</f>
        <v>7.5369167333014433E-3</v>
      </c>
      <c r="X114" s="22">
        <f t="shared" si="73"/>
        <v>0.52204749020031449</v>
      </c>
      <c r="Y114" s="22">
        <f t="shared" ref="Y114:Y169" si="84">(N114-N$27)/N$28</f>
        <v>0.58203452403044942</v>
      </c>
      <c r="Z114" s="22">
        <f t="shared" ref="Z114:Z169" si="85">(O114-O$27)/O$28</f>
        <v>-0.64346573672194096</v>
      </c>
      <c r="AA114" s="22">
        <f t="shared" ref="AA114:AA169" si="86">(P114-P$27)/P$28</f>
        <v>0.47061209174898622</v>
      </c>
      <c r="AB114" s="22">
        <f t="shared" ref="AB114:AB169" si="87">(Q114-Q$27)/Q$28</f>
        <v>0.23211461327319755</v>
      </c>
      <c r="AC114" s="22">
        <f t="shared" ref="AC114:AC169" si="88">(R114-R$27)/R$28</f>
        <v>0.35279011902132684</v>
      </c>
      <c r="AD114" s="22">
        <f t="shared" ref="AD114:AD169" si="89">(S114-S$27)/S$28</f>
        <v>6.6111841596478788E-2</v>
      </c>
      <c r="AE114" s="22">
        <f t="shared" ref="AE114:AE169" si="90">(T114-T$27)/T$28</f>
        <v>9.4427705186001243E-2</v>
      </c>
      <c r="AF114" s="22">
        <f t="shared" ref="AF114:AF169" si="91">(U114-U$27)/U$28</f>
        <v>0.11444863586214583</v>
      </c>
      <c r="AI114" s="11">
        <f t="shared" ref="AI114:AQ123" ca="1" si="92">SUMPRODUCT(OFFSET($AI$16:$AQ$16,AI$30,0),$X114:$AF114)</f>
        <v>0.6198896983461385</v>
      </c>
      <c r="AJ114" s="11">
        <f t="shared" ca="1" si="92"/>
        <v>-0.54868522758849192</v>
      </c>
      <c r="AK114" s="11">
        <f t="shared" ca="1" si="92"/>
        <v>-0.10649565912538195</v>
      </c>
      <c r="AL114" s="11">
        <f t="shared" ca="1" si="92"/>
        <v>-4.7094705781226619E-2</v>
      </c>
      <c r="AM114" s="11">
        <f t="shared" ca="1" si="92"/>
        <v>-0.3387963012121028</v>
      </c>
      <c r="AN114" s="11">
        <f t="shared" ca="1" si="92"/>
        <v>0.57959862245032645</v>
      </c>
      <c r="AO114" s="11">
        <f t="shared" ca="1" si="92"/>
        <v>0.51061953414514505</v>
      </c>
      <c r="AP114" s="11">
        <f t="shared" ca="1" si="92"/>
        <v>0.17143263261589095</v>
      </c>
      <c r="AQ114" s="11">
        <f t="shared" ca="1" si="92"/>
        <v>-0.1087597200335783</v>
      </c>
      <c r="AS114" s="1">
        <f t="shared" ca="1" si="64"/>
        <v>1.2989115901813657E-2</v>
      </c>
      <c r="AT114" s="1">
        <f t="shared" ref="AT114:BA129" ca="1" si="93">SUMPRODUCT(OFFSET($X$16:$Z$16,AT$30,0),$AI114:$AK114)*N$28+N$27</f>
        <v>1.0574311308450953E-2</v>
      </c>
      <c r="AU114" s="1">
        <f t="shared" ca="1" si="93"/>
        <v>4.7109592383978542E-3</v>
      </c>
      <c r="AV114" s="1">
        <f t="shared" ca="1" si="93"/>
        <v>2.2354646369399295E-2</v>
      </c>
      <c r="AW114" s="1">
        <f t="shared" ca="1" si="93"/>
        <v>1.5216047262807082E-2</v>
      </c>
      <c r="AX114" s="1">
        <f t="shared" ca="1" si="93"/>
        <v>3.1264746603587482E-2</v>
      </c>
      <c r="AY114" s="1">
        <f t="shared" ca="1" si="93"/>
        <v>-1.2654421722668396E-2</v>
      </c>
      <c r="AZ114" s="1">
        <f t="shared" ca="1" si="93"/>
        <v>1.9555723335145255E-3</v>
      </c>
      <c r="BA114" s="1">
        <f t="shared" ca="1" si="93"/>
        <v>9.3918951318246978E-3</v>
      </c>
      <c r="BB114" s="15">
        <f t="shared" ca="1" si="66"/>
        <v>-1.1280260293490354E-2</v>
      </c>
      <c r="BC114" s="15">
        <f t="shared" ca="1" si="67"/>
        <v>-3.5446933183985001E-2</v>
      </c>
      <c r="BD114" s="15">
        <f t="shared" ca="1" si="68"/>
        <v>3.0932703912852168E-2</v>
      </c>
      <c r="BE114" s="15">
        <f t="shared" ca="1" si="69"/>
        <v>-1.1826897055798556E-3</v>
      </c>
      <c r="BF114" s="15">
        <f t="shared" ca="1" si="70"/>
        <v>5.9970621174406311E-3</v>
      </c>
      <c r="BG114" s="15">
        <f t="shared" ref="BG114:BJ129" ca="1" si="94">AX114-R114</f>
        <v>6.8600930420123878E-3</v>
      </c>
      <c r="BH114" s="15">
        <f t="shared" ca="1" si="94"/>
        <v>-1.1837521892497647E-2</v>
      </c>
      <c r="BI114" s="15">
        <f t="shared" ca="1" si="94"/>
        <v>-6.6764331117517665E-3</v>
      </c>
      <c r="BJ114" s="15">
        <f t="shared" ca="1" si="94"/>
        <v>1.8549783985232545E-3</v>
      </c>
    </row>
    <row r="115" spans="1:62" x14ac:dyDescent="0.2">
      <c r="A115" s="20">
        <v>39021</v>
      </c>
      <c r="B115" s="24">
        <v>1377.94</v>
      </c>
      <c r="C115" s="24">
        <v>1732.54</v>
      </c>
      <c r="D115" s="24">
        <v>12344.59</v>
      </c>
      <c r="E115" s="24">
        <v>4004.8</v>
      </c>
      <c r="F115" s="24">
        <v>6129.2</v>
      </c>
      <c r="G115" s="24">
        <v>6268.92</v>
      </c>
      <c r="H115" s="24">
        <v>16399.39</v>
      </c>
      <c r="I115" s="24">
        <v>18324.349999999999</v>
      </c>
      <c r="J115" s="24">
        <v>5384.4</v>
      </c>
      <c r="K115" s="5"/>
      <c r="L115" s="5">
        <f t="shared" si="74"/>
        <v>82</v>
      </c>
      <c r="M115" s="25">
        <f t="shared" si="72"/>
        <v>3.1021836917226073E-2</v>
      </c>
      <c r="N115" s="25">
        <f t="shared" si="76"/>
        <v>4.6313348985811999E-2</v>
      </c>
      <c r="O115" s="25">
        <f t="shared" si="77"/>
        <v>4.8405980582053268E-2</v>
      </c>
      <c r="P115" s="25">
        <f t="shared" si="78"/>
        <v>2.6668382055337926E-2</v>
      </c>
      <c r="Q115" s="25">
        <f t="shared" si="79"/>
        <v>2.7859535464503375E-2</v>
      </c>
      <c r="R115" s="25">
        <f t="shared" si="80"/>
        <v>4.3123215385925583E-2</v>
      </c>
      <c r="S115" s="25">
        <f t="shared" si="81"/>
        <v>1.6713289133244338E-2</v>
      </c>
      <c r="T115" s="25">
        <f t="shared" si="82"/>
        <v>4.3572916392487518E-2</v>
      </c>
      <c r="U115" s="25">
        <f t="shared" si="83"/>
        <v>4.3713369339953304E-2</v>
      </c>
      <c r="X115" s="22">
        <f t="shared" si="73"/>
        <v>0.66408558258943051</v>
      </c>
      <c r="Y115" s="22">
        <f t="shared" si="84"/>
        <v>0.58548961119409437</v>
      </c>
      <c r="Z115" s="22">
        <f t="shared" si="85"/>
        <v>0.96059643474966883</v>
      </c>
      <c r="AA115" s="22">
        <f t="shared" si="86"/>
        <v>0.52493692324460572</v>
      </c>
      <c r="AB115" s="22">
        <f t="shared" si="87"/>
        <v>0.65657187004426054</v>
      </c>
      <c r="AC115" s="22">
        <f t="shared" si="88"/>
        <v>0.62980255159464138</v>
      </c>
      <c r="AD115" s="22">
        <f t="shared" si="89"/>
        <v>0.35668670505759759</v>
      </c>
      <c r="AE115" s="22">
        <f t="shared" si="90"/>
        <v>0.62951829023567996</v>
      </c>
      <c r="AF115" s="22">
        <f t="shared" si="91"/>
        <v>1.0709756632108236</v>
      </c>
      <c r="AI115" s="11">
        <f t="shared" ca="1" si="92"/>
        <v>2.0329621814285499</v>
      </c>
      <c r="AJ115" s="11">
        <f t="shared" ca="1" si="92"/>
        <v>0.10977981989934343</v>
      </c>
      <c r="AK115" s="11">
        <f t="shared" ca="1" si="92"/>
        <v>6.3679129385389721E-2</v>
      </c>
      <c r="AL115" s="11">
        <f t="shared" ca="1" si="92"/>
        <v>-5.3852839318732533E-2</v>
      </c>
      <c r="AM115" s="11">
        <f t="shared" ca="1" si="92"/>
        <v>0.50028379014016144</v>
      </c>
      <c r="AN115" s="11">
        <f t="shared" ca="1" si="92"/>
        <v>2.6533462151886011E-2</v>
      </c>
      <c r="AO115" s="11">
        <f t="shared" ca="1" si="92"/>
        <v>-0.24366959911411457</v>
      </c>
      <c r="AP115" s="11">
        <f t="shared" ca="1" si="92"/>
        <v>-3.8636278121805603E-2</v>
      </c>
      <c r="AQ115" s="11">
        <f t="shared" ca="1" si="92"/>
        <v>0.12868538407685381</v>
      </c>
      <c r="AS115" s="1">
        <f t="shared" ca="1" si="64"/>
        <v>3.3844832444681845E-2</v>
      </c>
      <c r="AT115" s="1">
        <f t="shared" ca="1" si="93"/>
        <v>5.6046334376509993E-2</v>
      </c>
      <c r="AU115" s="1">
        <f t="shared" ca="1" si="93"/>
        <v>3.7524225301476137E-2</v>
      </c>
      <c r="AV115" s="1">
        <f t="shared" ca="1" si="93"/>
        <v>3.4472339806359456E-2</v>
      </c>
      <c r="AW115" s="1">
        <f t="shared" ca="1" si="93"/>
        <v>2.8327329444303165E-2</v>
      </c>
      <c r="AX115" s="1">
        <f t="shared" ca="1" si="93"/>
        <v>4.402351094587547E-2</v>
      </c>
      <c r="AY115" s="1">
        <f t="shared" ca="1" si="93"/>
        <v>3.2532114550352514E-2</v>
      </c>
      <c r="AZ115" s="1">
        <f t="shared" ca="1" si="93"/>
        <v>4.8212253288232754E-2</v>
      </c>
      <c r="BA115" s="1">
        <f t="shared" ca="1" si="93"/>
        <v>2.8239051222100922E-2</v>
      </c>
      <c r="BB115" s="15">
        <f t="shared" ca="1" si="66"/>
        <v>2.8229955274557718E-3</v>
      </c>
      <c r="BC115" s="15">
        <f t="shared" ca="1" si="67"/>
        <v>9.7329853906979943E-3</v>
      </c>
      <c r="BD115" s="15">
        <f t="shared" ca="1" si="68"/>
        <v>-1.0881755280577131E-2</v>
      </c>
      <c r="BE115" s="15">
        <f t="shared" ca="1" si="69"/>
        <v>7.8039577510215299E-3</v>
      </c>
      <c r="BF115" s="15">
        <f t="shared" ca="1" si="70"/>
        <v>4.6779397979979098E-4</v>
      </c>
      <c r="BG115" s="15">
        <f t="shared" ca="1" si="94"/>
        <v>9.0029555994988741E-4</v>
      </c>
      <c r="BH115" s="15">
        <f t="shared" ca="1" si="94"/>
        <v>1.5818825417108176E-2</v>
      </c>
      <c r="BI115" s="15">
        <f t="shared" ca="1" si="94"/>
        <v>4.6393368957452358E-3</v>
      </c>
      <c r="BJ115" s="15">
        <f t="shared" ca="1" si="94"/>
        <v>-1.5474318117852381E-2</v>
      </c>
    </row>
    <row r="116" spans="1:62" x14ac:dyDescent="0.2">
      <c r="A116" s="20">
        <v>39051</v>
      </c>
      <c r="B116" s="24">
        <v>1400.63</v>
      </c>
      <c r="C116" s="24">
        <v>1791.25</v>
      </c>
      <c r="D116" s="24">
        <v>12752.38</v>
      </c>
      <c r="E116" s="24">
        <v>3987.23</v>
      </c>
      <c r="F116" s="24">
        <v>6048.8</v>
      </c>
      <c r="G116" s="24">
        <v>6309.19</v>
      </c>
      <c r="H116" s="24">
        <v>16274.33</v>
      </c>
      <c r="I116" s="24">
        <v>18960.48</v>
      </c>
      <c r="J116" s="24">
        <v>5482.1</v>
      </c>
      <c r="K116" s="5"/>
      <c r="L116" s="5">
        <f t="shared" si="74"/>
        <v>83</v>
      </c>
      <c r="M116" s="25">
        <f t="shared" si="72"/>
        <v>1.6332505122359679E-2</v>
      </c>
      <c r="N116" s="25">
        <f t="shared" si="76"/>
        <v>3.3325160321759598E-2</v>
      </c>
      <c r="O116" s="25">
        <f t="shared" si="77"/>
        <v>3.2500010432079972E-2</v>
      </c>
      <c r="P116" s="25">
        <f t="shared" si="78"/>
        <v>-4.3968874756896365E-3</v>
      </c>
      <c r="Q116" s="25">
        <f t="shared" si="79"/>
        <v>-1.3204330459961026E-2</v>
      </c>
      <c r="R116" s="25">
        <f t="shared" si="80"/>
        <v>6.4032096384500376E-3</v>
      </c>
      <c r="S116" s="25">
        <f t="shared" si="81"/>
        <v>-7.6551192039307561E-3</v>
      </c>
      <c r="T116" s="25">
        <f t="shared" si="82"/>
        <v>3.4126036486985395E-2</v>
      </c>
      <c r="U116" s="25">
        <f t="shared" si="83"/>
        <v>1.7982355444112981E-2</v>
      </c>
      <c r="X116" s="22">
        <f t="shared" si="73"/>
        <v>0.35509531185154858</v>
      </c>
      <c r="Y116" s="22">
        <f t="shared" si="84"/>
        <v>0.43186197125774578</v>
      </c>
      <c r="Z116" s="22">
        <f t="shared" si="85"/>
        <v>0.61871056149770431</v>
      </c>
      <c r="AA116" s="22">
        <f t="shared" si="86"/>
        <v>-1.4057247785005738E-2</v>
      </c>
      <c r="AB116" s="22">
        <f t="shared" si="87"/>
        <v>-0.27847862923305428</v>
      </c>
      <c r="AC116" s="22">
        <f t="shared" si="88"/>
        <v>8.639017773470431E-2</v>
      </c>
      <c r="AD116" s="22">
        <f t="shared" si="89"/>
        <v>-4.7236318254754099E-2</v>
      </c>
      <c r="AE116" s="22">
        <f t="shared" si="90"/>
        <v>0.4848472911548391</v>
      </c>
      <c r="AF116" s="22">
        <f t="shared" si="91"/>
        <v>0.39063227796884126</v>
      </c>
      <c r="AI116" s="11">
        <f t="shared" ca="1" si="92"/>
        <v>0.67229895098671766</v>
      </c>
      <c r="AJ116" s="11">
        <f t="shared" ca="1" si="92"/>
        <v>0.31665663405826383</v>
      </c>
      <c r="AK116" s="11">
        <f t="shared" ca="1" si="92"/>
        <v>0.58101974987507288</v>
      </c>
      <c r="AL116" s="11">
        <f t="shared" ca="1" si="92"/>
        <v>-0.10781039459115339</v>
      </c>
      <c r="AM116" s="11">
        <f t="shared" ca="1" si="92"/>
        <v>0.27156972567418169</v>
      </c>
      <c r="AN116" s="11">
        <f t="shared" ca="1" si="92"/>
        <v>0.18104127435580952</v>
      </c>
      <c r="AO116" s="11">
        <f t="shared" ca="1" si="92"/>
        <v>-0.30258273180375894</v>
      </c>
      <c r="AP116" s="11">
        <f t="shared" ca="1" si="92"/>
        <v>0.26312153232570396</v>
      </c>
      <c r="AQ116" s="11">
        <f t="shared" ca="1" si="92"/>
        <v>4.1635514692126507E-2</v>
      </c>
      <c r="AS116" s="1">
        <f t="shared" ca="1" si="64"/>
        <v>1.1057269531476923E-2</v>
      </c>
      <c r="AT116" s="1">
        <f t="shared" ca="1" si="93"/>
        <v>3.9379230513791788E-2</v>
      </c>
      <c r="AU116" s="1">
        <f t="shared" ca="1" si="93"/>
        <v>2.7182878750867195E-2</v>
      </c>
      <c r="AV116" s="1">
        <f t="shared" ca="1" si="93"/>
        <v>-3.9189703242154721E-3</v>
      </c>
      <c r="AW116" s="1">
        <f t="shared" ca="1" si="93"/>
        <v>1.0922493873275893E-3</v>
      </c>
      <c r="AX116" s="1">
        <f t="shared" ca="1" si="93"/>
        <v>2.6270156278906959E-3</v>
      </c>
      <c r="AY116" s="1">
        <f t="shared" ca="1" si="93"/>
        <v>2.1567211974890732E-3</v>
      </c>
      <c r="AZ116" s="1">
        <f t="shared" ca="1" si="93"/>
        <v>3.8374371932790863E-2</v>
      </c>
      <c r="BA116" s="1">
        <f t="shared" ca="1" si="93"/>
        <v>5.4206705810278446E-3</v>
      </c>
      <c r="BB116" s="15">
        <f t="shared" ca="1" si="66"/>
        <v>-5.2752355908827556E-3</v>
      </c>
      <c r="BC116" s="15">
        <f t="shared" ca="1" si="67"/>
        <v>6.0540701920321904E-3</v>
      </c>
      <c r="BD116" s="15">
        <f t="shared" ca="1" si="68"/>
        <v>-5.3171316812127764E-3</v>
      </c>
      <c r="BE116" s="15">
        <f t="shared" ca="1" si="69"/>
        <v>4.7791715147416439E-4</v>
      </c>
      <c r="BF116" s="15">
        <f t="shared" ca="1" si="70"/>
        <v>1.4296579847288615E-2</v>
      </c>
      <c r="BG116" s="15">
        <f t="shared" ca="1" si="94"/>
        <v>-3.7761940105593417E-3</v>
      </c>
      <c r="BH116" s="15">
        <f t="shared" ca="1" si="94"/>
        <v>9.8118404014198302E-3</v>
      </c>
      <c r="BI116" s="15">
        <f t="shared" ca="1" si="94"/>
        <v>4.2483354458054678E-3</v>
      </c>
      <c r="BJ116" s="15">
        <f t="shared" ca="1" si="94"/>
        <v>-1.2561684863085136E-2</v>
      </c>
    </row>
    <row r="117" spans="1:62" x14ac:dyDescent="0.2">
      <c r="A117" s="20">
        <v>39080</v>
      </c>
      <c r="B117" s="24">
        <v>1418.3</v>
      </c>
      <c r="C117" s="24">
        <v>1756.9</v>
      </c>
      <c r="D117" s="24">
        <v>12908.39</v>
      </c>
      <c r="E117" s="24">
        <v>4119.9399999999996</v>
      </c>
      <c r="F117" s="24">
        <v>6220.8</v>
      </c>
      <c r="G117" s="24">
        <v>6596.92</v>
      </c>
      <c r="H117" s="24">
        <v>17225.830000000002</v>
      </c>
      <c r="I117" s="24">
        <v>19964.72</v>
      </c>
      <c r="J117" s="24">
        <v>5669.9</v>
      </c>
      <c r="K117" s="5"/>
      <c r="L117" s="5">
        <f t="shared" si="74"/>
        <v>84</v>
      </c>
      <c r="M117" s="25">
        <f t="shared" si="72"/>
        <v>1.2536835916847028E-2</v>
      </c>
      <c r="N117" s="25">
        <f t="shared" si="76"/>
        <v>-1.9362807771373058E-2</v>
      </c>
      <c r="O117" s="25">
        <f t="shared" si="77"/>
        <v>1.2159566703125955E-2</v>
      </c>
      <c r="P117" s="25">
        <f t="shared" si="78"/>
        <v>3.2741845928912737E-2</v>
      </c>
      <c r="Q117" s="25">
        <f t="shared" si="79"/>
        <v>2.803861058200504E-2</v>
      </c>
      <c r="R117" s="25">
        <f t="shared" si="80"/>
        <v>4.4595572800013243E-2</v>
      </c>
      <c r="S117" s="25">
        <f t="shared" si="81"/>
        <v>5.6820981702797715E-2</v>
      </c>
      <c r="T117" s="25">
        <f t="shared" si="82"/>
        <v>5.1609902911773892E-2</v>
      </c>
      <c r="U117" s="25">
        <f t="shared" si="83"/>
        <v>3.3683241667915156E-2</v>
      </c>
      <c r="X117" s="22">
        <f t="shared" si="73"/>
        <v>0.27525336452398724</v>
      </c>
      <c r="Y117" s="22">
        <f t="shared" si="84"/>
        <v>-0.19134488233473307</v>
      </c>
      <c r="Z117" s="22">
        <f t="shared" si="85"/>
        <v>0.18150929046315756</v>
      </c>
      <c r="AA117" s="22">
        <f t="shared" si="86"/>
        <v>0.63031381761039129</v>
      </c>
      <c r="AB117" s="22">
        <f t="shared" si="87"/>
        <v>0.66064952503992225</v>
      </c>
      <c r="AC117" s="22">
        <f t="shared" si="88"/>
        <v>0.65159168864058703</v>
      </c>
      <c r="AD117" s="22">
        <f t="shared" si="89"/>
        <v>1.0214991218809764</v>
      </c>
      <c r="AE117" s="22">
        <f t="shared" si="90"/>
        <v>0.752597961087345</v>
      </c>
      <c r="AF117" s="22">
        <f t="shared" si="91"/>
        <v>0.80577309317502432</v>
      </c>
      <c r="AI117" s="11">
        <f t="shared" ca="1" si="92"/>
        <v>1.5640936488379407</v>
      </c>
      <c r="AJ117" s="11">
        <f t="shared" ca="1" si="92"/>
        <v>0.34385967506617687</v>
      </c>
      <c r="AK117" s="11">
        <f t="shared" ca="1" si="92"/>
        <v>-0.81201065185894028</v>
      </c>
      <c r="AL117" s="11">
        <f t="shared" ca="1" si="92"/>
        <v>0.64566519751135965</v>
      </c>
      <c r="AM117" s="11">
        <f t="shared" ca="1" si="92"/>
        <v>-8.4232451440114486E-2</v>
      </c>
      <c r="AN117" s="11">
        <f t="shared" ca="1" si="92"/>
        <v>2.9355351191715173E-2</v>
      </c>
      <c r="AO117" s="11">
        <f t="shared" ca="1" si="92"/>
        <v>-8.3767679848092941E-2</v>
      </c>
      <c r="AP117" s="11">
        <f t="shared" ca="1" si="92"/>
        <v>-2.9573622144490202E-2</v>
      </c>
      <c r="AQ117" s="11">
        <f t="shared" ca="1" si="92"/>
        <v>7.7850034811184479E-2</v>
      </c>
      <c r="AS117" s="1">
        <f t="shared" ca="1" si="64"/>
        <v>2.1428943879371894E-2</v>
      </c>
      <c r="AT117" s="1">
        <f t="shared" ca="1" si="93"/>
        <v>5.9040752130344511E-3</v>
      </c>
      <c r="AU117" s="1">
        <f t="shared" ca="1" si="93"/>
        <v>1.9546092939931457E-2</v>
      </c>
      <c r="AV117" s="1">
        <f t="shared" ca="1" si="93"/>
        <v>3.0353155515624591E-2</v>
      </c>
      <c r="AW117" s="1">
        <f t="shared" ca="1" si="93"/>
        <v>2.5919962389495826E-2</v>
      </c>
      <c r="AX117" s="1">
        <f t="shared" ca="1" si="93"/>
        <v>3.3403166599182105E-2</v>
      </c>
      <c r="AY117" s="1">
        <f t="shared" ca="1" si="93"/>
        <v>5.9394936853723407E-2</v>
      </c>
      <c r="AZ117" s="1">
        <f t="shared" ca="1" si="93"/>
        <v>1.8726974046014463E-2</v>
      </c>
      <c r="BA117" s="1">
        <f t="shared" ca="1" si="93"/>
        <v>3.5533410977206227E-2</v>
      </c>
      <c r="BB117" s="15">
        <f t="shared" ca="1" si="66"/>
        <v>8.8921079625248652E-3</v>
      </c>
      <c r="BC117" s="15">
        <f t="shared" ca="1" si="67"/>
        <v>2.5266882984407511E-2</v>
      </c>
      <c r="BD117" s="15">
        <f t="shared" ca="1" si="68"/>
        <v>7.3865262368055015E-3</v>
      </c>
      <c r="BE117" s="15">
        <f t="shared" ca="1" si="69"/>
        <v>-2.3886904132881456E-3</v>
      </c>
      <c r="BF117" s="15">
        <f t="shared" ca="1" si="70"/>
        <v>-2.1186481925092142E-3</v>
      </c>
      <c r="BG117" s="15">
        <f t="shared" ca="1" si="94"/>
        <v>-1.1192406200831138E-2</v>
      </c>
      <c r="BH117" s="15">
        <f t="shared" ca="1" si="94"/>
        <v>2.5739551509256914E-3</v>
      </c>
      <c r="BI117" s="15">
        <f t="shared" ca="1" si="94"/>
        <v>-3.2882928865759428E-2</v>
      </c>
      <c r="BJ117" s="15">
        <f t="shared" ca="1" si="94"/>
        <v>1.8501693092910707E-3</v>
      </c>
    </row>
    <row r="118" spans="1:62" x14ac:dyDescent="0.2">
      <c r="A118" s="20">
        <v>39113</v>
      </c>
      <c r="B118" s="24">
        <v>1438.24</v>
      </c>
      <c r="C118" s="24">
        <v>1792.28</v>
      </c>
      <c r="D118" s="24">
        <v>13034.12</v>
      </c>
      <c r="E118" s="24">
        <v>4178.54</v>
      </c>
      <c r="F118" s="24">
        <v>6203.1</v>
      </c>
      <c r="G118" s="24">
        <v>6789.11</v>
      </c>
      <c r="H118" s="24">
        <v>17383.419999999998</v>
      </c>
      <c r="I118" s="24">
        <v>20106.419999999998</v>
      </c>
      <c r="J118" s="24">
        <v>5773.4</v>
      </c>
      <c r="K118" s="5"/>
      <c r="L118" s="5">
        <f t="shared" si="74"/>
        <v>85</v>
      </c>
      <c r="M118" s="25">
        <f t="shared" si="72"/>
        <v>1.3961172524527271E-2</v>
      </c>
      <c r="N118" s="25">
        <f t="shared" si="76"/>
        <v>1.9937659958107298E-2</v>
      </c>
      <c r="O118" s="25">
        <f t="shared" si="77"/>
        <v>9.6930470038288693E-3</v>
      </c>
      <c r="P118" s="25">
        <f t="shared" si="78"/>
        <v>1.4123303078149551E-2</v>
      </c>
      <c r="Q118" s="25">
        <f t="shared" si="79"/>
        <v>-2.8493487512312099E-3</v>
      </c>
      <c r="R118" s="25">
        <f t="shared" si="80"/>
        <v>2.8716984426119207E-2</v>
      </c>
      <c r="S118" s="25">
        <f t="shared" si="81"/>
        <v>9.1068768693391023E-3</v>
      </c>
      <c r="T118" s="25">
        <f t="shared" si="82"/>
        <v>7.0724511779404571E-3</v>
      </c>
      <c r="U118" s="25">
        <f t="shared" si="83"/>
        <v>1.8089680843790926E-2</v>
      </c>
      <c r="X118" s="22">
        <f t="shared" si="73"/>
        <v>0.30521430217418055</v>
      </c>
      <c r="Y118" s="22">
        <f t="shared" si="84"/>
        <v>0.27351116971701672</v>
      </c>
      <c r="Z118" s="22">
        <f t="shared" si="85"/>
        <v>0.12849345846194055</v>
      </c>
      <c r="AA118" s="22">
        <f t="shared" si="86"/>
        <v>0.30727506014513584</v>
      </c>
      <c r="AB118" s="22">
        <f t="shared" si="87"/>
        <v>-4.2689070730068134E-2</v>
      </c>
      <c r="AC118" s="22">
        <f t="shared" si="88"/>
        <v>0.41660748245222701</v>
      </c>
      <c r="AD118" s="22">
        <f t="shared" si="89"/>
        <v>0.23060522301391151</v>
      </c>
      <c r="AE118" s="22">
        <f t="shared" si="90"/>
        <v>7.0544446773516414E-2</v>
      </c>
      <c r="AF118" s="22">
        <f t="shared" si="91"/>
        <v>0.3934700256780812</v>
      </c>
      <c r="AI118" s="11">
        <f t="shared" ca="1" si="92"/>
        <v>0.6963871884579923</v>
      </c>
      <c r="AJ118" s="11">
        <f t="shared" ca="1" si="92"/>
        <v>-6.3011772526051724E-2</v>
      </c>
      <c r="AK118" s="11">
        <f t="shared" ca="1" si="92"/>
        <v>-0.12709647801257379</v>
      </c>
      <c r="AL118" s="11">
        <f t="shared" ca="1" si="92"/>
        <v>-0.15472932384356625</v>
      </c>
      <c r="AM118" s="11">
        <f t="shared" ca="1" si="92"/>
        <v>-6.1664855247402339E-2</v>
      </c>
      <c r="AN118" s="11">
        <f t="shared" ca="1" si="92"/>
        <v>0.25339700435366402</v>
      </c>
      <c r="AO118" s="11">
        <f t="shared" ca="1" si="92"/>
        <v>-0.18817819598545288</v>
      </c>
      <c r="AP118" s="11">
        <f t="shared" ca="1" si="92"/>
        <v>0.18032452906151167</v>
      </c>
      <c r="AQ118" s="11">
        <f t="shared" ca="1" si="92"/>
        <v>4.7853090820110564E-2</v>
      </c>
      <c r="AS118" s="1">
        <f t="shared" ca="1" si="64"/>
        <v>1.1326841715704524E-2</v>
      </c>
      <c r="AT118" s="1">
        <f t="shared" ca="1" si="93"/>
        <v>1.1037208017541669E-2</v>
      </c>
      <c r="AU118" s="1">
        <f t="shared" ca="1" si="93"/>
        <v>1.1699898938502715E-2</v>
      </c>
      <c r="AV118" s="1">
        <f t="shared" ca="1" si="93"/>
        <v>1.3459653384935164E-2</v>
      </c>
      <c r="AW118" s="1">
        <f t="shared" ca="1" si="93"/>
        <v>1.1368188174268622E-2</v>
      </c>
      <c r="AX118" s="1">
        <f t="shared" ca="1" si="93"/>
        <v>1.946261745074945E-2</v>
      </c>
      <c r="AY118" s="1">
        <f t="shared" ca="1" si="93"/>
        <v>8.3901705720061392E-3</v>
      </c>
      <c r="AZ118" s="1">
        <f t="shared" ca="1" si="93"/>
        <v>1.2118880871949237E-2</v>
      </c>
      <c r="BA118" s="1">
        <f t="shared" ca="1" si="93"/>
        <v>1.3254332894176674E-2</v>
      </c>
      <c r="BB118" s="15">
        <f t="shared" ca="1" si="66"/>
        <v>-2.6343308088227473E-3</v>
      </c>
      <c r="BC118" s="15">
        <f t="shared" ca="1" si="67"/>
        <v>-8.900451940565629E-3</v>
      </c>
      <c r="BD118" s="15">
        <f t="shared" ca="1" si="68"/>
        <v>2.0068519346738457E-3</v>
      </c>
      <c r="BE118" s="15">
        <f t="shared" ca="1" si="69"/>
        <v>-6.6364969321438746E-4</v>
      </c>
      <c r="BF118" s="15">
        <f t="shared" ca="1" si="70"/>
        <v>1.4217536925499832E-2</v>
      </c>
      <c r="BG118" s="15">
        <f t="shared" ca="1" si="94"/>
        <v>-9.2543669753697572E-3</v>
      </c>
      <c r="BH118" s="15">
        <f t="shared" ca="1" si="94"/>
        <v>-7.1670629733296305E-4</v>
      </c>
      <c r="BI118" s="15">
        <f t="shared" ca="1" si="94"/>
        <v>5.04642969400878E-3</v>
      </c>
      <c r="BJ118" s="15">
        <f t="shared" ca="1" si="94"/>
        <v>-4.8353479496142521E-3</v>
      </c>
    </row>
    <row r="119" spans="1:62" x14ac:dyDescent="0.2">
      <c r="A119" s="20">
        <v>39141</v>
      </c>
      <c r="B119" s="24">
        <v>1406.82</v>
      </c>
      <c r="C119" s="24">
        <v>1761.65</v>
      </c>
      <c r="D119" s="24">
        <v>13045.02</v>
      </c>
      <c r="E119" s="24">
        <v>4087.12</v>
      </c>
      <c r="F119" s="24">
        <v>6171.5</v>
      </c>
      <c r="G119" s="24">
        <v>6715.44</v>
      </c>
      <c r="H119" s="24">
        <v>17604.12</v>
      </c>
      <c r="I119" s="24">
        <v>19651.509999999998</v>
      </c>
      <c r="J119" s="24">
        <v>5832.5</v>
      </c>
      <c r="K119" s="5"/>
      <c r="L119" s="5">
        <f t="shared" si="74"/>
        <v>86</v>
      </c>
      <c r="M119" s="25">
        <f t="shared" si="72"/>
        <v>-2.2088305664389823E-2</v>
      </c>
      <c r="N119" s="25">
        <f t="shared" si="76"/>
        <v>-1.7237682475578133E-2</v>
      </c>
      <c r="O119" s="25">
        <f t="shared" si="77"/>
        <v>8.3591718397966585E-4</v>
      </c>
      <c r="P119" s="25">
        <f t="shared" si="78"/>
        <v>-2.2121337685869671E-2</v>
      </c>
      <c r="Q119" s="25">
        <f t="shared" si="79"/>
        <v>-5.1072468908506139E-3</v>
      </c>
      <c r="R119" s="25">
        <f t="shared" si="80"/>
        <v>-1.0910505096364828E-2</v>
      </c>
      <c r="S119" s="25">
        <f t="shared" si="81"/>
        <v>1.2616087173543301E-2</v>
      </c>
      <c r="T119" s="25">
        <f t="shared" si="82"/>
        <v>-2.2884986905254145E-2</v>
      </c>
      <c r="U119" s="25">
        <f t="shared" si="83"/>
        <v>1.0184563169827942E-2</v>
      </c>
      <c r="X119" s="22">
        <f t="shared" si="73"/>
        <v>-0.45308690451826272</v>
      </c>
      <c r="Y119" s="22">
        <f t="shared" si="84"/>
        <v>-0.16620835312295726</v>
      </c>
      <c r="Z119" s="22">
        <f t="shared" si="85"/>
        <v>-6.1883333045507527E-2</v>
      </c>
      <c r="AA119" s="22">
        <f t="shared" si="86"/>
        <v>-0.32158315991172437</v>
      </c>
      <c r="AB119" s="22">
        <f t="shared" si="87"/>
        <v>-9.4102855945810249E-2</v>
      </c>
      <c r="AC119" s="22">
        <f t="shared" si="88"/>
        <v>-0.16983219023228166</v>
      </c>
      <c r="AD119" s="22">
        <f t="shared" si="89"/>
        <v>0.28877278225292152</v>
      </c>
      <c r="AE119" s="22">
        <f t="shared" si="90"/>
        <v>-0.38822845398856148</v>
      </c>
      <c r="AF119" s="22">
        <f t="shared" si="91"/>
        <v>0.18445398997846807</v>
      </c>
      <c r="AI119" s="11">
        <f t="shared" ca="1" si="92"/>
        <v>-0.42254999954426642</v>
      </c>
      <c r="AJ119" s="11">
        <f t="shared" ca="1" si="92"/>
        <v>0.3631295194466283</v>
      </c>
      <c r="AK119" s="11">
        <f t="shared" ca="1" si="92"/>
        <v>-0.40196138240274226</v>
      </c>
      <c r="AL119" s="11">
        <f t="shared" ca="1" si="92"/>
        <v>-0.221868813677324</v>
      </c>
      <c r="AM119" s="11">
        <f t="shared" ca="1" si="92"/>
        <v>7.0146835898335758E-2</v>
      </c>
      <c r="AN119" s="11">
        <f t="shared" ca="1" si="92"/>
        <v>5.7424419163990881E-2</v>
      </c>
      <c r="AO119" s="11">
        <f t="shared" ca="1" si="92"/>
        <v>-0.11777929613243529</v>
      </c>
      <c r="AP119" s="11">
        <f t="shared" ca="1" si="92"/>
        <v>-0.29129048489103859</v>
      </c>
      <c r="AQ119" s="11">
        <f t="shared" ca="1" si="92"/>
        <v>0.13356780012639644</v>
      </c>
      <c r="AS119" s="1">
        <f t="shared" ca="1" si="64"/>
        <v>-1.1328355365513527E-2</v>
      </c>
      <c r="AT119" s="1">
        <f t="shared" ca="1" si="93"/>
        <v>-3.2416198323119191E-2</v>
      </c>
      <c r="AU119" s="1">
        <f t="shared" ca="1" si="93"/>
        <v>-4.5164404275370058E-3</v>
      </c>
      <c r="AV119" s="1">
        <f t="shared" ca="1" si="93"/>
        <v>-1.5314038355605934E-2</v>
      </c>
      <c r="AW119" s="1">
        <f t="shared" ca="1" si="93"/>
        <v>-7.9706586586273855E-3</v>
      </c>
      <c r="AX119" s="1">
        <f t="shared" ca="1" si="93"/>
        <v>-1.6339150999361788E-2</v>
      </c>
      <c r="AY119" s="1">
        <f t="shared" ca="1" si="93"/>
        <v>1.4037595144383373E-2</v>
      </c>
      <c r="AZ119" s="1">
        <f t="shared" ca="1" si="93"/>
        <v>-1.0522799251167846E-2</v>
      </c>
      <c r="BA119" s="1">
        <f t="shared" ca="1" si="93"/>
        <v>5.3619891026876164E-3</v>
      </c>
      <c r="BB119" s="15">
        <f t="shared" ca="1" si="66"/>
        <v>1.0759950298876296E-2</v>
      </c>
      <c r="BC119" s="15">
        <f t="shared" ca="1" si="67"/>
        <v>-1.5178515847541058E-2</v>
      </c>
      <c r="BD119" s="15">
        <f t="shared" ca="1" si="68"/>
        <v>-5.3523576115166718E-3</v>
      </c>
      <c r="BE119" s="15">
        <f t="shared" ca="1" si="69"/>
        <v>6.8072993302637375E-3</v>
      </c>
      <c r="BF119" s="15">
        <f t="shared" ca="1" si="70"/>
        <v>-2.8634117677767716E-3</v>
      </c>
      <c r="BG119" s="15">
        <f t="shared" ca="1" si="94"/>
        <v>-5.4286459029969595E-3</v>
      </c>
      <c r="BH119" s="15">
        <f t="shared" ca="1" si="94"/>
        <v>1.4215079708400722E-3</v>
      </c>
      <c r="BI119" s="15">
        <f t="shared" ca="1" si="94"/>
        <v>1.2362187654086299E-2</v>
      </c>
      <c r="BJ119" s="15">
        <f t="shared" ca="1" si="94"/>
        <v>-4.8225740671403259E-3</v>
      </c>
    </row>
    <row r="120" spans="1:62" x14ac:dyDescent="0.2">
      <c r="A120" s="20">
        <v>39171</v>
      </c>
      <c r="B120" s="24">
        <v>1420.86</v>
      </c>
      <c r="C120" s="24">
        <v>1772.36</v>
      </c>
      <c r="D120" s="24">
        <v>13165.5</v>
      </c>
      <c r="E120" s="24">
        <v>4181.03</v>
      </c>
      <c r="F120" s="24">
        <v>6308</v>
      </c>
      <c r="G120" s="24">
        <v>6917.03</v>
      </c>
      <c r="H120" s="24">
        <v>17287.650000000001</v>
      </c>
      <c r="I120" s="24">
        <v>19800.93</v>
      </c>
      <c r="J120" s="24">
        <v>5995</v>
      </c>
      <c r="K120" s="5"/>
      <c r="L120" s="5">
        <f t="shared" si="74"/>
        <v>87</v>
      </c>
      <c r="M120" s="25">
        <f t="shared" si="72"/>
        <v>9.9304839152859412E-3</v>
      </c>
      <c r="N120" s="25">
        <f t="shared" si="76"/>
        <v>6.0611219481156702E-3</v>
      </c>
      <c r="O120" s="25">
        <f t="shared" si="77"/>
        <v>9.1933199761630793E-3</v>
      </c>
      <c r="P120" s="25">
        <f t="shared" si="78"/>
        <v>2.2717062124719769E-2</v>
      </c>
      <c r="Q120" s="25">
        <f t="shared" si="79"/>
        <v>2.1876748898945603E-2</v>
      </c>
      <c r="R120" s="25">
        <f t="shared" si="80"/>
        <v>2.9577133976730698E-2</v>
      </c>
      <c r="S120" s="25">
        <f t="shared" si="81"/>
        <v>-1.8140591815373884E-2</v>
      </c>
      <c r="T120" s="25">
        <f t="shared" si="82"/>
        <v>7.5747261478415796E-3</v>
      </c>
      <c r="U120" s="25">
        <f t="shared" si="83"/>
        <v>2.7480063566029684E-2</v>
      </c>
      <c r="X120" s="22">
        <f t="shared" si="73"/>
        <v>0.22042871886637955</v>
      </c>
      <c r="Y120" s="22">
        <f t="shared" si="84"/>
        <v>0.10937590496972247</v>
      </c>
      <c r="Z120" s="22">
        <f t="shared" si="85"/>
        <v>0.11775223302078669</v>
      </c>
      <c r="AA120" s="22">
        <f t="shared" si="86"/>
        <v>0.45638002859577087</v>
      </c>
      <c r="AB120" s="22">
        <f t="shared" si="87"/>
        <v>0.52033999223020466</v>
      </c>
      <c r="AC120" s="22">
        <f t="shared" si="88"/>
        <v>0.42933667188609531</v>
      </c>
      <c r="AD120" s="22">
        <f t="shared" si="89"/>
        <v>-0.22104019331588368</v>
      </c>
      <c r="AE120" s="22">
        <f t="shared" si="90"/>
        <v>7.8236364362790828E-2</v>
      </c>
      <c r="AF120" s="22">
        <f t="shared" si="91"/>
        <v>0.64175735690518587</v>
      </c>
      <c r="AI120" s="11">
        <f t="shared" ca="1" si="92"/>
        <v>0.81607999710575263</v>
      </c>
      <c r="AJ120" s="11">
        <f t="shared" ca="1" si="92"/>
        <v>-0.50823722012499029</v>
      </c>
      <c r="AK120" s="11">
        <f t="shared" ca="1" si="92"/>
        <v>-0.22275691300342707</v>
      </c>
      <c r="AL120" s="11">
        <f t="shared" ca="1" si="92"/>
        <v>8.950778068103811E-2</v>
      </c>
      <c r="AM120" s="11">
        <f t="shared" ca="1" si="92"/>
        <v>0.42511863972896902</v>
      </c>
      <c r="AN120" s="11">
        <f t="shared" ca="1" si="92"/>
        <v>0.12260341875161429</v>
      </c>
      <c r="AO120" s="11">
        <f t="shared" ca="1" si="92"/>
        <v>-9.7259428511069862E-2</v>
      </c>
      <c r="AP120" s="11">
        <f t="shared" ca="1" si="92"/>
        <v>-0.12848435531072483</v>
      </c>
      <c r="AQ120" s="11">
        <f t="shared" ca="1" si="92"/>
        <v>3.1098440561013851E-2</v>
      </c>
      <c r="AS120" s="1">
        <f t="shared" ca="1" si="64"/>
        <v>1.5712806842277174E-2</v>
      </c>
      <c r="AT120" s="1">
        <f t="shared" ca="1" si="93"/>
        <v>1.1115752142111617E-2</v>
      </c>
      <c r="AU120" s="1">
        <f t="shared" ca="1" si="93"/>
        <v>6.4377257726455084E-3</v>
      </c>
      <c r="AV120" s="1">
        <f t="shared" ca="1" si="93"/>
        <v>2.6844487681633732E-2</v>
      </c>
      <c r="AW120" s="1">
        <f t="shared" ca="1" si="93"/>
        <v>1.8737324768447271E-2</v>
      </c>
      <c r="AX120" s="1">
        <f t="shared" ca="1" si="93"/>
        <v>3.5572332530824889E-2</v>
      </c>
      <c r="AY120" s="1">
        <f t="shared" ca="1" si="93"/>
        <v>-4.2845649918450716E-3</v>
      </c>
      <c r="AZ120" s="1">
        <f t="shared" ca="1" si="93"/>
        <v>3.5459838080753978E-3</v>
      </c>
      <c r="BA120" s="1">
        <f t="shared" ca="1" si="93"/>
        <v>1.3627148688433764E-2</v>
      </c>
      <c r="BB120" s="15">
        <f t="shared" ca="1" si="66"/>
        <v>5.7823229269912332E-3</v>
      </c>
      <c r="BC120" s="15">
        <f t="shared" ca="1" si="67"/>
        <v>5.054630193995947E-3</v>
      </c>
      <c r="BD120" s="15">
        <f t="shared" ca="1" si="68"/>
        <v>-2.755594203517571E-3</v>
      </c>
      <c r="BE120" s="15">
        <f t="shared" ca="1" si="69"/>
        <v>4.1274255569139634E-3</v>
      </c>
      <c r="BF120" s="15">
        <f t="shared" ca="1" si="70"/>
        <v>-3.1394241304983327E-3</v>
      </c>
      <c r="BG120" s="15">
        <f t="shared" ca="1" si="94"/>
        <v>5.9951985540941909E-3</v>
      </c>
      <c r="BH120" s="15">
        <f t="shared" ca="1" si="94"/>
        <v>1.3856026823528812E-2</v>
      </c>
      <c r="BI120" s="15">
        <f t="shared" ca="1" si="94"/>
        <v>-4.0287423397661823E-3</v>
      </c>
      <c r="BJ120" s="15">
        <f t="shared" ca="1" si="94"/>
        <v>-1.385291487759592E-2</v>
      </c>
    </row>
    <row r="121" spans="1:62" x14ac:dyDescent="0.2">
      <c r="A121" s="20">
        <v>39202</v>
      </c>
      <c r="B121" s="24">
        <v>1482.37</v>
      </c>
      <c r="C121" s="24">
        <v>1867.75</v>
      </c>
      <c r="D121" s="24">
        <v>13416.68</v>
      </c>
      <c r="E121" s="24">
        <v>4392.34</v>
      </c>
      <c r="F121" s="24">
        <v>6449.2</v>
      </c>
      <c r="G121" s="24">
        <v>7408.87</v>
      </c>
      <c r="H121" s="24">
        <v>17400.41</v>
      </c>
      <c r="I121" s="24">
        <v>20318.98</v>
      </c>
      <c r="J121" s="24">
        <v>6166</v>
      </c>
      <c r="K121" s="5"/>
      <c r="L121" s="5">
        <f t="shared" si="74"/>
        <v>88</v>
      </c>
      <c r="M121" s="25">
        <f t="shared" si="72"/>
        <v>4.2379836237605301E-2</v>
      </c>
      <c r="N121" s="25">
        <f t="shared" si="76"/>
        <v>5.2422506054257328E-2</v>
      </c>
      <c r="O121" s="25">
        <f t="shared" si="77"/>
        <v>1.8898937266643937E-2</v>
      </c>
      <c r="P121" s="25">
        <f t="shared" si="78"/>
        <v>4.9304487024418364E-2</v>
      </c>
      <c r="Q121" s="25">
        <f t="shared" si="79"/>
        <v>2.2137423006655606E-2</v>
      </c>
      <c r="R121" s="25">
        <f t="shared" si="80"/>
        <v>6.8691444303600926E-2</v>
      </c>
      <c r="S121" s="25">
        <f t="shared" si="81"/>
        <v>6.501395418444432E-3</v>
      </c>
      <c r="T121" s="25">
        <f t="shared" si="82"/>
        <v>2.5826518305565805E-2</v>
      </c>
      <c r="U121" s="25">
        <f t="shared" si="83"/>
        <v>2.8124540984481076E-2</v>
      </c>
      <c r="X121" s="22">
        <f t="shared" si="73"/>
        <v>0.9030012347139984</v>
      </c>
      <c r="Y121" s="22">
        <f t="shared" si="84"/>
        <v>0.65775029408849317</v>
      </c>
      <c r="Z121" s="22">
        <f t="shared" si="85"/>
        <v>0.32636657163193911</v>
      </c>
      <c r="AA121" s="22">
        <f t="shared" si="86"/>
        <v>0.91768190235907499</v>
      </c>
      <c r="AB121" s="22">
        <f t="shared" si="87"/>
        <v>0.52627570843898208</v>
      </c>
      <c r="AC121" s="22">
        <f t="shared" si="88"/>
        <v>1.0081819033599513</v>
      </c>
      <c r="AD121" s="22">
        <f t="shared" si="89"/>
        <v>0.18741758719183266</v>
      </c>
      <c r="AE121" s="22">
        <f t="shared" si="90"/>
        <v>0.35774716929383654</v>
      </c>
      <c r="AF121" s="22">
        <f t="shared" si="91"/>
        <v>0.65879772501334322</v>
      </c>
      <c r="AI121" s="11">
        <f t="shared" ca="1" si="92"/>
        <v>1.8852346107989419</v>
      </c>
      <c r="AJ121" s="11">
        <f t="shared" ca="1" si="92"/>
        <v>-0.61844017772822035</v>
      </c>
      <c r="AK121" s="11">
        <f t="shared" ca="1" si="92"/>
        <v>-8.3037940851491576E-2</v>
      </c>
      <c r="AL121" s="11">
        <f t="shared" ca="1" si="92"/>
        <v>-9.4277407087067527E-2</v>
      </c>
      <c r="AM121" s="11">
        <f t="shared" ca="1" si="92"/>
        <v>-5.5579223363504626E-2</v>
      </c>
      <c r="AN121" s="11">
        <f t="shared" ca="1" si="92"/>
        <v>0.23716961731354755</v>
      </c>
      <c r="AO121" s="11">
        <f t="shared" ca="1" si="92"/>
        <v>-8.2782794720792446E-2</v>
      </c>
      <c r="AP121" s="11">
        <f t="shared" ca="1" si="92"/>
        <v>0.25919426622074704</v>
      </c>
      <c r="AQ121" s="11">
        <f t="shared" ca="1" si="92"/>
        <v>3.8563440574190512E-2</v>
      </c>
      <c r="AS121" s="1">
        <f t="shared" ca="1" si="64"/>
        <v>3.5166307414296986E-2</v>
      </c>
      <c r="AT121" s="1">
        <f t="shared" ca="1" si="93"/>
        <v>4.6994272023437936E-2</v>
      </c>
      <c r="AU121" s="1">
        <f t="shared" ca="1" si="93"/>
        <v>2.375920439428764E-2</v>
      </c>
      <c r="AV121" s="1">
        <f t="shared" ca="1" si="93"/>
        <v>4.9278736020980506E-2</v>
      </c>
      <c r="AW121" s="1">
        <f t="shared" ca="1" si="93"/>
        <v>3.5061849179400473E-2</v>
      </c>
      <c r="AX121" s="1">
        <f t="shared" ca="1" si="93"/>
        <v>6.2345003250440907E-2</v>
      </c>
      <c r="AY121" s="1">
        <f t="shared" ca="1" si="93"/>
        <v>5.6212761403365277E-3</v>
      </c>
      <c r="AZ121" s="1">
        <f t="shared" ca="1" si="93"/>
        <v>2.7377858301869396E-2</v>
      </c>
      <c r="BA121" s="1">
        <f t="shared" ca="1" si="93"/>
        <v>2.4442280878842954E-2</v>
      </c>
      <c r="BB121" s="15">
        <f t="shared" ca="1" si="66"/>
        <v>-7.2135288233083142E-3</v>
      </c>
      <c r="BC121" s="15">
        <f t="shared" ca="1" si="67"/>
        <v>-5.4282340308193927E-3</v>
      </c>
      <c r="BD121" s="15">
        <f t="shared" ca="1" si="68"/>
        <v>4.8602671276437026E-3</v>
      </c>
      <c r="BE121" s="15">
        <f t="shared" ca="1" si="69"/>
        <v>-2.5751003437858577E-5</v>
      </c>
      <c r="BF121" s="15">
        <f t="shared" ca="1" si="70"/>
        <v>1.2924426172744866E-2</v>
      </c>
      <c r="BG121" s="15">
        <f t="shared" ca="1" si="94"/>
        <v>-6.3464410531600193E-3</v>
      </c>
      <c r="BH121" s="15">
        <f t="shared" ca="1" si="94"/>
        <v>-8.8011927810790428E-4</v>
      </c>
      <c r="BI121" s="15">
        <f t="shared" ca="1" si="94"/>
        <v>1.5513399963035905E-3</v>
      </c>
      <c r="BJ121" s="15">
        <f t="shared" ca="1" si="94"/>
        <v>-3.6822601056381229E-3</v>
      </c>
    </row>
    <row r="122" spans="1:62" x14ac:dyDescent="0.2">
      <c r="A122" s="20">
        <v>39233</v>
      </c>
      <c r="B122" s="24">
        <v>1530.62</v>
      </c>
      <c r="C122" s="24">
        <v>1928.19</v>
      </c>
      <c r="D122" s="24">
        <v>14056.78</v>
      </c>
      <c r="E122" s="24">
        <v>4512.6499999999996</v>
      </c>
      <c r="F122" s="24">
        <v>6621.4</v>
      </c>
      <c r="G122" s="24">
        <v>7883.04</v>
      </c>
      <c r="H122" s="24">
        <v>17875.75</v>
      </c>
      <c r="I122" s="24">
        <v>20634.47</v>
      </c>
      <c r="J122" s="24">
        <v>6313.5</v>
      </c>
      <c r="K122" s="5"/>
      <c r="L122" s="5">
        <f t="shared" si="74"/>
        <v>89</v>
      </c>
      <c r="M122" s="25">
        <f t="shared" si="72"/>
        <v>3.2030723748061214E-2</v>
      </c>
      <c r="N122" s="25">
        <f t="shared" si="76"/>
        <v>3.18472411769153E-2</v>
      </c>
      <c r="O122" s="25">
        <f t="shared" si="77"/>
        <v>4.6606132676814169E-2</v>
      </c>
      <c r="P122" s="25">
        <f t="shared" si="78"/>
        <v>2.7022449413745788E-2</v>
      </c>
      <c r="Q122" s="25">
        <f t="shared" si="79"/>
        <v>2.6350735845187385E-2</v>
      </c>
      <c r="R122" s="25">
        <f t="shared" si="80"/>
        <v>6.2035685222201424E-2</v>
      </c>
      <c r="S122" s="25">
        <f t="shared" si="81"/>
        <v>2.6951276580549473E-2</v>
      </c>
      <c r="T122" s="25">
        <f t="shared" si="82"/>
        <v>1.5407553758110938E-2</v>
      </c>
      <c r="U122" s="25">
        <f t="shared" si="83"/>
        <v>2.3639868432639308E-2</v>
      </c>
      <c r="X122" s="22">
        <f t="shared" si="73"/>
        <v>0.6853075291937395</v>
      </c>
      <c r="Y122" s="22">
        <f t="shared" si="84"/>
        <v>0.41438076305297256</v>
      </c>
      <c r="Z122" s="22">
        <f t="shared" si="85"/>
        <v>0.92191016996974773</v>
      </c>
      <c r="AA122" s="22">
        <f t="shared" si="86"/>
        <v>0.53108012577317487</v>
      </c>
      <c r="AB122" s="22">
        <f t="shared" si="87"/>
        <v>0.62221553740022828</v>
      </c>
      <c r="AC122" s="22">
        <f t="shared" si="88"/>
        <v>0.90968459191789652</v>
      </c>
      <c r="AD122" s="22">
        <f t="shared" si="89"/>
        <v>0.52638834437397108</v>
      </c>
      <c r="AE122" s="22">
        <f t="shared" si="90"/>
        <v>0.19818951369262047</v>
      </c>
      <c r="AF122" s="22">
        <f t="shared" si="91"/>
        <v>0.54022030253116615</v>
      </c>
      <c r="AI122" s="11">
        <f t="shared" ca="1" si="92"/>
        <v>1.7948157519938968</v>
      </c>
      <c r="AJ122" s="11">
        <f t="shared" ca="1" si="92"/>
        <v>-0.10091019749490296</v>
      </c>
      <c r="AK122" s="11">
        <f t="shared" ca="1" si="92"/>
        <v>-0.13498268594560453</v>
      </c>
      <c r="AL122" s="11">
        <f t="shared" ca="1" si="92"/>
        <v>-0.27549613507140236</v>
      </c>
      <c r="AM122" s="11">
        <f t="shared" ca="1" si="92"/>
        <v>-1.8883915976348198E-3</v>
      </c>
      <c r="AN122" s="11">
        <f t="shared" ca="1" si="92"/>
        <v>-0.34077534530068576</v>
      </c>
      <c r="AO122" s="11">
        <f t="shared" ca="1" si="92"/>
        <v>-0.27678721272404083</v>
      </c>
      <c r="AP122" s="11">
        <f t="shared" ca="1" si="92"/>
        <v>5.2765840963044527E-2</v>
      </c>
      <c r="AQ122" s="11">
        <f t="shared" ca="1" si="92"/>
        <v>0.27388058109215591</v>
      </c>
      <c r="AS122" s="1">
        <f t="shared" ca="1" si="64"/>
        <v>3.0346913533251699E-2</v>
      </c>
      <c r="AT122" s="1">
        <f t="shared" ca="1" si="93"/>
        <v>4.1432334423416761E-2</v>
      </c>
      <c r="AU122" s="1">
        <f t="shared" ca="1" si="93"/>
        <v>2.8079862276945349E-2</v>
      </c>
      <c r="AV122" s="1">
        <f t="shared" ca="1" si="93"/>
        <v>3.6673464738151008E-2</v>
      </c>
      <c r="AW122" s="1">
        <f t="shared" ca="1" si="93"/>
        <v>2.8587809209984209E-2</v>
      </c>
      <c r="AX122" s="1">
        <f t="shared" ca="1" si="93"/>
        <v>4.6023384856566089E-2</v>
      </c>
      <c r="AY122" s="1">
        <f t="shared" ca="1" si="93"/>
        <v>2.5976004552751463E-2</v>
      </c>
      <c r="AZ122" s="1">
        <f t="shared" ca="1" si="93"/>
        <v>3.3833022274550852E-2</v>
      </c>
      <c r="BA122" s="1">
        <f t="shared" ca="1" si="93"/>
        <v>2.6824738272706046E-2</v>
      </c>
      <c r="BB122" s="15">
        <f t="shared" ca="1" si="66"/>
        <v>-1.6838102148095148E-3</v>
      </c>
      <c r="BC122" s="15">
        <f t="shared" ca="1" si="67"/>
        <v>9.585093246501461E-3</v>
      </c>
      <c r="BD122" s="15">
        <f t="shared" ca="1" si="68"/>
        <v>-1.852627039986882E-2</v>
      </c>
      <c r="BE122" s="15">
        <f t="shared" ca="1" si="69"/>
        <v>9.6510153244052203E-3</v>
      </c>
      <c r="BF122" s="15">
        <f t="shared" ca="1" si="70"/>
        <v>2.2370733647968238E-3</v>
      </c>
      <c r="BG122" s="15">
        <f t="shared" ca="1" si="94"/>
        <v>-1.6012300365635335E-2</v>
      </c>
      <c r="BH122" s="15">
        <f t="shared" ca="1" si="94"/>
        <v>-9.7527202779800967E-4</v>
      </c>
      <c r="BI122" s="15">
        <f t="shared" ca="1" si="94"/>
        <v>1.8425468516439912E-2</v>
      </c>
      <c r="BJ122" s="15">
        <f t="shared" ca="1" si="94"/>
        <v>3.1848698400667383E-3</v>
      </c>
    </row>
    <row r="123" spans="1:62" x14ac:dyDescent="0.2">
      <c r="A123" s="20">
        <v>39262</v>
      </c>
      <c r="B123" s="24">
        <v>1503.35</v>
      </c>
      <c r="C123" s="24">
        <v>1934.1</v>
      </c>
      <c r="D123" s="24">
        <v>13906.57</v>
      </c>
      <c r="E123" s="24">
        <v>4489.7700000000004</v>
      </c>
      <c r="F123" s="24">
        <v>6607.9</v>
      </c>
      <c r="G123" s="24">
        <v>8007.32</v>
      </c>
      <c r="H123" s="24">
        <v>18138.36</v>
      </c>
      <c r="I123" s="24">
        <v>21772.73</v>
      </c>
      <c r="J123" s="24">
        <v>6274.9</v>
      </c>
      <c r="K123" s="5"/>
      <c r="L123" s="5">
        <f t="shared" si="74"/>
        <v>90</v>
      </c>
      <c r="M123" s="25">
        <f t="shared" si="72"/>
        <v>-1.7976930819991094E-2</v>
      </c>
      <c r="N123" s="25">
        <f t="shared" si="76"/>
        <v>3.0603629518581844E-3</v>
      </c>
      <c r="O123" s="25">
        <f t="shared" si="77"/>
        <v>-1.0743451323888717E-2</v>
      </c>
      <c r="P123" s="25">
        <f t="shared" si="78"/>
        <v>-5.0830886059594202E-3</v>
      </c>
      <c r="Q123" s="25">
        <f t="shared" si="79"/>
        <v>-2.0409250203784362E-3</v>
      </c>
      <c r="R123" s="25">
        <f t="shared" si="80"/>
        <v>1.5642507047291043E-2</v>
      </c>
      <c r="S123" s="25">
        <f t="shared" si="81"/>
        <v>1.4583986919873143E-2</v>
      </c>
      <c r="T123" s="25">
        <f t="shared" si="82"/>
        <v>5.3695290955457435E-2</v>
      </c>
      <c r="U123" s="25">
        <f t="shared" si="83"/>
        <v>-6.1326492607140255E-3</v>
      </c>
      <c r="X123" s="22">
        <f t="shared" si="73"/>
        <v>-0.36660408528480726</v>
      </c>
      <c r="Y123" s="22">
        <f t="shared" si="84"/>
        <v>7.3882154875937772E-2</v>
      </c>
      <c r="Z123" s="22">
        <f t="shared" si="85"/>
        <v>-0.31077242793831567</v>
      </c>
      <c r="AA123" s="22">
        <f t="shared" si="86"/>
        <v>-2.5963096823268063E-2</v>
      </c>
      <c r="AB123" s="22">
        <f t="shared" si="87"/>
        <v>-2.4280745158579094E-2</v>
      </c>
      <c r="AC123" s="22">
        <f t="shared" si="88"/>
        <v>0.22312078099942267</v>
      </c>
      <c r="AD123" s="22">
        <f t="shared" si="89"/>
        <v>0.32139206555262451</v>
      </c>
      <c r="AE123" s="22">
        <f t="shared" si="90"/>
        <v>0.78453392034255076</v>
      </c>
      <c r="AF123" s="22">
        <f t="shared" si="91"/>
        <v>-0.24698285847397927</v>
      </c>
      <c r="AI123" s="11">
        <f t="shared" ca="1" si="92"/>
        <v>0.10571431804891791</v>
      </c>
      <c r="AJ123" s="11">
        <f t="shared" ca="1" si="92"/>
        <v>0.2837257807104866</v>
      </c>
      <c r="AK123" s="11">
        <f t="shared" ca="1" si="92"/>
        <v>0.154725725685666</v>
      </c>
      <c r="AL123" s="11">
        <f t="shared" ca="1" si="92"/>
        <v>0.70906574532949707</v>
      </c>
      <c r="AM123" s="11">
        <f t="shared" ca="1" si="92"/>
        <v>-0.56006288933913739</v>
      </c>
      <c r="AN123" s="11">
        <f t="shared" ca="1" si="92"/>
        <v>0.27147457335958136</v>
      </c>
      <c r="AO123" s="11">
        <f t="shared" ca="1" si="92"/>
        <v>4.2347375796971995E-2</v>
      </c>
      <c r="AP123" s="11">
        <f t="shared" ca="1" si="92"/>
        <v>-0.22165438231730489</v>
      </c>
      <c r="AQ123" s="11">
        <f t="shared" ca="1" si="92"/>
        <v>0.1028933810574487</v>
      </c>
      <c r="AS123" s="1">
        <f t="shared" ca="1" si="64"/>
        <v>9.397960288917435E-5</v>
      </c>
      <c r="AT123" s="1">
        <f t="shared" ca="1" si="93"/>
        <v>5.7700094961549656E-3</v>
      </c>
      <c r="AU123" s="1">
        <f t="shared" ca="1" si="93"/>
        <v>1.1347026171869357E-2</v>
      </c>
      <c r="AV123" s="1">
        <f t="shared" ca="1" si="93"/>
        <v>-9.5536371197835722E-3</v>
      </c>
      <c r="AW123" s="1">
        <f t="shared" ca="1" si="93"/>
        <v>-3.6708949305836003E-3</v>
      </c>
      <c r="AX123" s="1">
        <f t="shared" ca="1" si="93"/>
        <v>-6.2214769488733099E-3</v>
      </c>
      <c r="AY123" s="1">
        <f t="shared" ca="1" si="93"/>
        <v>3.6437455853455597E-3</v>
      </c>
      <c r="AZ123" s="1">
        <f t="shared" ca="1" si="93"/>
        <v>1.427592270513541E-2</v>
      </c>
      <c r="BA123" s="1">
        <f t="shared" ca="1" si="93"/>
        <v>3.9655250857504399E-3</v>
      </c>
      <c r="BB123" s="15">
        <f t="shared" ca="1" si="66"/>
        <v>1.8070910422880268E-2</v>
      </c>
      <c r="BC123" s="15">
        <f t="shared" ca="1" si="67"/>
        <v>2.7096465442967813E-3</v>
      </c>
      <c r="BD123" s="15">
        <f t="shared" ca="1" si="68"/>
        <v>2.2090477495758074E-2</v>
      </c>
      <c r="BE123" s="15">
        <f t="shared" ca="1" si="69"/>
        <v>-4.470548513824152E-3</v>
      </c>
      <c r="BF123" s="15">
        <f t="shared" ca="1" si="70"/>
        <v>-1.6299699102051641E-3</v>
      </c>
      <c r="BG123" s="15">
        <f t="shared" ca="1" si="94"/>
        <v>-2.1863983996164352E-2</v>
      </c>
      <c r="BH123" s="15">
        <f t="shared" ca="1" si="94"/>
        <v>-1.0940241334527583E-2</v>
      </c>
      <c r="BI123" s="15">
        <f t="shared" ca="1" si="94"/>
        <v>-3.9419368250322023E-2</v>
      </c>
      <c r="BJ123" s="15">
        <f t="shared" ca="1" si="94"/>
        <v>1.0098174346464466E-2</v>
      </c>
    </row>
    <row r="124" spans="1:62" x14ac:dyDescent="0.2">
      <c r="A124" s="20">
        <v>39294</v>
      </c>
      <c r="B124" s="24">
        <v>1455.27</v>
      </c>
      <c r="C124" s="24">
        <v>1932.06</v>
      </c>
      <c r="D124" s="24">
        <v>13868.63</v>
      </c>
      <c r="E124" s="24">
        <v>4315.6899999999996</v>
      </c>
      <c r="F124" s="24">
        <v>6360.1</v>
      </c>
      <c r="G124" s="24">
        <v>7584.14</v>
      </c>
      <c r="H124" s="24">
        <v>17248.89</v>
      </c>
      <c r="I124" s="24">
        <v>23184.94</v>
      </c>
      <c r="J124" s="24">
        <v>6144.2</v>
      </c>
      <c r="K124" s="5"/>
      <c r="L124" s="5">
        <f t="shared" si="74"/>
        <v>91</v>
      </c>
      <c r="M124" s="25">
        <f t="shared" si="72"/>
        <v>-3.2504500841186675E-2</v>
      </c>
      <c r="N124" s="25">
        <f t="shared" si="76"/>
        <v>-1.0553107938241712E-3</v>
      </c>
      <c r="O124" s="25">
        <f t="shared" si="77"/>
        <v>-2.7319352225728048E-3</v>
      </c>
      <c r="P124" s="25">
        <f t="shared" si="78"/>
        <v>-3.954425644610246E-2</v>
      </c>
      <c r="Q124" s="25">
        <f t="shared" si="79"/>
        <v>-3.8221802433394673E-2</v>
      </c>
      <c r="R124" s="25">
        <f t="shared" si="80"/>
        <v>-5.4296898624564008E-2</v>
      </c>
      <c r="S124" s="25">
        <f t="shared" si="81"/>
        <v>-5.0281239080816977E-2</v>
      </c>
      <c r="T124" s="25">
        <f t="shared" si="82"/>
        <v>6.2844660646428838E-2</v>
      </c>
      <c r="U124" s="25">
        <f t="shared" si="83"/>
        <v>-2.1049001236987205E-2</v>
      </c>
      <c r="X124" s="22">
        <f t="shared" si="73"/>
        <v>-0.67219169517061061</v>
      </c>
      <c r="Y124" s="22">
        <f t="shared" si="84"/>
        <v>2.5200906038896655E-2</v>
      </c>
      <c r="Z124" s="22">
        <f t="shared" si="85"/>
        <v>-0.13857141457383618</v>
      </c>
      <c r="AA124" s="22">
        <f t="shared" si="86"/>
        <v>-0.62387738738361176</v>
      </c>
      <c r="AB124" s="22">
        <f t="shared" si="87"/>
        <v>-0.84814247195174175</v>
      </c>
      <c r="AC124" s="22">
        <f t="shared" si="88"/>
        <v>-0.81189916763195147</v>
      </c>
      <c r="AD124" s="22">
        <f t="shared" si="89"/>
        <v>-0.75379338897160864</v>
      </c>
      <c r="AE124" s="22">
        <f t="shared" si="90"/>
        <v>0.92464880138193695</v>
      </c>
      <c r="AF124" s="22">
        <f t="shared" si="91"/>
        <v>-0.64138011930788663</v>
      </c>
      <c r="AI124" s="11">
        <f t="shared" ref="AI124:AQ133" ca="1" si="95">SUMPRODUCT(OFFSET($AI$16:$AQ$16,AI$30,0),$X124:$AF124)</f>
        <v>-1.2056981546869019</v>
      </c>
      <c r="AJ124" s="11">
        <f t="shared" ca="1" si="95"/>
        <v>0.51372361022311219</v>
      </c>
      <c r="AK124" s="11">
        <f t="shared" ca="1" si="95"/>
        <v>1.2899369631710871</v>
      </c>
      <c r="AL124" s="11">
        <f t="shared" ca="1" si="95"/>
        <v>0.72606595394703444</v>
      </c>
      <c r="AM124" s="11">
        <f t="shared" ca="1" si="95"/>
        <v>2.4633839050939021E-2</v>
      </c>
      <c r="AN124" s="11">
        <f t="shared" ca="1" si="95"/>
        <v>0.31708692192272603</v>
      </c>
      <c r="AO124" s="11">
        <f t="shared" ca="1" si="95"/>
        <v>-9.911894132103069E-2</v>
      </c>
      <c r="AP124" s="11">
        <f t="shared" ca="1" si="95"/>
        <v>-5.0363843517001045E-2</v>
      </c>
      <c r="AQ124" s="11">
        <f t="shared" ca="1" si="95"/>
        <v>-0.22745305049477818</v>
      </c>
      <c r="AS124" s="1">
        <f t="shared" ca="1" si="64"/>
        <v>-1.9882982885934188E-2</v>
      </c>
      <c r="AT124" s="1">
        <f t="shared" ca="1" si="93"/>
        <v>1.6308346185630096E-2</v>
      </c>
      <c r="AU124" s="1">
        <f t="shared" ca="1" si="93"/>
        <v>1.1713415977268221E-2</v>
      </c>
      <c r="AV124" s="1">
        <f t="shared" ca="1" si="93"/>
        <v>-5.4897144521734179E-2</v>
      </c>
      <c r="AW124" s="1">
        <f t="shared" ca="1" si="93"/>
        <v>-3.5511063768261311E-2</v>
      </c>
      <c r="AX124" s="1">
        <f t="shared" ca="1" si="93"/>
        <v>-5.1966962808032653E-2</v>
      </c>
      <c r="AY124" s="1">
        <f t="shared" ca="1" si="93"/>
        <v>-4.3101543684849496E-2</v>
      </c>
      <c r="AZ124" s="1">
        <f t="shared" ca="1" si="93"/>
        <v>2.2986575914959909E-2</v>
      </c>
      <c r="BA124" s="1">
        <f t="shared" ca="1" si="93"/>
        <v>-2.6483398723652837E-2</v>
      </c>
      <c r="BB124" s="15">
        <f t="shared" ca="1" si="66"/>
        <v>1.2621517955252487E-2</v>
      </c>
      <c r="BC124" s="15">
        <f t="shared" ca="1" si="67"/>
        <v>1.7363656979454266E-2</v>
      </c>
      <c r="BD124" s="15">
        <f t="shared" ca="1" si="68"/>
        <v>1.4445351199841026E-2</v>
      </c>
      <c r="BE124" s="15">
        <f t="shared" ca="1" si="69"/>
        <v>-1.5352888075631718E-2</v>
      </c>
      <c r="BF124" s="15">
        <f t="shared" ca="1" si="70"/>
        <v>2.7107386651333623E-3</v>
      </c>
      <c r="BG124" s="15">
        <f t="shared" ca="1" si="94"/>
        <v>2.3299358165313547E-3</v>
      </c>
      <c r="BH124" s="15">
        <f t="shared" ca="1" si="94"/>
        <v>7.1796953959674809E-3</v>
      </c>
      <c r="BI124" s="15">
        <f t="shared" ca="1" si="94"/>
        <v>-3.9858084731468929E-2</v>
      </c>
      <c r="BJ124" s="15">
        <f t="shared" ca="1" si="94"/>
        <v>-5.4343974866656319E-3</v>
      </c>
    </row>
    <row r="125" spans="1:62" x14ac:dyDescent="0.2">
      <c r="A125" s="20">
        <v>39325</v>
      </c>
      <c r="B125" s="24">
        <v>1473.99</v>
      </c>
      <c r="C125" s="24">
        <v>1988.73</v>
      </c>
      <c r="D125" s="24">
        <v>13660.48</v>
      </c>
      <c r="E125" s="24">
        <v>4294.5600000000004</v>
      </c>
      <c r="F125" s="24">
        <v>6303.3</v>
      </c>
      <c r="G125" s="24">
        <v>7638.17</v>
      </c>
      <c r="H125" s="24">
        <v>16569.09</v>
      </c>
      <c r="I125" s="24">
        <v>23984.14</v>
      </c>
      <c r="J125" s="24">
        <v>6247.2</v>
      </c>
      <c r="K125" s="5"/>
      <c r="L125" s="5">
        <f t="shared" si="74"/>
        <v>92</v>
      </c>
      <c r="M125" s="25">
        <f t="shared" si="72"/>
        <v>1.2781559065278813E-2</v>
      </c>
      <c r="N125" s="25">
        <f t="shared" si="76"/>
        <v>2.8909452842373024E-2</v>
      </c>
      <c r="O125" s="25">
        <f t="shared" si="77"/>
        <v>-1.5122462497620805E-2</v>
      </c>
      <c r="P125" s="25">
        <f t="shared" si="78"/>
        <v>-4.9081135664388953E-3</v>
      </c>
      <c r="Q125" s="25">
        <f t="shared" si="79"/>
        <v>-8.9707947178856526E-3</v>
      </c>
      <c r="R125" s="25">
        <f t="shared" si="80"/>
        <v>7.0988209930634358E-3</v>
      </c>
      <c r="S125" s="25">
        <f t="shared" si="81"/>
        <v>-4.0208882177936875E-2</v>
      </c>
      <c r="T125" s="25">
        <f t="shared" si="82"/>
        <v>3.3889848608041236E-2</v>
      </c>
      <c r="U125" s="25">
        <f t="shared" si="83"/>
        <v>1.6624815967431442E-2</v>
      </c>
      <c r="X125" s="22">
        <f t="shared" si="73"/>
        <v>0.28040111889060793</v>
      </c>
      <c r="Y125" s="22">
        <f t="shared" si="84"/>
        <v>0.37963184616070372</v>
      </c>
      <c r="Z125" s="22">
        <f t="shared" si="85"/>
        <v>-0.40489570649319329</v>
      </c>
      <c r="AA125" s="22">
        <f t="shared" si="86"/>
        <v>-2.2927213735788564E-2</v>
      </c>
      <c r="AB125" s="22">
        <f t="shared" si="87"/>
        <v>-0.18207831181974515</v>
      </c>
      <c r="AC125" s="22">
        <f t="shared" si="88"/>
        <v>9.6684397732760288E-2</v>
      </c>
      <c r="AD125" s="22">
        <f t="shared" si="89"/>
        <v>-0.58683718913291194</v>
      </c>
      <c r="AE125" s="22">
        <f t="shared" si="90"/>
        <v>0.48123027296900034</v>
      </c>
      <c r="AF125" s="22">
        <f t="shared" si="91"/>
        <v>0.35473812288797768</v>
      </c>
      <c r="AI125" s="11">
        <f t="shared" ca="1" si="95"/>
        <v>0.1554521892533538</v>
      </c>
      <c r="AJ125" s="11">
        <f t="shared" ca="1" si="95"/>
        <v>-0.33333555029262596</v>
      </c>
      <c r="AK125" s="11">
        <f t="shared" ca="1" si="95"/>
        <v>0.46222925124206093</v>
      </c>
      <c r="AL125" s="11">
        <f t="shared" ca="1" si="95"/>
        <v>0.26598951250433606</v>
      </c>
      <c r="AM125" s="11">
        <f t="shared" ca="1" si="95"/>
        <v>0.29025399241733729</v>
      </c>
      <c r="AN125" s="11">
        <f t="shared" ca="1" si="95"/>
        <v>0.73513359293992109</v>
      </c>
      <c r="AO125" s="11">
        <f t="shared" ca="1" si="95"/>
        <v>0.15111039984094116</v>
      </c>
      <c r="AP125" s="11">
        <f t="shared" ca="1" si="95"/>
        <v>0.24301220610857721</v>
      </c>
      <c r="AQ125" s="11">
        <f t="shared" ca="1" si="95"/>
        <v>7.2587603781544968E-2</v>
      </c>
      <c r="AS125" s="1">
        <f t="shared" ca="1" si="64"/>
        <v>5.6818561265403952E-3</v>
      </c>
      <c r="AT125" s="1">
        <f t="shared" ca="1" si="93"/>
        <v>2.1062158763266912E-2</v>
      </c>
      <c r="AU125" s="1">
        <f t="shared" ca="1" si="93"/>
        <v>9.1348258275118395E-3</v>
      </c>
      <c r="AV125" s="1">
        <f t="shared" ca="1" si="93"/>
        <v>1.3399214789112262E-3</v>
      </c>
      <c r="AW125" s="1">
        <f t="shared" ca="1" si="93"/>
        <v>1.1320702553254038E-3</v>
      </c>
      <c r="AX125" s="1">
        <f t="shared" ca="1" si="93"/>
        <v>9.9731115039902243E-3</v>
      </c>
      <c r="AY125" s="1">
        <f t="shared" ca="1" si="93"/>
        <v>-2.8825870618323656E-2</v>
      </c>
      <c r="AZ125" s="1">
        <f t="shared" ca="1" si="93"/>
        <v>1.2177218059455605E-2</v>
      </c>
      <c r="BA125" s="1">
        <f t="shared" ca="1" si="93"/>
        <v>-2.9238442652228724E-3</v>
      </c>
      <c r="BB125" s="15">
        <f t="shared" ca="1" si="66"/>
        <v>-7.099702938738418E-3</v>
      </c>
      <c r="BC125" s="15">
        <f t="shared" ca="1" si="67"/>
        <v>-7.8472940791061117E-3</v>
      </c>
      <c r="BD125" s="15">
        <f t="shared" ca="1" si="68"/>
        <v>2.4257288325132645E-2</v>
      </c>
      <c r="BE125" s="15">
        <f t="shared" ca="1" si="69"/>
        <v>6.248035045350122E-3</v>
      </c>
      <c r="BF125" s="15">
        <f t="shared" ca="1" si="70"/>
        <v>1.0102864973211056E-2</v>
      </c>
      <c r="BG125" s="15">
        <f t="shared" ca="1" si="94"/>
        <v>2.8742905109267886E-3</v>
      </c>
      <c r="BH125" s="15">
        <f t="shared" ca="1" si="94"/>
        <v>1.1383011559613219E-2</v>
      </c>
      <c r="BI125" s="15">
        <f t="shared" ca="1" si="94"/>
        <v>-2.1712630548585632E-2</v>
      </c>
      <c r="BJ125" s="15">
        <f t="shared" ca="1" si="94"/>
        <v>-1.9548660232654315E-2</v>
      </c>
    </row>
    <row r="126" spans="1:62" x14ac:dyDescent="0.2">
      <c r="A126" s="20">
        <v>39353</v>
      </c>
      <c r="B126" s="24">
        <v>1526.75</v>
      </c>
      <c r="C126" s="24">
        <v>2091.11</v>
      </c>
      <c r="D126" s="24">
        <v>14098.89</v>
      </c>
      <c r="E126" s="24">
        <v>4381.71</v>
      </c>
      <c r="F126" s="24">
        <v>6466.8</v>
      </c>
      <c r="G126" s="24">
        <v>7861.51</v>
      </c>
      <c r="H126" s="24">
        <v>16785.689999999999</v>
      </c>
      <c r="I126" s="24">
        <v>27142.47</v>
      </c>
      <c r="J126" s="24">
        <v>6567.8</v>
      </c>
      <c r="K126" s="5"/>
      <c r="L126" s="5">
        <f t="shared" si="74"/>
        <v>93</v>
      </c>
      <c r="M126" s="25">
        <f t="shared" si="72"/>
        <v>3.5168283637491062E-2</v>
      </c>
      <c r="N126" s="25">
        <f t="shared" si="76"/>
        <v>5.0198781420149087E-2</v>
      </c>
      <c r="O126" s="25">
        <f t="shared" si="77"/>
        <v>3.1589078263496689E-2</v>
      </c>
      <c r="P126" s="25">
        <f t="shared" si="78"/>
        <v>2.0089953671471681E-2</v>
      </c>
      <c r="Q126" s="25">
        <f t="shared" si="79"/>
        <v>2.560808996433819E-2</v>
      </c>
      <c r="R126" s="25">
        <f t="shared" si="80"/>
        <v>2.8820654258249423E-2</v>
      </c>
      <c r="S126" s="25">
        <f t="shared" si="81"/>
        <v>1.2987826316408277E-2</v>
      </c>
      <c r="T126" s="25">
        <f t="shared" si="82"/>
        <v>0.12370688127753653</v>
      </c>
      <c r="U126" s="25">
        <f t="shared" si="83"/>
        <v>5.0045557650253085E-2</v>
      </c>
      <c r="X126" s="22">
        <f t="shared" si="73"/>
        <v>0.75130613915297928</v>
      </c>
      <c r="Y126" s="22">
        <f t="shared" si="84"/>
        <v>0.6314475065141264</v>
      </c>
      <c r="Z126" s="22">
        <f t="shared" si="85"/>
        <v>0.59913081647159383</v>
      </c>
      <c r="AA126" s="22">
        <f t="shared" si="86"/>
        <v>0.41079870371625998</v>
      </c>
      <c r="AB126" s="22">
        <f t="shared" si="87"/>
        <v>0.60530501555721361</v>
      </c>
      <c r="AC126" s="22">
        <f t="shared" si="88"/>
        <v>0.41814167256001084</v>
      </c>
      <c r="AD126" s="22">
        <f t="shared" si="89"/>
        <v>0.29493461261918702</v>
      </c>
      <c r="AE126" s="22">
        <f t="shared" si="90"/>
        <v>1.8567023844758259</v>
      </c>
      <c r="AF126" s="22">
        <f t="shared" si="91"/>
        <v>1.2384025064925608</v>
      </c>
      <c r="AI126" s="11">
        <f t="shared" ca="1" si="95"/>
        <v>2.2539680870847238</v>
      </c>
      <c r="AJ126" s="11">
        <f t="shared" ca="1" si="95"/>
        <v>0.48249673684518923</v>
      </c>
      <c r="AK126" s="11">
        <f t="shared" ca="1" si="95"/>
        <v>0.51940726548804372</v>
      </c>
      <c r="AL126" s="11">
        <f t="shared" ca="1" si="95"/>
        <v>0.9169878686588846</v>
      </c>
      <c r="AM126" s="11">
        <f t="shared" ca="1" si="95"/>
        <v>0.60295060144959245</v>
      </c>
      <c r="AN126" s="11">
        <f t="shared" ca="1" si="95"/>
        <v>0.53505326637504491</v>
      </c>
      <c r="AO126" s="11">
        <f t="shared" ca="1" si="95"/>
        <v>7.9451087160183398E-2</v>
      </c>
      <c r="AP126" s="11">
        <f t="shared" ca="1" si="95"/>
        <v>0.11825259037373828</v>
      </c>
      <c r="AQ126" s="11">
        <f t="shared" ca="1" si="95"/>
        <v>7.8449114391631103E-2</v>
      </c>
      <c r="AS126" s="1">
        <f t="shared" ca="1" si="64"/>
        <v>3.6956416909992941E-2</v>
      </c>
      <c r="AT126" s="1">
        <f t="shared" ca="1" si="93"/>
        <v>8.0674576020889524E-2</v>
      </c>
      <c r="AU126" s="1">
        <f t="shared" ca="1" si="93"/>
        <v>5.2764863602380037E-2</v>
      </c>
      <c r="AV126" s="1">
        <f t="shared" ca="1" si="93"/>
        <v>2.5259118327888432E-2</v>
      </c>
      <c r="AW126" s="1">
        <f t="shared" ca="1" si="93"/>
        <v>2.3950060071106161E-2</v>
      </c>
      <c r="AX126" s="1">
        <f t="shared" ca="1" si="93"/>
        <v>3.5033239046931362E-2</v>
      </c>
      <c r="AY126" s="1">
        <f t="shared" ca="1" si="93"/>
        <v>3.7634198756481427E-2</v>
      </c>
      <c r="AZ126" s="1">
        <f t="shared" ca="1" si="93"/>
        <v>7.2406038075198589E-2</v>
      </c>
      <c r="BA126" s="1">
        <f t="shared" ca="1" si="93"/>
        <v>2.6836145036593179E-2</v>
      </c>
      <c r="BB126" s="15">
        <f t="shared" ca="1" si="66"/>
        <v>1.7881332725018795E-3</v>
      </c>
      <c r="BC126" s="15">
        <f t="shared" ca="1" si="67"/>
        <v>3.0475794600740437E-2</v>
      </c>
      <c r="BD126" s="15">
        <f t="shared" ca="1" si="68"/>
        <v>2.1175785338883348E-2</v>
      </c>
      <c r="BE126" s="15">
        <f t="shared" ca="1" si="69"/>
        <v>5.1691646564167512E-3</v>
      </c>
      <c r="BF126" s="15">
        <f t="shared" ca="1" si="70"/>
        <v>-1.6580298932320284E-3</v>
      </c>
      <c r="BG126" s="15">
        <f t="shared" ca="1" si="94"/>
        <v>6.2125847886819394E-3</v>
      </c>
      <c r="BH126" s="15">
        <f t="shared" ca="1" si="94"/>
        <v>2.4646372440073151E-2</v>
      </c>
      <c r="BI126" s="15">
        <f t="shared" ca="1" si="94"/>
        <v>-5.1300843202337937E-2</v>
      </c>
      <c r="BJ126" s="15">
        <f t="shared" ca="1" si="94"/>
        <v>-2.3209412613659906E-2</v>
      </c>
    </row>
    <row r="127" spans="1:62" x14ac:dyDescent="0.2">
      <c r="A127" s="20">
        <v>39386</v>
      </c>
      <c r="B127" s="24">
        <v>1549.38</v>
      </c>
      <c r="C127" s="24">
        <v>2238.98</v>
      </c>
      <c r="D127" s="24">
        <v>14625</v>
      </c>
      <c r="E127" s="24">
        <v>4489.79</v>
      </c>
      <c r="F127" s="24">
        <v>6721.6</v>
      </c>
      <c r="G127" s="24">
        <v>8019.22</v>
      </c>
      <c r="H127" s="24">
        <v>16737.63</v>
      </c>
      <c r="I127" s="24">
        <v>31352.58</v>
      </c>
      <c r="J127" s="24">
        <v>6754.1</v>
      </c>
      <c r="K127" s="5"/>
      <c r="L127" s="5">
        <f t="shared" si="74"/>
        <v>94</v>
      </c>
      <c r="M127" s="25">
        <f t="shared" si="72"/>
        <v>1.4713557788708606E-2</v>
      </c>
      <c r="N127" s="25">
        <f t="shared" si="76"/>
        <v>6.8325379546299067E-2</v>
      </c>
      <c r="O127" s="25">
        <f t="shared" si="77"/>
        <v>3.6636322236902885E-2</v>
      </c>
      <c r="P127" s="25">
        <f t="shared" si="78"/>
        <v>2.4366870902317719E-2</v>
      </c>
      <c r="Q127" s="25">
        <f t="shared" si="79"/>
        <v>3.8644825687666348E-2</v>
      </c>
      <c r="R127" s="25">
        <f t="shared" si="80"/>
        <v>1.986246034154945E-2</v>
      </c>
      <c r="S127" s="25">
        <f t="shared" si="81"/>
        <v>-2.8672597419236788E-3</v>
      </c>
      <c r="T127" s="25">
        <f t="shared" si="82"/>
        <v>0.14419690049790557</v>
      </c>
      <c r="U127" s="25">
        <f t="shared" si="83"/>
        <v>2.7970806878050987E-2</v>
      </c>
      <c r="X127" s="22">
        <f t="shared" si="73"/>
        <v>0.32104073524309862</v>
      </c>
      <c r="Y127" s="22">
        <f t="shared" si="84"/>
        <v>0.8458535766925217</v>
      </c>
      <c r="Z127" s="22">
        <f t="shared" si="85"/>
        <v>0.7076172147920754</v>
      </c>
      <c r="AA127" s="22">
        <f t="shared" si="86"/>
        <v>0.48500483462073152</v>
      </c>
      <c r="AB127" s="22">
        <f t="shared" si="87"/>
        <v>0.90215982872720368</v>
      </c>
      <c r="AC127" s="22">
        <f t="shared" si="88"/>
        <v>0.28557106635561919</v>
      </c>
      <c r="AD127" s="22">
        <f t="shared" si="89"/>
        <v>3.2125724695677628E-2</v>
      </c>
      <c r="AE127" s="22">
        <f t="shared" si="90"/>
        <v>2.1704897493464141</v>
      </c>
      <c r="AF127" s="22">
        <f t="shared" si="91"/>
        <v>0.65473290336196222</v>
      </c>
      <c r="AI127" s="11">
        <f t="shared" ca="1" si="95"/>
        <v>2.1218033278575632</v>
      </c>
      <c r="AJ127" s="11">
        <f t="shared" ca="1" si="95"/>
        <v>0.35216281437163477</v>
      </c>
      <c r="AK127" s="11">
        <f t="shared" ca="1" si="95"/>
        <v>1.0449277687450786</v>
      </c>
      <c r="AL127" s="11">
        <f t="shared" ca="1" si="95"/>
        <v>1.2065377278576266</v>
      </c>
      <c r="AM127" s="11">
        <f t="shared" ca="1" si="95"/>
        <v>0.35202730598764648</v>
      </c>
      <c r="AN127" s="11">
        <f t="shared" ca="1" si="95"/>
        <v>0.27019958861242205</v>
      </c>
      <c r="AO127" s="11">
        <f t="shared" ca="1" si="95"/>
        <v>0.18089785131344088</v>
      </c>
      <c r="AP127" s="11">
        <f t="shared" ca="1" si="95"/>
        <v>-0.41662803731120102</v>
      </c>
      <c r="AQ127" s="11">
        <f t="shared" ca="1" si="95"/>
        <v>-0.11727779892269038</v>
      </c>
      <c r="AS127" s="1">
        <f t="shared" ca="1" si="64"/>
        <v>3.7261215309947436E-2</v>
      </c>
      <c r="AT127" s="1">
        <f t="shared" ca="1" si="93"/>
        <v>9.9205269628853607E-2</v>
      </c>
      <c r="AU127" s="1">
        <f t="shared" ca="1" si="93"/>
        <v>5.7288653966436037E-2</v>
      </c>
      <c r="AV127" s="1">
        <f t="shared" ca="1" si="93"/>
        <v>1.911807071637801E-2</v>
      </c>
      <c r="AW127" s="1">
        <f t="shared" ca="1" si="93"/>
        <v>1.8980422289328489E-2</v>
      </c>
      <c r="AX127" s="1">
        <f t="shared" ca="1" si="93"/>
        <v>3.1546886668312568E-2</v>
      </c>
      <c r="AY127" s="1">
        <f t="shared" ca="1" si="93"/>
        <v>1.4817025230897209E-2</v>
      </c>
      <c r="AZ127" s="1">
        <f t="shared" ca="1" si="93"/>
        <v>8.1765788379272134E-2</v>
      </c>
      <c r="BA127" s="1">
        <f t="shared" ca="1" si="93"/>
        <v>1.7367433339597178E-2</v>
      </c>
      <c r="BB127" s="15">
        <f t="shared" ca="1" si="66"/>
        <v>2.2547657521238829E-2</v>
      </c>
      <c r="BC127" s="15">
        <f t="shared" ca="1" si="67"/>
        <v>3.087989008255454E-2</v>
      </c>
      <c r="BD127" s="15">
        <f t="shared" ca="1" si="68"/>
        <v>2.0652331729533152E-2</v>
      </c>
      <c r="BE127" s="15">
        <f t="shared" ca="1" si="69"/>
        <v>-5.2488001859397095E-3</v>
      </c>
      <c r="BF127" s="15">
        <f t="shared" ca="1" si="70"/>
        <v>-1.966440339833786E-2</v>
      </c>
      <c r="BG127" s="15">
        <f t="shared" ca="1" si="94"/>
        <v>1.1684426326763118E-2</v>
      </c>
      <c r="BH127" s="15">
        <f t="shared" ca="1" si="94"/>
        <v>1.7684284972820888E-2</v>
      </c>
      <c r="BI127" s="15">
        <f t="shared" ca="1" si="94"/>
        <v>-6.2431112118633433E-2</v>
      </c>
      <c r="BJ127" s="15">
        <f t="shared" ca="1" si="94"/>
        <v>-1.0603373538453809E-2</v>
      </c>
    </row>
    <row r="128" spans="1:62" x14ac:dyDescent="0.2">
      <c r="A128" s="20">
        <v>39416</v>
      </c>
      <c r="B128" s="24">
        <v>1481.14</v>
      </c>
      <c r="C128" s="24">
        <v>2089.1</v>
      </c>
      <c r="D128" s="24">
        <v>13689.12</v>
      </c>
      <c r="E128" s="24">
        <v>4394.95</v>
      </c>
      <c r="F128" s="24">
        <v>6432.5</v>
      </c>
      <c r="G128" s="24">
        <v>7870.52</v>
      </c>
      <c r="H128" s="24">
        <v>15680.67</v>
      </c>
      <c r="I128" s="24">
        <v>28643.61</v>
      </c>
      <c r="J128" s="24">
        <v>6533.1</v>
      </c>
      <c r="K128" s="5"/>
      <c r="L128" s="5">
        <f t="shared" si="74"/>
        <v>95</v>
      </c>
      <c r="M128" s="25">
        <f t="shared" si="72"/>
        <v>-4.5042789369416157E-2</v>
      </c>
      <c r="N128" s="25">
        <f t="shared" si="76"/>
        <v>-6.9287053794677478E-2</v>
      </c>
      <c r="O128" s="25">
        <f t="shared" si="77"/>
        <v>-6.6131036380355238E-2</v>
      </c>
      <c r="P128" s="25">
        <f t="shared" si="78"/>
        <v>-2.1349775550898866E-2</v>
      </c>
      <c r="Q128" s="25">
        <f t="shared" si="79"/>
        <v>-4.3962956259218422E-2</v>
      </c>
      <c r="R128" s="25">
        <f t="shared" si="80"/>
        <v>-1.8717026346685869E-2</v>
      </c>
      <c r="S128" s="25">
        <f t="shared" si="81"/>
        <v>-6.5230734376203817E-2</v>
      </c>
      <c r="T128" s="25">
        <f t="shared" si="82"/>
        <v>-9.0366178708302353E-2</v>
      </c>
      <c r="U128" s="25">
        <f t="shared" si="83"/>
        <v>-3.3268165249754962E-2</v>
      </c>
      <c r="X128" s="22">
        <f t="shared" si="73"/>
        <v>-0.93593474495870643</v>
      </c>
      <c r="Y128" s="22">
        <f t="shared" si="84"/>
        <v>-0.78186171963549922</v>
      </c>
      <c r="Z128" s="22">
        <f t="shared" si="85"/>
        <v>-1.5012834565522668</v>
      </c>
      <c r="AA128" s="22">
        <f t="shared" si="86"/>
        <v>-0.30819626516995929</v>
      </c>
      <c r="AB128" s="22">
        <f t="shared" si="87"/>
        <v>-0.97887221768827604</v>
      </c>
      <c r="AC128" s="22">
        <f t="shared" si="88"/>
        <v>-0.28535941191624459</v>
      </c>
      <c r="AD128" s="22">
        <f t="shared" si="89"/>
        <v>-1.0015914910534141</v>
      </c>
      <c r="AE128" s="22">
        <f t="shared" si="90"/>
        <v>-1.4216459987195835</v>
      </c>
      <c r="AF128" s="22">
        <f t="shared" si="91"/>
        <v>-0.96446211844424168</v>
      </c>
      <c r="AI128" s="11">
        <f t="shared" ca="1" si="95"/>
        <v>-2.6915445411273562</v>
      </c>
      <c r="AJ128" s="11">
        <f t="shared" ca="1" si="95"/>
        <v>-1.0014203727250672</v>
      </c>
      <c r="AK128" s="11">
        <f t="shared" ca="1" si="95"/>
        <v>-0.44673117401639101</v>
      </c>
      <c r="AL128" s="11">
        <f t="shared" ca="1" si="95"/>
        <v>-0.20914485488088785</v>
      </c>
      <c r="AM128" s="11">
        <f t="shared" ca="1" si="95"/>
        <v>-0.43768319430874042</v>
      </c>
      <c r="AN128" s="11">
        <f t="shared" ca="1" si="95"/>
        <v>0.34167706037663548</v>
      </c>
      <c r="AO128" s="11">
        <f t="shared" ca="1" si="95"/>
        <v>-0.13374604620696592</v>
      </c>
      <c r="AP128" s="11">
        <f t="shared" ca="1" si="95"/>
        <v>7.0997759701705909E-2</v>
      </c>
      <c r="AQ128" s="11">
        <f t="shared" ca="1" si="95"/>
        <v>-9.1574179966710301E-2</v>
      </c>
      <c r="AS128" s="1">
        <f t="shared" ca="1" si="64"/>
        <v>-4.2202015543986449E-2</v>
      </c>
      <c r="AT128" s="1">
        <f t="shared" ca="1" si="93"/>
        <v>-9.5352820256631401E-2</v>
      </c>
      <c r="AU128" s="1">
        <f t="shared" ca="1" si="93"/>
        <v>-5.7511842620847513E-2</v>
      </c>
      <c r="AV128" s="1">
        <f t="shared" ca="1" si="93"/>
        <v>-3.0757894395492712E-2</v>
      </c>
      <c r="AW128" s="1">
        <f t="shared" ca="1" si="93"/>
        <v>-2.7633137118665631E-2</v>
      </c>
      <c r="AX128" s="1">
        <f t="shared" ca="1" si="93"/>
        <v>-2.9925789456956384E-2</v>
      </c>
      <c r="AY128" s="1">
        <f t="shared" ca="1" si="93"/>
        <v>-7.7322203626303279E-2</v>
      </c>
      <c r="AZ128" s="1">
        <f t="shared" ca="1" si="93"/>
        <v>-8.4267823968525488E-2</v>
      </c>
      <c r="BA128" s="1">
        <f t="shared" ca="1" si="93"/>
        <v>-2.9660568100231127E-2</v>
      </c>
      <c r="BB128" s="15">
        <f t="shared" ca="1" si="66"/>
        <v>2.8407738254297085E-3</v>
      </c>
      <c r="BC128" s="15">
        <f t="shared" ca="1" si="67"/>
        <v>-2.6065766461953924E-2</v>
      </c>
      <c r="BD128" s="15">
        <f t="shared" ca="1" si="68"/>
        <v>8.6191937595077248E-3</v>
      </c>
      <c r="BE128" s="15">
        <f t="shared" ca="1" si="69"/>
        <v>-9.4081188445938463E-3</v>
      </c>
      <c r="BF128" s="15">
        <f t="shared" ca="1" si="70"/>
        <v>1.6329819140552791E-2</v>
      </c>
      <c r="BG128" s="15">
        <f t="shared" ca="1" si="94"/>
        <v>-1.1208763110270515E-2</v>
      </c>
      <c r="BH128" s="15">
        <f t="shared" ca="1" si="94"/>
        <v>-1.2091469250099462E-2</v>
      </c>
      <c r="BI128" s="15">
        <f t="shared" ca="1" si="94"/>
        <v>6.098354739776865E-3</v>
      </c>
      <c r="BJ128" s="15">
        <f t="shared" ca="1" si="94"/>
        <v>3.6075971495238349E-3</v>
      </c>
    </row>
    <row r="129" spans="1:62" x14ac:dyDescent="0.2">
      <c r="A129" s="20">
        <v>39447</v>
      </c>
      <c r="B129" s="24">
        <v>1468.36</v>
      </c>
      <c r="C129" s="24">
        <v>2084.9299999999998</v>
      </c>
      <c r="D129" s="24">
        <v>13833.06</v>
      </c>
      <c r="E129" s="24">
        <v>4399.72</v>
      </c>
      <c r="F129" s="24">
        <v>6456.9</v>
      </c>
      <c r="G129" s="24">
        <v>8067.32</v>
      </c>
      <c r="H129" s="24">
        <v>15307.78</v>
      </c>
      <c r="I129" s="24">
        <v>27812.65</v>
      </c>
      <c r="J129" s="24">
        <v>6339.8</v>
      </c>
      <c r="K129" s="5"/>
      <c r="L129" s="5">
        <f t="shared" si="74"/>
        <v>96</v>
      </c>
      <c r="M129" s="25">
        <f t="shared" si="72"/>
        <v>-8.6659298048018304E-3</v>
      </c>
      <c r="N129" s="25">
        <f t="shared" si="76"/>
        <v>-1.9980696771792279E-3</v>
      </c>
      <c r="O129" s="25">
        <f t="shared" si="77"/>
        <v>1.0460022599620936E-2</v>
      </c>
      <c r="P129" s="25">
        <f t="shared" si="78"/>
        <v>1.0847480275508162E-3</v>
      </c>
      <c r="Q129" s="25">
        <f t="shared" si="79"/>
        <v>3.7860612823439285E-3</v>
      </c>
      <c r="R129" s="25">
        <f t="shared" si="80"/>
        <v>2.4697199006287661E-2</v>
      </c>
      <c r="S129" s="25">
        <f t="shared" si="81"/>
        <v>-2.4067547711452354E-2</v>
      </c>
      <c r="T129" s="25">
        <f t="shared" si="82"/>
        <v>-2.9439428464819038E-2</v>
      </c>
      <c r="U129" s="25">
        <f t="shared" si="83"/>
        <v>-3.0034340434645045E-2</v>
      </c>
      <c r="X129" s="22">
        <f t="shared" si="73"/>
        <v>-0.17074706709630968</v>
      </c>
      <c r="Y129" s="22">
        <f t="shared" si="84"/>
        <v>1.4049711209110784E-2</v>
      </c>
      <c r="Z129" s="22">
        <f t="shared" si="85"/>
        <v>0.14497897420589889</v>
      </c>
      <c r="AA129" s="22">
        <f t="shared" si="86"/>
        <v>8.1051200606359147E-2</v>
      </c>
      <c r="AB129" s="22">
        <f t="shared" si="87"/>
        <v>0.10840346099154331</v>
      </c>
      <c r="AC129" s="22">
        <f t="shared" si="88"/>
        <v>0.3571194433593029</v>
      </c>
      <c r="AD129" s="22">
        <f t="shared" si="89"/>
        <v>-0.31928353820151489</v>
      </c>
      <c r="AE129" s="22">
        <f t="shared" si="90"/>
        <v>-0.48860419903079055</v>
      </c>
      <c r="AF129" s="22">
        <f t="shared" si="91"/>
        <v>-0.87895785767560242</v>
      </c>
      <c r="AI129" s="11">
        <f t="shared" ca="1" si="95"/>
        <v>-0.3544958038630262</v>
      </c>
      <c r="AJ129" s="11">
        <f t="shared" ca="1" si="95"/>
        <v>-0.62167741623353379</v>
      </c>
      <c r="AK129" s="11">
        <f t="shared" ca="1" si="95"/>
        <v>0.22768268870459352</v>
      </c>
      <c r="AL129" s="11">
        <f t="shared" ca="1" si="95"/>
        <v>-0.2619727024937557</v>
      </c>
      <c r="AM129" s="11">
        <f t="shared" ca="1" si="95"/>
        <v>-0.53189583754530367</v>
      </c>
      <c r="AN129" s="11">
        <f t="shared" ca="1" si="95"/>
        <v>-0.5752143023238</v>
      </c>
      <c r="AO129" s="11">
        <f t="shared" ca="1" si="95"/>
        <v>-0.12789487872410918</v>
      </c>
      <c r="AP129" s="11">
        <f t="shared" ca="1" si="95"/>
        <v>-0.19076716839389962</v>
      </c>
      <c r="AQ129" s="11">
        <f t="shared" ca="1" si="95"/>
        <v>0.10156595236484839</v>
      </c>
      <c r="AS129" s="1">
        <f t="shared" ca="1" si="64"/>
        <v>-2.1312354168179734E-3</v>
      </c>
      <c r="AT129" s="1">
        <f t="shared" ca="1" si="93"/>
        <v>-2.511981646032278E-3</v>
      </c>
      <c r="AU129" s="1">
        <f t="shared" ca="1" si="93"/>
        <v>-6.0520401707376183E-3</v>
      </c>
      <c r="AV129" s="1">
        <f t="shared" ca="1" si="93"/>
        <v>1.6910879884942049E-4</v>
      </c>
      <c r="AW129" s="1">
        <f t="shared" ca="1" si="93"/>
        <v>-1.6264308512464135E-3</v>
      </c>
      <c r="AX129" s="1">
        <f t="shared" ca="1" si="93"/>
        <v>8.1578060481870447E-3</v>
      </c>
      <c r="AY129" s="1">
        <f t="shared" ca="1" si="93"/>
        <v>-4.2051143088140355E-2</v>
      </c>
      <c r="AZ129" s="1">
        <f t="shared" ca="1" si="93"/>
        <v>-1.0262787080691015E-2</v>
      </c>
      <c r="BA129" s="1">
        <f t="shared" ca="1" si="93"/>
        <v>-7.6551718630724006E-3</v>
      </c>
      <c r="BB129" s="15">
        <f t="shared" ca="1" si="66"/>
        <v>6.5346943879838575E-3</v>
      </c>
      <c r="BC129" s="15">
        <f t="shared" ca="1" si="67"/>
        <v>-5.1391196885305001E-4</v>
      </c>
      <c r="BD129" s="15">
        <f t="shared" ca="1" si="68"/>
        <v>-1.6512062770358556E-2</v>
      </c>
      <c r="BE129" s="15">
        <f t="shared" ca="1" si="69"/>
        <v>-9.156392287013957E-4</v>
      </c>
      <c r="BF129" s="15">
        <f t="shared" ca="1" si="70"/>
        <v>-5.4124921335903416E-3</v>
      </c>
      <c r="BG129" s="15">
        <f t="shared" ca="1" si="94"/>
        <v>-1.6539392958100616E-2</v>
      </c>
      <c r="BH129" s="15">
        <f t="shared" ca="1" si="94"/>
        <v>-1.7983595376688002E-2</v>
      </c>
      <c r="BI129" s="15">
        <f t="shared" ca="1" si="94"/>
        <v>1.9176641384128022E-2</v>
      </c>
      <c r="BJ129" s="15">
        <f t="shared" ca="1" si="94"/>
        <v>2.2379168571572645E-2</v>
      </c>
    </row>
    <row r="130" spans="1:62" x14ac:dyDescent="0.2">
      <c r="A130" s="20">
        <v>39478</v>
      </c>
      <c r="B130" s="24">
        <v>1378.55</v>
      </c>
      <c r="C130" s="24">
        <v>1841.42</v>
      </c>
      <c r="D130" s="24">
        <v>13155.1</v>
      </c>
      <c r="E130" s="24">
        <v>3792.8</v>
      </c>
      <c r="F130" s="24">
        <v>5879.8</v>
      </c>
      <c r="G130" s="24">
        <v>6851.75</v>
      </c>
      <c r="H130" s="24">
        <v>13592.47</v>
      </c>
      <c r="I130" s="24">
        <v>23455.74</v>
      </c>
      <c r="J130" s="24">
        <v>5650.3</v>
      </c>
      <c r="K130" s="5"/>
      <c r="L130" s="5">
        <f t="shared" si="74"/>
        <v>97</v>
      </c>
      <c r="M130" s="25">
        <f t="shared" si="72"/>
        <v>-6.3113909602276946E-2</v>
      </c>
      <c r="N130" s="25">
        <f t="shared" si="76"/>
        <v>-0.12419826843187846</v>
      </c>
      <c r="O130" s="25">
        <f t="shared" si="77"/>
        <v>-5.0251863201454527E-2</v>
      </c>
      <c r="P130" s="25">
        <f t="shared" si="78"/>
        <v>-0.14843636992992834</v>
      </c>
      <c r="Q130" s="25">
        <f t="shared" si="79"/>
        <v>-9.3626578729488472E-2</v>
      </c>
      <c r="R130" s="25">
        <f t="shared" si="80"/>
        <v>-0.16331723885176699</v>
      </c>
      <c r="S130" s="25">
        <f t="shared" si="81"/>
        <v>-0.11884523295376356</v>
      </c>
      <c r="T130" s="25">
        <f t="shared" si="82"/>
        <v>-0.17037571211143757</v>
      </c>
      <c r="U130" s="25">
        <f t="shared" si="83"/>
        <v>-0.1151385811163641</v>
      </c>
      <c r="X130" s="22">
        <f t="shared" si="73"/>
        <v>-1.3160609761083009</v>
      </c>
      <c r="Y130" s="22">
        <f t="shared" si="84"/>
        <v>-1.4313657058302462</v>
      </c>
      <c r="Z130" s="22">
        <f t="shared" si="85"/>
        <v>-1.1599735623678646</v>
      </c>
      <c r="AA130" s="22">
        <f t="shared" si="86"/>
        <v>-2.5131967245377971</v>
      </c>
      <c r="AB130" s="22">
        <f t="shared" si="87"/>
        <v>-2.1097446755364291</v>
      </c>
      <c r="AC130" s="22">
        <f t="shared" si="88"/>
        <v>-2.4252704260489049</v>
      </c>
      <c r="AD130" s="22">
        <f t="shared" si="89"/>
        <v>-1.8902884489825997</v>
      </c>
      <c r="AE130" s="22">
        <f t="shared" si="90"/>
        <v>-2.6469245297488442</v>
      </c>
      <c r="AF130" s="22">
        <f t="shared" si="91"/>
        <v>-3.129164842842608</v>
      </c>
      <c r="AI130" s="11">
        <f t="shared" ca="1" si="95"/>
        <v>-6.1833542784527245</v>
      </c>
      <c r="AJ130" s="11">
        <f t="shared" ca="1" si="95"/>
        <v>-7.9368673079211305E-2</v>
      </c>
      <c r="AK130" s="11">
        <f t="shared" ca="1" si="95"/>
        <v>0.92871762459326535</v>
      </c>
      <c r="AL130" s="11">
        <f t="shared" ca="1" si="95"/>
        <v>-1.225159451602335</v>
      </c>
      <c r="AM130" s="11">
        <f t="shared" ca="1" si="95"/>
        <v>-0.28051024834454141</v>
      </c>
      <c r="AN130" s="11">
        <f t="shared" ca="1" si="95"/>
        <v>-1.041978363533453</v>
      </c>
      <c r="AO130" s="11">
        <f t="shared" ca="1" si="95"/>
        <v>0.45851858056833489</v>
      </c>
      <c r="AP130" s="11">
        <f t="shared" ca="1" si="95"/>
        <v>0.41012265118652391</v>
      </c>
      <c r="AQ130" s="11">
        <f t="shared" ca="1" si="95"/>
        <v>-2.4575356844918073E-3</v>
      </c>
      <c r="AS130" s="1">
        <f t="shared" ref="AS130:AS161" ca="1" si="96">SUMPRODUCT(OFFSET($X$16:$Z$16,AS$30,0),$AI130:$AK130)*M$28+M$27</f>
        <v>-0.10285567748648221</v>
      </c>
      <c r="AT130" s="1">
        <f t="shared" ref="AT130:BA145" ca="1" si="97">SUMPRODUCT(OFFSET($X$16:$Z$16,AT$30,0),$AI130:$AK130)*N$28+N$27</f>
        <v>-0.13677504540419336</v>
      </c>
      <c r="AU130" s="1">
        <f t="shared" ca="1" si="97"/>
        <v>-7.8367604995655205E-2</v>
      </c>
      <c r="AV130" s="1">
        <f t="shared" ca="1" si="97"/>
        <v>-0.1384694242216738</v>
      </c>
      <c r="AW130" s="1">
        <f t="shared" ca="1" si="97"/>
        <v>-0.10209643009389147</v>
      </c>
      <c r="AX130" s="1">
        <f t="shared" ca="1" si="97"/>
        <v>-0.14759527022847582</v>
      </c>
      <c r="AY130" s="1">
        <f t="shared" ca="1" si="97"/>
        <v>-0.14127095556532998</v>
      </c>
      <c r="AZ130" s="1">
        <f t="shared" ca="1" si="97"/>
        <v>-0.10081687246310862</v>
      </c>
      <c r="BA130" s="1">
        <f t="shared" ca="1" si="97"/>
        <v>-8.674672710752028E-2</v>
      </c>
      <c r="BB130" s="15">
        <f t="shared" ref="BB130:BB161" ca="1" si="98">AS130-M130</f>
        <v>-3.9741767884205262E-2</v>
      </c>
      <c r="BC130" s="15">
        <f t="shared" ref="BC130:BC161" ca="1" si="99">AT130-N130</f>
        <v>-1.2576776972314893E-2</v>
      </c>
      <c r="BD130" s="15">
        <f t="shared" ref="BD130:BD161" ca="1" si="100">AU130-O130</f>
        <v>-2.8115741794200677E-2</v>
      </c>
      <c r="BE130" s="15">
        <f t="shared" ref="BE130:BE161" ca="1" si="101">AV130-P130</f>
        <v>9.9669457082545432E-3</v>
      </c>
      <c r="BF130" s="15">
        <f t="shared" ref="BF130:BF161" ca="1" si="102">AW130-Q130</f>
        <v>-8.4698513644029944E-3</v>
      </c>
      <c r="BG130" s="15">
        <f t="shared" ref="BG130:BJ145" ca="1" si="103">AX130-R130</f>
        <v>1.5721968623291172E-2</v>
      </c>
      <c r="BH130" s="15">
        <f t="shared" ca="1" si="103"/>
        <v>-2.2425722611566418E-2</v>
      </c>
      <c r="BI130" s="15">
        <f t="shared" ca="1" si="103"/>
        <v>6.9558839648328943E-2</v>
      </c>
      <c r="BJ130" s="15">
        <f t="shared" ca="1" si="103"/>
        <v>2.8391854008843823E-2</v>
      </c>
    </row>
    <row r="131" spans="1:62" x14ac:dyDescent="0.2">
      <c r="A131" s="20">
        <v>39507</v>
      </c>
      <c r="B131" s="24">
        <v>1330.63</v>
      </c>
      <c r="C131" s="24">
        <v>1745.27</v>
      </c>
      <c r="D131" s="24">
        <v>13582.69</v>
      </c>
      <c r="E131" s="24">
        <v>3724.5</v>
      </c>
      <c r="F131" s="24">
        <v>5884.3</v>
      </c>
      <c r="G131" s="24">
        <v>6748.13</v>
      </c>
      <c r="H131" s="24">
        <v>13603.02</v>
      </c>
      <c r="I131" s="24">
        <v>24331.67</v>
      </c>
      <c r="J131" s="24">
        <v>5572.1</v>
      </c>
      <c r="K131" s="5"/>
      <c r="L131" s="5">
        <f t="shared" si="74"/>
        <v>98</v>
      </c>
      <c r="M131" s="25">
        <f t="shared" si="72"/>
        <v>-3.5379707842082095E-2</v>
      </c>
      <c r="N131" s="25">
        <f t="shared" si="76"/>
        <v>-5.3627741634832519E-2</v>
      </c>
      <c r="O131" s="25">
        <f t="shared" si="77"/>
        <v>3.1986671798227201E-2</v>
      </c>
      <c r="P131" s="25">
        <f t="shared" si="78"/>
        <v>-1.8171917971577679E-2</v>
      </c>
      <c r="Q131" s="25">
        <f t="shared" si="79"/>
        <v>7.6503943684300818E-4</v>
      </c>
      <c r="R131" s="25">
        <f t="shared" si="80"/>
        <v>-1.5238664633095122E-2</v>
      </c>
      <c r="S131" s="25">
        <f t="shared" si="81"/>
        <v>7.7586397812494596E-4</v>
      </c>
      <c r="T131" s="25">
        <f t="shared" si="82"/>
        <v>3.6663552920603991E-2</v>
      </c>
      <c r="U131" s="25">
        <f t="shared" si="83"/>
        <v>-1.3936638460108812E-2</v>
      </c>
      <c r="X131" s="22">
        <f t="shared" si="73"/>
        <v>-0.73267170896842071</v>
      </c>
      <c r="Y131" s="22">
        <f t="shared" si="84"/>
        <v>-0.59663934318497502</v>
      </c>
      <c r="Z131" s="22">
        <f t="shared" si="85"/>
        <v>0.60767676566796558</v>
      </c>
      <c r="AA131" s="22">
        <f t="shared" si="86"/>
        <v>-0.25305923473455222</v>
      </c>
      <c r="AB131" s="22">
        <f t="shared" si="87"/>
        <v>3.9612860755329576E-2</v>
      </c>
      <c r="AC131" s="22">
        <f t="shared" si="88"/>
        <v>-0.2338837991692119</v>
      </c>
      <c r="AD131" s="22">
        <f t="shared" si="89"/>
        <v>9.2512990328373054E-2</v>
      </c>
      <c r="AE131" s="22">
        <f t="shared" si="90"/>
        <v>0.52370721541637677</v>
      </c>
      <c r="AF131" s="22">
        <f t="shared" si="91"/>
        <v>-0.45332499686777317</v>
      </c>
      <c r="AI131" s="11">
        <f t="shared" ca="1" si="95"/>
        <v>-0.37206935874029162</v>
      </c>
      <c r="AJ131" s="11">
        <f t="shared" ca="1" si="95"/>
        <v>0.60027942617979602</v>
      </c>
      <c r="AK131" s="11">
        <f t="shared" ca="1" si="95"/>
        <v>0.26791718327714276</v>
      </c>
      <c r="AL131" s="11">
        <f t="shared" ca="1" si="95"/>
        <v>0.65429244021490651</v>
      </c>
      <c r="AM131" s="11">
        <f t="shared" ca="1" si="95"/>
        <v>-4.4113451107829327E-2</v>
      </c>
      <c r="AN131" s="11">
        <f t="shared" ca="1" si="95"/>
        <v>-0.71557446731043028</v>
      </c>
      <c r="AO131" s="11">
        <f t="shared" ca="1" si="95"/>
        <v>-0.42771148580600143</v>
      </c>
      <c r="AP131" s="11">
        <f t="shared" ca="1" si="95"/>
        <v>-0.41846846392498299</v>
      </c>
      <c r="AQ131" s="11">
        <f t="shared" ca="1" si="95"/>
        <v>1.9062580763321776E-3</v>
      </c>
      <c r="AS131" s="1">
        <f t="shared" ca="1" si="96"/>
        <v>-9.598722419436486E-3</v>
      </c>
      <c r="AT131" s="1">
        <f t="shared" ca="1" si="97"/>
        <v>-3.3558846935921012E-3</v>
      </c>
      <c r="AU131" s="1">
        <f t="shared" ca="1" si="97"/>
        <v>9.7235734482482451E-3</v>
      </c>
      <c r="AV131" s="1">
        <f t="shared" ca="1" si="97"/>
        <v>-2.7580868930513803E-2</v>
      </c>
      <c r="AW131" s="1">
        <f t="shared" ca="1" si="97"/>
        <v>-1.5271880687058979E-2</v>
      </c>
      <c r="AX131" s="1">
        <f t="shared" ca="1" si="97"/>
        <v>-2.7119109110669282E-2</v>
      </c>
      <c r="AY131" s="1">
        <f t="shared" ca="1" si="97"/>
        <v>4.5924068117224473E-3</v>
      </c>
      <c r="AZ131" s="1">
        <f t="shared" ca="1" si="97"/>
        <v>1.3525199664213072E-2</v>
      </c>
      <c r="BA131" s="1">
        <f t="shared" ca="1" si="97"/>
        <v>-1.7980175656967766E-3</v>
      </c>
      <c r="BB131" s="15">
        <f t="shared" ca="1" si="98"/>
        <v>2.5780985422645609E-2</v>
      </c>
      <c r="BC131" s="15">
        <f t="shared" ca="1" si="99"/>
        <v>5.0271856941240416E-2</v>
      </c>
      <c r="BD131" s="15">
        <f t="shared" ca="1" si="100"/>
        <v>-2.2263098349978958E-2</v>
      </c>
      <c r="BE131" s="15">
        <f t="shared" ca="1" si="101"/>
        <v>-9.4089509589361242E-3</v>
      </c>
      <c r="BF131" s="15">
        <f t="shared" ca="1" si="102"/>
        <v>-1.6036920123901986E-2</v>
      </c>
      <c r="BG131" s="15">
        <f t="shared" ca="1" si="103"/>
        <v>-1.1880444477574159E-2</v>
      </c>
      <c r="BH131" s="15">
        <f t="shared" ca="1" si="103"/>
        <v>3.8165428335975014E-3</v>
      </c>
      <c r="BI131" s="15">
        <f t="shared" ca="1" si="103"/>
        <v>-2.3138353256390919E-2</v>
      </c>
      <c r="BJ131" s="15">
        <f t="shared" ca="1" si="103"/>
        <v>1.2138620894412035E-2</v>
      </c>
    </row>
    <row r="132" spans="1:62" x14ac:dyDescent="0.2">
      <c r="A132" s="20">
        <v>39538</v>
      </c>
      <c r="B132" s="24">
        <v>1322.7</v>
      </c>
      <c r="C132" s="24">
        <v>1781.93</v>
      </c>
      <c r="D132" s="24">
        <v>13350.13</v>
      </c>
      <c r="E132" s="24">
        <v>3628.06</v>
      </c>
      <c r="F132" s="24">
        <v>5702.1</v>
      </c>
      <c r="G132" s="24">
        <v>6534.97</v>
      </c>
      <c r="H132" s="24">
        <v>12525.54</v>
      </c>
      <c r="I132" s="24">
        <v>22849.200000000001</v>
      </c>
      <c r="J132" s="24">
        <v>5355.7</v>
      </c>
      <c r="K132" s="5"/>
      <c r="L132" s="5">
        <f t="shared" si="74"/>
        <v>99</v>
      </c>
      <c r="M132" s="25">
        <f t="shared" si="72"/>
        <v>-5.9774122413739049E-3</v>
      </c>
      <c r="N132" s="25">
        <f t="shared" si="76"/>
        <v>2.078777509214657E-2</v>
      </c>
      <c r="O132" s="25">
        <f t="shared" si="77"/>
        <v>-1.7270065307397154E-2</v>
      </c>
      <c r="P132" s="25">
        <f t="shared" si="78"/>
        <v>-2.6234544480569409E-2</v>
      </c>
      <c r="Q132" s="25">
        <f t="shared" si="79"/>
        <v>-3.1453259120695992E-2</v>
      </c>
      <c r="R132" s="25">
        <f t="shared" si="80"/>
        <v>-3.2097673065550933E-2</v>
      </c>
      <c r="S132" s="25">
        <f t="shared" si="81"/>
        <v>-8.2522067100112895E-2</v>
      </c>
      <c r="T132" s="25">
        <f t="shared" si="82"/>
        <v>-6.286268819311136E-2</v>
      </c>
      <c r="U132" s="25">
        <f t="shared" si="83"/>
        <v>-3.9610588322776995E-2</v>
      </c>
      <c r="X132" s="22">
        <f t="shared" si="73"/>
        <v>-0.11419406785794635</v>
      </c>
      <c r="Y132" s="22">
        <f t="shared" si="84"/>
        <v>0.28356655042441997</v>
      </c>
      <c r="Z132" s="22">
        <f t="shared" si="85"/>
        <v>-0.4510566797061345</v>
      </c>
      <c r="AA132" s="22">
        <f t="shared" si="86"/>
        <v>-0.39294885285600245</v>
      </c>
      <c r="AB132" s="22">
        <f t="shared" si="87"/>
        <v>-0.69401841028738498</v>
      </c>
      <c r="AC132" s="22">
        <f t="shared" si="88"/>
        <v>-0.48337705514004853</v>
      </c>
      <c r="AD132" s="22">
        <f t="shared" si="89"/>
        <v>-1.2882071490931799</v>
      </c>
      <c r="AE132" s="22">
        <f t="shared" si="90"/>
        <v>-1.0004532355168188</v>
      </c>
      <c r="AF132" s="22">
        <f t="shared" si="91"/>
        <v>-1.1321595749690401</v>
      </c>
      <c r="AI132" s="11">
        <f t="shared" ca="1" si="95"/>
        <v>-1.6970768793801256</v>
      </c>
      <c r="AJ132" s="11">
        <f t="shared" ca="1" si="95"/>
        <v>-0.88443568836441278</v>
      </c>
      <c r="AK132" s="11">
        <f t="shared" ca="1" si="95"/>
        <v>0.85743304350834304</v>
      </c>
      <c r="AL132" s="11">
        <f t="shared" ca="1" si="95"/>
        <v>-0.76716075841324416</v>
      </c>
      <c r="AM132" s="11">
        <f t="shared" ca="1" si="95"/>
        <v>-0.1724084765763999</v>
      </c>
      <c r="AN132" s="11">
        <f t="shared" ca="1" si="95"/>
        <v>-1.3961466507916742E-2</v>
      </c>
      <c r="AO132" s="11">
        <f t="shared" ca="1" si="95"/>
        <v>0.18248341399814649</v>
      </c>
      <c r="AP132" s="11">
        <f t="shared" ca="1" si="95"/>
        <v>0.17208221822748015</v>
      </c>
      <c r="AQ132" s="11">
        <f t="shared" ca="1" si="95"/>
        <v>-0.17303238574097027</v>
      </c>
      <c r="AS132" s="1">
        <f t="shared" ca="1" si="96"/>
        <v>-2.1419089654830022E-2</v>
      </c>
      <c r="AT132" s="1">
        <f t="shared" ca="1" si="97"/>
        <v>-1.3184701965468846E-2</v>
      </c>
      <c r="AU132" s="1">
        <f t="shared" ca="1" si="97"/>
        <v>-2.0283212062538733E-2</v>
      </c>
      <c r="AV132" s="1">
        <f t="shared" ca="1" si="97"/>
        <v>-2.8867449188830639E-2</v>
      </c>
      <c r="AW132" s="1">
        <f t="shared" ca="1" si="97"/>
        <v>-2.4501815142808411E-2</v>
      </c>
      <c r="AX132" s="1">
        <f t="shared" ca="1" si="97"/>
        <v>-2.0419161901185329E-2</v>
      </c>
      <c r="AY132" s="1">
        <f t="shared" ca="1" si="97"/>
        <v>-9.3909918662842345E-2</v>
      </c>
      <c r="AZ132" s="1">
        <f t="shared" ca="1" si="97"/>
        <v>-2.5471155709399208E-2</v>
      </c>
      <c r="BA132" s="1">
        <f t="shared" ca="1" si="97"/>
        <v>-3.4315633015636324E-2</v>
      </c>
      <c r="BB132" s="15">
        <f t="shared" ca="1" si="98"/>
        <v>-1.5441677413456117E-2</v>
      </c>
      <c r="BC132" s="15">
        <f t="shared" ca="1" si="99"/>
        <v>-3.3972477057615413E-2</v>
      </c>
      <c r="BD132" s="15">
        <f t="shared" ca="1" si="100"/>
        <v>-3.013146755141579E-3</v>
      </c>
      <c r="BE132" s="15">
        <f t="shared" ca="1" si="101"/>
        <v>-2.6329047082612293E-3</v>
      </c>
      <c r="BF132" s="15">
        <f t="shared" ca="1" si="102"/>
        <v>6.9514439778875815E-3</v>
      </c>
      <c r="BG132" s="15">
        <f t="shared" ca="1" si="103"/>
        <v>1.1678511164365604E-2</v>
      </c>
      <c r="BH132" s="15">
        <f t="shared" ca="1" si="103"/>
        <v>-1.1387851562729451E-2</v>
      </c>
      <c r="BI132" s="15">
        <f t="shared" ca="1" si="103"/>
        <v>3.7391532483712152E-2</v>
      </c>
      <c r="BJ132" s="15">
        <f t="shared" ca="1" si="103"/>
        <v>5.294955307140671E-3</v>
      </c>
    </row>
    <row r="133" spans="1:62" x14ac:dyDescent="0.2">
      <c r="A133" s="20">
        <v>39568</v>
      </c>
      <c r="B133" s="24">
        <v>1385.59</v>
      </c>
      <c r="C133" s="24">
        <v>1917.7</v>
      </c>
      <c r="D133" s="24">
        <v>13937.04</v>
      </c>
      <c r="E133" s="24">
        <v>3825.02</v>
      </c>
      <c r="F133" s="24">
        <v>6087.3</v>
      </c>
      <c r="G133" s="24">
        <v>6948.82</v>
      </c>
      <c r="H133" s="24">
        <v>13849.99</v>
      </c>
      <c r="I133" s="24">
        <v>25755.35</v>
      </c>
      <c r="J133" s="24">
        <v>5595.4</v>
      </c>
      <c r="K133" s="5"/>
      <c r="L133" s="5">
        <f t="shared" si="74"/>
        <v>100</v>
      </c>
      <c r="M133" s="25">
        <f t="shared" si="72"/>
        <v>4.6450939660056381E-2</v>
      </c>
      <c r="N133" s="25">
        <f t="shared" si="76"/>
        <v>7.3429504726210126E-2</v>
      </c>
      <c r="O133" s="25">
        <f t="shared" si="77"/>
        <v>4.3023921564811142E-2</v>
      </c>
      <c r="P133" s="25">
        <f t="shared" si="78"/>
        <v>5.286562586937469E-2</v>
      </c>
      <c r="Q133" s="25">
        <f t="shared" si="79"/>
        <v>6.5370105616786744E-2</v>
      </c>
      <c r="R133" s="25">
        <f t="shared" si="80"/>
        <v>6.1404104589072833E-2</v>
      </c>
      <c r="S133" s="25">
        <f t="shared" si="81"/>
        <v>0.10051475079741456</v>
      </c>
      <c r="T133" s="25">
        <f t="shared" si="82"/>
        <v>0.11972626673306683</v>
      </c>
      <c r="U133" s="25">
        <f t="shared" si="83"/>
        <v>4.3783417301378039E-2</v>
      </c>
      <c r="X133" s="22">
        <f t="shared" si="73"/>
        <v>0.988636944103087</v>
      </c>
      <c r="Y133" s="22">
        <f t="shared" si="84"/>
        <v>0.90622648361677105</v>
      </c>
      <c r="Z133" s="22">
        <f t="shared" si="85"/>
        <v>0.8449134597626623</v>
      </c>
      <c r="AA133" s="22">
        <f t="shared" si="86"/>
        <v>0.9794690076581769</v>
      </c>
      <c r="AB133" s="22">
        <f t="shared" si="87"/>
        <v>1.5107115512322726</v>
      </c>
      <c r="AC133" s="22">
        <f t="shared" si="88"/>
        <v>0.90033795037615427</v>
      </c>
      <c r="AD133" s="22">
        <f t="shared" si="89"/>
        <v>1.7457532080900136</v>
      </c>
      <c r="AE133" s="22">
        <f t="shared" si="90"/>
        <v>1.7957426296292816</v>
      </c>
      <c r="AF133" s="22">
        <f t="shared" si="91"/>
        <v>1.0728277731742288</v>
      </c>
      <c r="AI133" s="11">
        <f t="shared" ca="1" si="95"/>
        <v>3.5305425018721914</v>
      </c>
      <c r="AJ133" s="11">
        <f t="shared" ca="1" si="95"/>
        <v>0.78053505128326961</v>
      </c>
      <c r="AK133" s="11">
        <f t="shared" ca="1" si="95"/>
        <v>-0.26213390443666396</v>
      </c>
      <c r="AL133" s="11">
        <f t="shared" ca="1" si="95"/>
        <v>0.70606201382473199</v>
      </c>
      <c r="AM133" s="11">
        <f t="shared" ca="1" si="95"/>
        <v>-0.27211868843910825</v>
      </c>
      <c r="AN133" s="11">
        <f t="shared" ca="1" si="95"/>
        <v>3.2252099852999594E-3</v>
      </c>
      <c r="AO133" s="11">
        <f t="shared" ca="1" si="95"/>
        <v>0.45765236869436554</v>
      </c>
      <c r="AP133" s="11">
        <f t="shared" ca="1" si="95"/>
        <v>-0.25028111721285429</v>
      </c>
      <c r="AQ133" s="11">
        <f t="shared" ca="1" si="95"/>
        <v>2.650386247693047E-2</v>
      </c>
      <c r="AS133" s="1">
        <f t="shared" ca="1" si="96"/>
        <v>5.4385339119562968E-2</v>
      </c>
      <c r="AT133" s="1">
        <f t="shared" ca="1" si="97"/>
        <v>8.3090692021642695E-2</v>
      </c>
      <c r="AU133" s="1">
        <f t="shared" ca="1" si="97"/>
        <v>6.4048932538252376E-2</v>
      </c>
      <c r="AV133" s="1">
        <f t="shared" ca="1" si="97"/>
        <v>5.4007979405158911E-2</v>
      </c>
      <c r="AW133" s="1">
        <f t="shared" ca="1" si="97"/>
        <v>4.6697475779404626E-2</v>
      </c>
      <c r="AX133" s="1">
        <f t="shared" ca="1" si="97"/>
        <v>6.2272425603062377E-2</v>
      </c>
      <c r="AY133" s="1">
        <f t="shared" ca="1" si="97"/>
        <v>9.4202742179727669E-2</v>
      </c>
      <c r="AZ133" s="1">
        <f t="shared" ca="1" si="97"/>
        <v>8.2718399611863266E-2</v>
      </c>
      <c r="BA133" s="1">
        <f t="shared" ca="1" si="97"/>
        <v>5.4922286186140833E-2</v>
      </c>
      <c r="BB133" s="15">
        <f t="shared" ca="1" si="98"/>
        <v>7.9343994595065873E-3</v>
      </c>
      <c r="BC133" s="15">
        <f t="shared" ca="1" si="99"/>
        <v>9.6611872954325689E-3</v>
      </c>
      <c r="BD133" s="15">
        <f t="shared" ca="1" si="100"/>
        <v>2.1025010973441234E-2</v>
      </c>
      <c r="BE133" s="15">
        <f t="shared" ca="1" si="101"/>
        <v>1.1423535357842213E-3</v>
      </c>
      <c r="BF133" s="15">
        <f t="shared" ca="1" si="102"/>
        <v>-1.8672629837382118E-2</v>
      </c>
      <c r="BG133" s="15">
        <f t="shared" ca="1" si="103"/>
        <v>8.6832101398954392E-4</v>
      </c>
      <c r="BH133" s="15">
        <f t="shared" ca="1" si="103"/>
        <v>-6.3120086176868956E-3</v>
      </c>
      <c r="BI133" s="15">
        <f t="shared" ca="1" si="103"/>
        <v>-3.7007867121203561E-2</v>
      </c>
      <c r="BJ133" s="15">
        <f t="shared" ca="1" si="103"/>
        <v>1.1138868884762794E-2</v>
      </c>
    </row>
    <row r="134" spans="1:62" x14ac:dyDescent="0.2">
      <c r="A134" s="20">
        <v>39598</v>
      </c>
      <c r="B134" s="24">
        <v>1400.38</v>
      </c>
      <c r="C134" s="24">
        <v>2032.57</v>
      </c>
      <c r="D134" s="24">
        <v>14714.73</v>
      </c>
      <c r="E134" s="24">
        <v>3777.85</v>
      </c>
      <c r="F134" s="24">
        <v>6053.5</v>
      </c>
      <c r="G134" s="24">
        <v>7096.79</v>
      </c>
      <c r="H134" s="24">
        <v>14338.54</v>
      </c>
      <c r="I134" s="24">
        <v>24533.119999999999</v>
      </c>
      <c r="J134" s="24">
        <v>5654.7</v>
      </c>
      <c r="K134" s="5"/>
      <c r="L134" s="5">
        <f t="shared" si="74"/>
        <v>101</v>
      </c>
      <c r="M134" s="25">
        <f t="shared" si="72"/>
        <v>1.0617586652650165E-2</v>
      </c>
      <c r="N134" s="25">
        <f t="shared" si="76"/>
        <v>5.8174450893843981E-2</v>
      </c>
      <c r="O134" s="25">
        <f t="shared" si="77"/>
        <v>5.4298988701872143E-2</v>
      </c>
      <c r="P134" s="25">
        <f t="shared" si="78"/>
        <v>-1.2408631278738279E-2</v>
      </c>
      <c r="Q134" s="25">
        <f t="shared" si="79"/>
        <v>-5.5680164938932981E-3</v>
      </c>
      <c r="R134" s="25">
        <f t="shared" si="80"/>
        <v>2.1070708148387698E-2</v>
      </c>
      <c r="S134" s="25">
        <f t="shared" si="81"/>
        <v>3.4666506266560371E-2</v>
      </c>
      <c r="T134" s="25">
        <f t="shared" si="82"/>
        <v>-4.8618331142724874E-2</v>
      </c>
      <c r="U134" s="25">
        <f t="shared" si="83"/>
        <v>1.0542226150623259E-2</v>
      </c>
      <c r="X134" s="22">
        <f t="shared" si="73"/>
        <v>0.23488193319959436</v>
      </c>
      <c r="Y134" s="22">
        <f t="shared" si="84"/>
        <v>0.72578577875892059</v>
      </c>
      <c r="Z134" s="22">
        <f t="shared" si="85"/>
        <v>1.0872618445378655</v>
      </c>
      <c r="AA134" s="22">
        <f t="shared" si="86"/>
        <v>-0.15306403172141381</v>
      </c>
      <c r="AB134" s="22">
        <f t="shared" si="87"/>
        <v>-0.10459487460205155</v>
      </c>
      <c r="AC134" s="22">
        <f t="shared" si="88"/>
        <v>0.30345169560824869</v>
      </c>
      <c r="AD134" s="22">
        <f t="shared" si="89"/>
        <v>0.65427354956271477</v>
      </c>
      <c r="AE134" s="22">
        <f t="shared" si="90"/>
        <v>-0.78231291973452577</v>
      </c>
      <c r="AF134" s="22">
        <f t="shared" si="91"/>
        <v>0.19391081294374427</v>
      </c>
      <c r="AI134" s="11">
        <f t="shared" ref="AI134:AQ143" ca="1" si="104">SUMPRODUCT(OFFSET($AI$16:$AQ$16,AI$30,0),$X134:$AF134)</f>
        <v>0.7022207835194979</v>
      </c>
      <c r="AJ134" s="11">
        <f t="shared" ca="1" si="104"/>
        <v>0.43698485023549805</v>
      </c>
      <c r="AK134" s="11">
        <f t="shared" ca="1" si="104"/>
        <v>3.8866759283275085E-2</v>
      </c>
      <c r="AL134" s="11">
        <f t="shared" ca="1" si="104"/>
        <v>-1.3748614554818563</v>
      </c>
      <c r="AM134" s="11">
        <f t="shared" ca="1" si="104"/>
        <v>-0.13832329269753221</v>
      </c>
      <c r="AN134" s="11">
        <f t="shared" ca="1" si="104"/>
        <v>-0.33063749360862171</v>
      </c>
      <c r="AO134" s="11">
        <f t="shared" ca="1" si="104"/>
        <v>-0.42007757245300764</v>
      </c>
      <c r="AP134" s="11">
        <f t="shared" ca="1" si="104"/>
        <v>-0.11312557498803309</v>
      </c>
      <c r="AQ134" s="11">
        <f t="shared" ca="1" si="104"/>
        <v>0.27326133535345726</v>
      </c>
      <c r="AS134" s="1">
        <f t="shared" ca="1" si="96"/>
        <v>9.0037853411748386E-3</v>
      </c>
      <c r="AT134" s="1">
        <f t="shared" ca="1" si="97"/>
        <v>1.7314787817951864E-2</v>
      </c>
      <c r="AU134" s="1">
        <f t="shared" ca="1" si="97"/>
        <v>2.0692297932910018E-2</v>
      </c>
      <c r="AV134" s="1">
        <f t="shared" ca="1" si="97"/>
        <v>5.6850837569306532E-4</v>
      </c>
      <c r="AW134" s="1">
        <f t="shared" ca="1" si="97"/>
        <v>4.747145717708439E-3</v>
      </c>
      <c r="AX134" s="1">
        <f t="shared" ca="1" si="97"/>
        <v>4.1596717704222626E-3</v>
      </c>
      <c r="AY134" s="1">
        <f t="shared" ca="1" si="97"/>
        <v>2.3313447552517585E-2</v>
      </c>
      <c r="AZ134" s="1">
        <f t="shared" ca="1" si="97"/>
        <v>2.6257755178431513E-2</v>
      </c>
      <c r="BA134" s="1">
        <f t="shared" ca="1" si="97"/>
        <v>1.378812772944127E-2</v>
      </c>
      <c r="BB134" s="15">
        <f t="shared" ca="1" si="98"/>
        <v>-1.6138013114753262E-3</v>
      </c>
      <c r="BC134" s="15">
        <f t="shared" ca="1" si="99"/>
        <v>-4.0859663075892116E-2</v>
      </c>
      <c r="BD134" s="15">
        <f t="shared" ca="1" si="100"/>
        <v>-3.3606690768962125E-2</v>
      </c>
      <c r="BE134" s="15">
        <f t="shared" ca="1" si="101"/>
        <v>1.2977139654431345E-2</v>
      </c>
      <c r="BF134" s="15">
        <f t="shared" ca="1" si="102"/>
        <v>1.0315162211601737E-2</v>
      </c>
      <c r="BG134" s="15">
        <f t="shared" ca="1" si="103"/>
        <v>-1.6911036377965434E-2</v>
      </c>
      <c r="BH134" s="15">
        <f t="shared" ca="1" si="103"/>
        <v>-1.1353058714042786E-2</v>
      </c>
      <c r="BI134" s="15">
        <f t="shared" ca="1" si="103"/>
        <v>7.4876086321156388E-2</v>
      </c>
      <c r="BJ134" s="15">
        <f t="shared" ca="1" si="103"/>
        <v>3.2459015788180116E-3</v>
      </c>
    </row>
    <row r="135" spans="1:62" x14ac:dyDescent="0.2">
      <c r="A135" s="20">
        <v>39629</v>
      </c>
      <c r="B135" s="24">
        <v>1280</v>
      </c>
      <c r="C135" s="24">
        <v>1837.09</v>
      </c>
      <c r="D135" s="24">
        <v>14467.03</v>
      </c>
      <c r="E135" s="24">
        <v>3352.81</v>
      </c>
      <c r="F135" s="24">
        <v>5625.9</v>
      </c>
      <c r="G135" s="24">
        <v>6418.32</v>
      </c>
      <c r="H135" s="24">
        <v>13481.38</v>
      </c>
      <c r="I135" s="24">
        <v>22102.01</v>
      </c>
      <c r="J135" s="24">
        <v>5215.3</v>
      </c>
      <c r="K135" s="5"/>
      <c r="L135" s="5">
        <f t="shared" si="74"/>
        <v>102</v>
      </c>
      <c r="M135" s="25">
        <f t="shared" si="72"/>
        <v>-8.98835504310454E-2</v>
      </c>
      <c r="N135" s="25">
        <f t="shared" si="76"/>
        <v>-0.10111820423505806</v>
      </c>
      <c r="O135" s="25">
        <f t="shared" si="77"/>
        <v>-1.6976765563003576E-2</v>
      </c>
      <c r="P135" s="25">
        <f t="shared" si="78"/>
        <v>-0.11935626453826144</v>
      </c>
      <c r="Q135" s="25">
        <f t="shared" si="79"/>
        <v>-7.3255681873808987E-2</v>
      </c>
      <c r="R135" s="25">
        <f t="shared" si="80"/>
        <v>-0.10048616792335553</v>
      </c>
      <c r="S135" s="25">
        <f t="shared" si="81"/>
        <v>-6.1641542746434054E-2</v>
      </c>
      <c r="T135" s="25">
        <f t="shared" si="82"/>
        <v>-0.10435548676250914</v>
      </c>
      <c r="U135" s="25">
        <f t="shared" si="83"/>
        <v>-8.0890444598574557E-2</v>
      </c>
      <c r="X135" s="22">
        <f t="shared" si="73"/>
        <v>-1.8791606924703312</v>
      </c>
      <c r="Y135" s="22">
        <f t="shared" si="84"/>
        <v>-1.158368763465949</v>
      </c>
      <c r="Z135" s="22">
        <f t="shared" si="85"/>
        <v>-0.44475244058767083</v>
      </c>
      <c r="AA135" s="22">
        <f t="shared" si="86"/>
        <v>-2.0086459018455862</v>
      </c>
      <c r="AB135" s="22">
        <f t="shared" si="87"/>
        <v>-1.6458863210729795</v>
      </c>
      <c r="AC135" s="22">
        <f t="shared" si="88"/>
        <v>-1.4954453699153702</v>
      </c>
      <c r="AD135" s="22">
        <f t="shared" si="89"/>
        <v>-0.94209818667816181</v>
      </c>
      <c r="AE135" s="22">
        <f t="shared" si="90"/>
        <v>-1.6358804542113914</v>
      </c>
      <c r="AF135" s="22">
        <f t="shared" si="91"/>
        <v>-2.2236236453187415</v>
      </c>
      <c r="AI135" s="11">
        <f t="shared" ca="1" si="104"/>
        <v>-4.5144529996452976</v>
      </c>
      <c r="AJ135" s="11">
        <f t="shared" ca="1" si="104"/>
        <v>0.5259826119586597</v>
      </c>
      <c r="AK135" s="11">
        <f t="shared" ca="1" si="104"/>
        <v>0.60638920384571482</v>
      </c>
      <c r="AL135" s="11">
        <f t="shared" ca="1" si="104"/>
        <v>-0.60269770465877759</v>
      </c>
      <c r="AM135" s="11">
        <f t="shared" ca="1" si="104"/>
        <v>-0.46606894711045332</v>
      </c>
      <c r="AN135" s="11">
        <f t="shared" ca="1" si="104"/>
        <v>-0.81741226570646008</v>
      </c>
      <c r="AO135" s="11">
        <f t="shared" ca="1" si="104"/>
        <v>-0.33668754995009348</v>
      </c>
      <c r="AP135" s="11">
        <f t="shared" ca="1" si="104"/>
        <v>-0.33740031384437574</v>
      </c>
      <c r="AQ135" s="11">
        <f t="shared" ca="1" si="104"/>
        <v>0.24187654153850394</v>
      </c>
      <c r="AS135" s="1">
        <f t="shared" ca="1" si="96"/>
        <v>-7.897698459934549E-2</v>
      </c>
      <c r="AT135" s="1">
        <f t="shared" ca="1" si="97"/>
        <v>-0.10469337475217168</v>
      </c>
      <c r="AU135" s="1">
        <f t="shared" ca="1" si="97"/>
        <v>-4.996514034305715E-2</v>
      </c>
      <c r="AV135" s="1">
        <f t="shared" ca="1" si="97"/>
        <v>-0.11405983328523833</v>
      </c>
      <c r="AW135" s="1">
        <f t="shared" ca="1" si="97"/>
        <v>-8.0444434606548237E-2</v>
      </c>
      <c r="AX135" s="1">
        <f t="shared" ca="1" si="97"/>
        <v>-0.12355821213093829</v>
      </c>
      <c r="AY135" s="1">
        <f t="shared" ca="1" si="97"/>
        <v>-7.9338848836492976E-2</v>
      </c>
      <c r="AZ135" s="1">
        <f t="shared" ca="1" si="97"/>
        <v>-6.3915123657649855E-2</v>
      </c>
      <c r="BA135" s="1">
        <f t="shared" ca="1" si="97"/>
        <v>-5.8333128586708735E-2</v>
      </c>
      <c r="BB135" s="15">
        <f t="shared" ca="1" si="98"/>
        <v>1.090656583169991E-2</v>
      </c>
      <c r="BC135" s="15">
        <f t="shared" ca="1" si="99"/>
        <v>-3.5751705171136183E-3</v>
      </c>
      <c r="BD135" s="15">
        <f t="shared" ca="1" si="100"/>
        <v>-3.2988374780053578E-2</v>
      </c>
      <c r="BE135" s="15">
        <f t="shared" ca="1" si="101"/>
        <v>5.2964312530231067E-3</v>
      </c>
      <c r="BF135" s="15">
        <f t="shared" ca="1" si="102"/>
        <v>-7.1887527327392509E-3</v>
      </c>
      <c r="BG135" s="15">
        <f t="shared" ca="1" si="103"/>
        <v>-2.3072044207582756E-2</v>
      </c>
      <c r="BH135" s="15">
        <f t="shared" ca="1" si="103"/>
        <v>-1.7697306090058922E-2</v>
      </c>
      <c r="BI135" s="15">
        <f t="shared" ca="1" si="103"/>
        <v>4.0440363104859281E-2</v>
      </c>
      <c r="BJ135" s="15">
        <f t="shared" ca="1" si="103"/>
        <v>2.2557316011865822E-2</v>
      </c>
    </row>
    <row r="136" spans="1:62" x14ac:dyDescent="0.2">
      <c r="A136" s="20">
        <v>39660</v>
      </c>
      <c r="B136" s="24">
        <v>1267.3800000000001</v>
      </c>
      <c r="C136" s="24">
        <v>1849.15</v>
      </c>
      <c r="D136" s="24">
        <v>13592.91</v>
      </c>
      <c r="E136" s="24">
        <v>3367.82</v>
      </c>
      <c r="F136" s="24">
        <v>5411.9</v>
      </c>
      <c r="G136" s="24">
        <v>6479.56</v>
      </c>
      <c r="H136" s="24">
        <v>13376.81</v>
      </c>
      <c r="I136" s="24">
        <v>22731.1</v>
      </c>
      <c r="J136" s="24">
        <v>4977.3999999999996</v>
      </c>
      <c r="K136" s="5"/>
      <c r="L136" s="5">
        <f t="shared" si="74"/>
        <v>103</v>
      </c>
      <c r="M136" s="25">
        <f t="shared" si="72"/>
        <v>-9.9083004864562122E-3</v>
      </c>
      <c r="N136" s="25">
        <f t="shared" si="76"/>
        <v>6.5432760908153611E-3</v>
      </c>
      <c r="O136" s="25">
        <f t="shared" si="77"/>
        <v>-6.2323934054004507E-2</v>
      </c>
      <c r="P136" s="25">
        <f t="shared" si="78"/>
        <v>4.4668505653671026E-3</v>
      </c>
      <c r="Q136" s="25">
        <f t="shared" si="79"/>
        <v>-3.8780702611519585E-2</v>
      </c>
      <c r="R136" s="25">
        <f t="shared" si="80"/>
        <v>9.4962056101157242E-3</v>
      </c>
      <c r="S136" s="25">
        <f t="shared" si="81"/>
        <v>-7.7868634025649343E-3</v>
      </c>
      <c r="T136" s="25">
        <f t="shared" si="82"/>
        <v>2.8065476271957254E-2</v>
      </c>
      <c r="U136" s="25">
        <f t="shared" si="83"/>
        <v>-4.6688946816840535E-2</v>
      </c>
      <c r="X136" s="22">
        <f t="shared" si="73"/>
        <v>-0.19688034930696491</v>
      </c>
      <c r="Y136" s="22">
        <f t="shared" si="84"/>
        <v>0.11507894832275734</v>
      </c>
      <c r="Z136" s="22">
        <f t="shared" si="85"/>
        <v>-1.4194528928625574</v>
      </c>
      <c r="AA136" s="22">
        <f t="shared" si="86"/>
        <v>0.13973195828936311</v>
      </c>
      <c r="AB136" s="22">
        <f t="shared" si="87"/>
        <v>-0.86086898658539035</v>
      </c>
      <c r="AC136" s="22">
        <f t="shared" si="88"/>
        <v>0.13216283623755937</v>
      </c>
      <c r="AD136" s="22">
        <f t="shared" si="89"/>
        <v>-4.9420068390580538E-2</v>
      </c>
      <c r="AE136" s="22">
        <f t="shared" si="90"/>
        <v>0.39203492240787835</v>
      </c>
      <c r="AF136" s="22">
        <f t="shared" si="91"/>
        <v>-1.3193156038492715</v>
      </c>
      <c r="AI136" s="11">
        <f t="shared" ca="1" si="104"/>
        <v>-1.0334612988037348</v>
      </c>
      <c r="AJ136" s="11">
        <f t="shared" ca="1" si="104"/>
        <v>-0.3700081480799905</v>
      </c>
      <c r="AK136" s="11">
        <f t="shared" ca="1" si="104"/>
        <v>0.34637105136586471</v>
      </c>
      <c r="AL136" s="11">
        <f t="shared" ca="1" si="104"/>
        <v>0.61079659922715324</v>
      </c>
      <c r="AM136" s="11">
        <f t="shared" ca="1" si="104"/>
        <v>-1.4950919861515262</v>
      </c>
      <c r="AN136" s="11">
        <f t="shared" ca="1" si="104"/>
        <v>0.66008890092717321</v>
      </c>
      <c r="AO136" s="11">
        <f t="shared" ca="1" si="104"/>
        <v>0.36929843349587232</v>
      </c>
      <c r="AP136" s="11">
        <f t="shared" ca="1" si="104"/>
        <v>0.42679091574488615</v>
      </c>
      <c r="AQ136" s="11">
        <f t="shared" ca="1" si="104"/>
        <v>-0.23264454736501847</v>
      </c>
      <c r="AS136" s="1">
        <f t="shared" ca="1" si="96"/>
        <v>-1.4864446850140121E-2</v>
      </c>
      <c r="AT136" s="1">
        <f t="shared" ca="1" si="97"/>
        <v>-1.6915413621839875E-2</v>
      </c>
      <c r="AU136" s="1">
        <f t="shared" ca="1" si="97"/>
        <v>-1.1518522554798599E-2</v>
      </c>
      <c r="AV136" s="1">
        <f t="shared" ca="1" si="97"/>
        <v>-2.0576963174076274E-2</v>
      </c>
      <c r="AW136" s="1">
        <f t="shared" ca="1" si="97"/>
        <v>-1.5648012919311879E-2</v>
      </c>
      <c r="AX136" s="1">
        <f t="shared" ca="1" si="97"/>
        <v>-1.5605126861113983E-2</v>
      </c>
      <c r="AY136" s="1">
        <f t="shared" ca="1" si="97"/>
        <v>-4.7271054789874256E-2</v>
      </c>
      <c r="AZ136" s="1">
        <f t="shared" ca="1" si="97"/>
        <v>-1.6232503318658748E-2</v>
      </c>
      <c r="BA136" s="1">
        <f t="shared" ca="1" si="97"/>
        <v>-1.6348245242897588E-2</v>
      </c>
      <c r="BB136" s="15">
        <f t="shared" ca="1" si="98"/>
        <v>-4.9561463636839092E-3</v>
      </c>
      <c r="BC136" s="15">
        <f t="shared" ca="1" si="99"/>
        <v>-2.3458689712655238E-2</v>
      </c>
      <c r="BD136" s="15">
        <f t="shared" ca="1" si="100"/>
        <v>5.0805411499205907E-2</v>
      </c>
      <c r="BE136" s="15">
        <f t="shared" ca="1" si="101"/>
        <v>-2.5043813739443376E-2</v>
      </c>
      <c r="BF136" s="15">
        <f t="shared" ca="1" si="102"/>
        <v>2.3132689692207706E-2</v>
      </c>
      <c r="BG136" s="15">
        <f t="shared" ca="1" si="103"/>
        <v>-2.5101332471229705E-2</v>
      </c>
      <c r="BH136" s="15">
        <f t="shared" ca="1" si="103"/>
        <v>-3.9484191387309325E-2</v>
      </c>
      <c r="BI136" s="15">
        <f t="shared" ca="1" si="103"/>
        <v>-4.4297979590616002E-2</v>
      </c>
      <c r="BJ136" s="15">
        <f t="shared" ca="1" si="103"/>
        <v>3.0340701573942946E-2</v>
      </c>
    </row>
    <row r="137" spans="1:62" x14ac:dyDescent="0.2">
      <c r="A137" s="20">
        <v>39689</v>
      </c>
      <c r="B137" s="24">
        <v>1282.83</v>
      </c>
      <c r="C137" s="24">
        <v>1872.54</v>
      </c>
      <c r="D137" s="24">
        <v>13771.25</v>
      </c>
      <c r="E137" s="24">
        <v>3365.63</v>
      </c>
      <c r="F137" s="24">
        <v>5636.6</v>
      </c>
      <c r="G137" s="24">
        <v>6422.3</v>
      </c>
      <c r="H137" s="24">
        <v>13072.87</v>
      </c>
      <c r="I137" s="24">
        <v>21261.89</v>
      </c>
      <c r="J137" s="24">
        <v>5135.6000000000004</v>
      </c>
      <c r="K137" s="5"/>
      <c r="L137" s="5">
        <f t="shared" si="74"/>
        <v>104</v>
      </c>
      <c r="M137" s="25">
        <f t="shared" si="72"/>
        <v>1.2116797460712942E-2</v>
      </c>
      <c r="N137" s="25">
        <f t="shared" si="76"/>
        <v>1.256972394989703E-2</v>
      </c>
      <c r="O137" s="25">
        <f t="shared" si="77"/>
        <v>1.3034752395900819E-2</v>
      </c>
      <c r="P137" s="25">
        <f t="shared" si="78"/>
        <v>-6.5048380168302355E-4</v>
      </c>
      <c r="Q137" s="25">
        <f t="shared" si="79"/>
        <v>4.0680814170994804E-2</v>
      </c>
      <c r="R137" s="25">
        <f t="shared" si="80"/>
        <v>-8.8762978288005352E-3</v>
      </c>
      <c r="S137" s="25">
        <f t="shared" si="81"/>
        <v>-2.2983520358426528E-2</v>
      </c>
      <c r="T137" s="25">
        <f t="shared" si="82"/>
        <v>-6.6817762582211587E-2</v>
      </c>
      <c r="U137" s="25">
        <f t="shared" si="83"/>
        <v>3.1289015387223111E-2</v>
      </c>
      <c r="X137" s="22">
        <f t="shared" si="73"/>
        <v>0.26641785055414474</v>
      </c>
      <c r="Y137" s="22">
        <f t="shared" si="84"/>
        <v>0.18636132539144029</v>
      </c>
      <c r="Z137" s="22">
        <f t="shared" si="85"/>
        <v>0.20032069410661668</v>
      </c>
      <c r="AA137" s="22">
        <f t="shared" si="86"/>
        <v>5.094427234011812E-2</v>
      </c>
      <c r="AB137" s="22">
        <f t="shared" si="87"/>
        <v>0.94852058909401915</v>
      </c>
      <c r="AC137" s="22">
        <f t="shared" si="88"/>
        <v>-0.13972834417647748</v>
      </c>
      <c r="AD137" s="22">
        <f t="shared" si="89"/>
        <v>-0.3013150439228181</v>
      </c>
      <c r="AE137" s="22">
        <f t="shared" si="90"/>
        <v>-1.0610218644222122</v>
      </c>
      <c r="AF137" s="22">
        <f t="shared" si="91"/>
        <v>0.74246831943252234</v>
      </c>
      <c r="AI137" s="11">
        <f t="shared" ca="1" si="104"/>
        <v>0.34712569180867214</v>
      </c>
      <c r="AJ137" s="11">
        <f t="shared" ca="1" si="104"/>
        <v>-0.57106582747747026</v>
      </c>
      <c r="AK137" s="11">
        <f t="shared" ca="1" si="104"/>
        <v>-0.56340094522761597</v>
      </c>
      <c r="AL137" s="11">
        <f t="shared" ca="1" si="104"/>
        <v>-0.88329079004429056</v>
      </c>
      <c r="AM137" s="11">
        <f t="shared" ca="1" si="104"/>
        <v>0.95110790768789644</v>
      </c>
      <c r="AN137" s="11">
        <f t="shared" ca="1" si="104"/>
        <v>-0.2299160511396835</v>
      </c>
      <c r="AO137" s="11">
        <f t="shared" ca="1" si="104"/>
        <v>0.36399259199064127</v>
      </c>
      <c r="AP137" s="11">
        <f t="shared" ca="1" si="104"/>
        <v>-0.44550991456724393</v>
      </c>
      <c r="AQ137" s="11">
        <f t="shared" ca="1" si="104"/>
        <v>5.2843034350537561E-2</v>
      </c>
      <c r="AS137" s="1">
        <f t="shared" ca="1" si="96"/>
        <v>6.8927930087629612E-3</v>
      </c>
      <c r="AT137" s="1">
        <f t="shared" ca="1" si="97"/>
        <v>-1.6132284810491213E-2</v>
      </c>
      <c r="AU137" s="1">
        <f t="shared" ca="1" si="97"/>
        <v>-6.9277069513518259E-3</v>
      </c>
      <c r="AV137" s="1">
        <f t="shared" ca="1" si="97"/>
        <v>2.2817218295652635E-2</v>
      </c>
      <c r="AW137" s="1">
        <f t="shared" ca="1" si="97"/>
        <v>1.5073848226449221E-2</v>
      </c>
      <c r="AX137" s="1">
        <f t="shared" ca="1" si="97"/>
        <v>2.9159065546550737E-2</v>
      </c>
      <c r="AY137" s="1">
        <f t="shared" ca="1" si="97"/>
        <v>-4.8124530672667039E-3</v>
      </c>
      <c r="AZ137" s="1">
        <f t="shared" ca="1" si="97"/>
        <v>-1.6733183433646638E-2</v>
      </c>
      <c r="BA137" s="1">
        <f t="shared" ca="1" si="97"/>
        <v>1.2064851789930893E-2</v>
      </c>
      <c r="BB137" s="15">
        <f t="shared" ca="1" si="98"/>
        <v>-5.2240044519499809E-3</v>
      </c>
      <c r="BC137" s="15">
        <f t="shared" ca="1" si="99"/>
        <v>-2.8702008760388243E-2</v>
      </c>
      <c r="BD137" s="15">
        <f t="shared" ca="1" si="100"/>
        <v>-1.9962459347252645E-2</v>
      </c>
      <c r="BE137" s="15">
        <f t="shared" ca="1" si="101"/>
        <v>2.3467702097335657E-2</v>
      </c>
      <c r="BF137" s="15">
        <f t="shared" ca="1" si="102"/>
        <v>-2.5606965944545583E-2</v>
      </c>
      <c r="BG137" s="15">
        <f t="shared" ca="1" si="103"/>
        <v>3.8035363375351273E-2</v>
      </c>
      <c r="BH137" s="15">
        <f t="shared" ca="1" si="103"/>
        <v>1.8171067291159824E-2</v>
      </c>
      <c r="BI137" s="15">
        <f t="shared" ca="1" si="103"/>
        <v>5.0084579148564949E-2</v>
      </c>
      <c r="BJ137" s="15">
        <f t="shared" ca="1" si="103"/>
        <v>-1.9224163597292218E-2</v>
      </c>
    </row>
    <row r="138" spans="1:62" x14ac:dyDescent="0.2">
      <c r="A138" s="20">
        <v>39721</v>
      </c>
      <c r="B138" s="24">
        <v>1166.3599999999999</v>
      </c>
      <c r="C138" s="24">
        <v>1594.63</v>
      </c>
      <c r="D138" s="24">
        <v>11752.9</v>
      </c>
      <c r="E138" s="24">
        <v>3038.2</v>
      </c>
      <c r="F138" s="24">
        <v>4902.45</v>
      </c>
      <c r="G138" s="24">
        <v>5831.02</v>
      </c>
      <c r="H138" s="24">
        <v>11259.86</v>
      </c>
      <c r="I138" s="24">
        <v>18016.21</v>
      </c>
      <c r="J138" s="24">
        <v>4600.5</v>
      </c>
      <c r="K138" s="5"/>
      <c r="L138" s="5">
        <f t="shared" si="74"/>
        <v>105</v>
      </c>
      <c r="M138" s="25">
        <f t="shared" si="72"/>
        <v>-9.5180786774375359E-2</v>
      </c>
      <c r="N138" s="25">
        <f t="shared" si="76"/>
        <v>-0.16065406359199749</v>
      </c>
      <c r="O138" s="25">
        <f t="shared" si="77"/>
        <v>-0.1584830670235414</v>
      </c>
      <c r="P138" s="25">
        <f t="shared" si="78"/>
        <v>-0.10234993217825851</v>
      </c>
      <c r="Q138" s="25">
        <f t="shared" si="79"/>
        <v>-0.13954596669309222</v>
      </c>
      <c r="R138" s="25">
        <f t="shared" si="80"/>
        <v>-9.6584366817879075E-2</v>
      </c>
      <c r="S138" s="25">
        <f t="shared" si="81"/>
        <v>-0.14929490112885194</v>
      </c>
      <c r="T138" s="25">
        <f t="shared" si="82"/>
        <v>-0.16564436010912403</v>
      </c>
      <c r="U138" s="25">
        <f t="shared" si="83"/>
        <v>-0.11003168849451267</v>
      </c>
      <c r="X138" s="22">
        <f t="shared" si="73"/>
        <v>-1.9905881225771311</v>
      </c>
      <c r="Y138" s="22">
        <f t="shared" si="84"/>
        <v>-1.8625742382373056</v>
      </c>
      <c r="Z138" s="22">
        <f t="shared" si="85"/>
        <v>-3.486315136188034</v>
      </c>
      <c r="AA138" s="22">
        <f t="shared" si="86"/>
        <v>-1.7135796059140911</v>
      </c>
      <c r="AB138" s="22">
        <f t="shared" si="87"/>
        <v>-3.1553585181506993</v>
      </c>
      <c r="AC138" s="22">
        <f t="shared" si="88"/>
        <v>-1.4377033582273122</v>
      </c>
      <c r="AD138" s="22">
        <f t="shared" si="89"/>
        <v>-2.3950125104789115</v>
      </c>
      <c r="AE138" s="22">
        <f t="shared" si="90"/>
        <v>-2.5744678638417047</v>
      </c>
      <c r="AF138" s="22">
        <f t="shared" si="91"/>
        <v>-2.9941355498469133</v>
      </c>
      <c r="AI138" s="11">
        <f t="shared" ca="1" si="104"/>
        <v>-7.1613997544450703</v>
      </c>
      <c r="AJ138" s="11">
        <f t="shared" ca="1" si="104"/>
        <v>-1.3708488954753224</v>
      </c>
      <c r="AK138" s="11">
        <f t="shared" ca="1" si="104"/>
        <v>2.8687263130505958E-2</v>
      </c>
      <c r="AL138" s="11">
        <f t="shared" ca="1" si="104"/>
        <v>-0.18402597684896704</v>
      </c>
      <c r="AM138" s="11">
        <f t="shared" ca="1" si="104"/>
        <v>-1.194392442891441</v>
      </c>
      <c r="AN138" s="11">
        <f t="shared" ca="1" si="104"/>
        <v>0.78423484744681926</v>
      </c>
      <c r="AO138" s="11">
        <f t="shared" ca="1" si="104"/>
        <v>1.3633254185734467E-2</v>
      </c>
      <c r="AP138" s="11">
        <f t="shared" ca="1" si="104"/>
        <v>0.79067876170254137</v>
      </c>
      <c r="AQ138" s="11">
        <f t="shared" ca="1" si="104"/>
        <v>-8.9161953591468418E-2</v>
      </c>
      <c r="AS138" s="1">
        <f t="shared" ca="1" si="96"/>
        <v>-0.11496066084753163</v>
      </c>
      <c r="AT138" s="1">
        <f t="shared" ca="1" si="97"/>
        <v>-0.19960560823925003</v>
      </c>
      <c r="AU138" s="1">
        <f t="shared" ca="1" si="97"/>
        <v>-0.12384726582489745</v>
      </c>
      <c r="AV138" s="1">
        <f t="shared" ca="1" si="97"/>
        <v>-0.11903079188231676</v>
      </c>
      <c r="AW138" s="1">
        <f t="shared" ca="1" si="97"/>
        <v>-9.5781086375551994E-2</v>
      </c>
      <c r="AX138" s="1">
        <f t="shared" ca="1" si="97"/>
        <v>-0.12667125990768008</v>
      </c>
      <c r="AY138" s="1">
        <f t="shared" ca="1" si="97"/>
        <v>-0.18251310590785644</v>
      </c>
      <c r="AZ138" s="1">
        <f t="shared" ca="1" si="97"/>
        <v>-0.17023429739120205</v>
      </c>
      <c r="BA138" s="1">
        <f t="shared" ca="1" si="97"/>
        <v>-9.3724700302343325E-2</v>
      </c>
      <c r="BB138" s="15">
        <f t="shared" ca="1" si="98"/>
        <v>-1.9779874073156276E-2</v>
      </c>
      <c r="BC138" s="15">
        <f t="shared" ca="1" si="99"/>
        <v>-3.8951544647252534E-2</v>
      </c>
      <c r="BD138" s="15">
        <f t="shared" ca="1" si="100"/>
        <v>3.4635801198643942E-2</v>
      </c>
      <c r="BE138" s="15">
        <f t="shared" ca="1" si="101"/>
        <v>-1.6680859704058248E-2</v>
      </c>
      <c r="BF138" s="15">
        <f t="shared" ca="1" si="102"/>
        <v>4.3764880317540222E-2</v>
      </c>
      <c r="BG138" s="15">
        <f t="shared" ca="1" si="103"/>
        <v>-3.0086893089801003E-2</v>
      </c>
      <c r="BH138" s="15">
        <f t="shared" ca="1" si="103"/>
        <v>-3.3218204779004501E-2</v>
      </c>
      <c r="BI138" s="15">
        <f t="shared" ca="1" si="103"/>
        <v>-4.589937282078016E-3</v>
      </c>
      <c r="BJ138" s="15">
        <f t="shared" ca="1" si="103"/>
        <v>1.6306988192169344E-2</v>
      </c>
    </row>
    <row r="139" spans="1:62" x14ac:dyDescent="0.2">
      <c r="A139" s="20">
        <v>39752</v>
      </c>
      <c r="B139" s="24">
        <v>968.75</v>
      </c>
      <c r="C139" s="24">
        <v>1334.78</v>
      </c>
      <c r="D139" s="24">
        <v>9762.76</v>
      </c>
      <c r="E139" s="24">
        <v>2591.7600000000002</v>
      </c>
      <c r="F139" s="24">
        <v>4377.34</v>
      </c>
      <c r="G139" s="24">
        <v>4987.97</v>
      </c>
      <c r="H139" s="24">
        <v>8576.98</v>
      </c>
      <c r="I139" s="24">
        <v>13968.67</v>
      </c>
      <c r="J139" s="24">
        <v>4018</v>
      </c>
      <c r="K139" s="5"/>
      <c r="L139" s="5">
        <f t="shared" si="74"/>
        <v>106</v>
      </c>
      <c r="M139" s="25">
        <f t="shared" si="72"/>
        <v>-0.18563648644598751</v>
      </c>
      <c r="N139" s="25">
        <f t="shared" si="76"/>
        <v>-0.17787525014013622</v>
      </c>
      <c r="O139" s="25">
        <f t="shared" si="77"/>
        <v>-0.18552487131502396</v>
      </c>
      <c r="P139" s="25">
        <f t="shared" si="78"/>
        <v>-0.15892805318094816</v>
      </c>
      <c r="Q139" s="25">
        <f t="shared" si="79"/>
        <v>-0.11329384619089648</v>
      </c>
      <c r="R139" s="25">
        <f t="shared" si="80"/>
        <v>-0.15616292881248256</v>
      </c>
      <c r="S139" s="25">
        <f t="shared" si="81"/>
        <v>-0.27216231905379534</v>
      </c>
      <c r="T139" s="25">
        <f t="shared" si="82"/>
        <v>-0.25445494346676051</v>
      </c>
      <c r="U139" s="25">
        <f t="shared" si="83"/>
        <v>-0.13538072684753616</v>
      </c>
      <c r="X139" s="22">
        <f t="shared" si="73"/>
        <v>-3.8933248516286105</v>
      </c>
      <c r="Y139" s="22">
        <f t="shared" si="84"/>
        <v>-2.0662708671303358</v>
      </c>
      <c r="Z139" s="22">
        <f t="shared" si="85"/>
        <v>-4.0675566943785446</v>
      </c>
      <c r="AA139" s="22">
        <f t="shared" si="86"/>
        <v>-2.6952313954728293</v>
      </c>
      <c r="AB139" s="22">
        <f t="shared" si="87"/>
        <v>-2.5575809385185271</v>
      </c>
      <c r="AC139" s="22">
        <f t="shared" si="88"/>
        <v>-2.319395153901247</v>
      </c>
      <c r="AD139" s="22">
        <f t="shared" si="89"/>
        <v>-4.431623939019123</v>
      </c>
      <c r="AE139" s="22">
        <f t="shared" si="90"/>
        <v>-3.9345270528886997</v>
      </c>
      <c r="AF139" s="22">
        <f t="shared" si="91"/>
        <v>-3.664379273453656</v>
      </c>
      <c r="AI139" s="11">
        <f t="shared" ca="1" si="104"/>
        <v>-9.7767718128148982</v>
      </c>
      <c r="AJ139" s="11">
        <f t="shared" ca="1" si="104"/>
        <v>-2.5047317933266617</v>
      </c>
      <c r="AK139" s="11">
        <f t="shared" ca="1" si="104"/>
        <v>0.44494812992344412</v>
      </c>
      <c r="AL139" s="11">
        <f t="shared" ca="1" si="104"/>
        <v>-0.46287518357834218</v>
      </c>
      <c r="AM139" s="11">
        <f t="shared" ca="1" si="104"/>
        <v>-0.30462637095974765</v>
      </c>
      <c r="AN139" s="11">
        <f t="shared" ca="1" si="104"/>
        <v>0.52158794429423372</v>
      </c>
      <c r="AO139" s="11">
        <f t="shared" ca="1" si="104"/>
        <v>0.20323877827878978</v>
      </c>
      <c r="AP139" s="11">
        <f t="shared" ca="1" si="104"/>
        <v>-1.0122537690292868</v>
      </c>
      <c r="AQ139" s="11">
        <f t="shared" ca="1" si="104"/>
        <v>5.5057094383762106E-2</v>
      </c>
      <c r="AS139" s="1">
        <f t="shared" ca="1" si="96"/>
        <v>-0.15157718299783268</v>
      </c>
      <c r="AT139" s="1">
        <f t="shared" ca="1" si="97"/>
        <v>-0.25329331475030442</v>
      </c>
      <c r="AU139" s="1">
        <f t="shared" ca="1" si="97"/>
        <v>-0.17208314074392597</v>
      </c>
      <c r="AV139" s="1">
        <f t="shared" ca="1" si="97"/>
        <v>-0.15213437573048799</v>
      </c>
      <c r="AW139" s="1">
        <f t="shared" ca="1" si="97"/>
        <v>-0.12700023007522154</v>
      </c>
      <c r="AX139" s="1">
        <f t="shared" ca="1" si="97"/>
        <v>-0.15840695434997523</v>
      </c>
      <c r="AY139" s="1">
        <f t="shared" ca="1" si="97"/>
        <v>-0.28425613447836939</v>
      </c>
      <c r="AZ139" s="1">
        <f t="shared" ca="1" si="97"/>
        <v>-0.23401483377009696</v>
      </c>
      <c r="BA139" s="1">
        <f t="shared" ca="1" si="97"/>
        <v>-0.13805220096833978</v>
      </c>
      <c r="BB139" s="15">
        <f t="shared" ca="1" si="98"/>
        <v>3.4059303448154832E-2</v>
      </c>
      <c r="BC139" s="15">
        <f t="shared" ca="1" si="99"/>
        <v>-7.5418064610168201E-2</v>
      </c>
      <c r="BD139" s="15">
        <f t="shared" ca="1" si="100"/>
        <v>1.3441730571097987E-2</v>
      </c>
      <c r="BE139" s="15">
        <f t="shared" ca="1" si="101"/>
        <v>6.7936774504601671E-3</v>
      </c>
      <c r="BF139" s="15">
        <f t="shared" ca="1" si="102"/>
        <v>-1.370638388432506E-2</v>
      </c>
      <c r="BG139" s="15">
        <f t="shared" ca="1" si="103"/>
        <v>-2.2440255374926721E-3</v>
      </c>
      <c r="BH139" s="15">
        <f t="shared" ca="1" si="103"/>
        <v>-1.209381542457405E-2</v>
      </c>
      <c r="BI139" s="15">
        <f t="shared" ca="1" si="103"/>
        <v>2.0440109696663544E-2</v>
      </c>
      <c r="BJ139" s="15">
        <f t="shared" ca="1" si="103"/>
        <v>-2.6714741208036241E-3</v>
      </c>
    </row>
    <row r="140" spans="1:62" x14ac:dyDescent="0.2">
      <c r="A140" s="20">
        <v>39780</v>
      </c>
      <c r="B140" s="24">
        <v>896.24</v>
      </c>
      <c r="C140" s="24">
        <v>1185.75</v>
      </c>
      <c r="D140" s="24">
        <v>9270.6200000000008</v>
      </c>
      <c r="E140" s="24">
        <v>2430.31</v>
      </c>
      <c r="F140" s="24">
        <v>4288.01</v>
      </c>
      <c r="G140" s="24">
        <v>4669.4399999999996</v>
      </c>
      <c r="H140" s="24">
        <v>8512.27</v>
      </c>
      <c r="I140" s="24">
        <v>13888.24</v>
      </c>
      <c r="J140" s="24">
        <v>3742.5</v>
      </c>
      <c r="K140" s="5"/>
      <c r="L140" s="5">
        <f t="shared" si="74"/>
        <v>107</v>
      </c>
      <c r="M140" s="25">
        <f t="shared" si="72"/>
        <v>-7.7798346417088868E-2</v>
      </c>
      <c r="N140" s="25">
        <f t="shared" si="76"/>
        <v>-0.11839099848914378</v>
      </c>
      <c r="O140" s="25">
        <f t="shared" si="77"/>
        <v>-5.1724887575940487E-2</v>
      </c>
      <c r="P140" s="25">
        <f t="shared" si="78"/>
        <v>-6.4318360378176787E-2</v>
      </c>
      <c r="Q140" s="25">
        <f t="shared" si="79"/>
        <v>-2.0618478112001553E-2</v>
      </c>
      <c r="R140" s="25">
        <f t="shared" si="80"/>
        <v>-6.598986322144948E-2</v>
      </c>
      <c r="S140" s="25">
        <f t="shared" si="81"/>
        <v>-7.5732181668794075E-3</v>
      </c>
      <c r="T140" s="25">
        <f t="shared" si="82"/>
        <v>-5.7745258534228497E-3</v>
      </c>
      <c r="U140" s="25">
        <f t="shared" si="83"/>
        <v>-7.103042908109633E-2</v>
      </c>
      <c r="X140" s="22">
        <f t="shared" si="73"/>
        <v>-1.6249482808819435</v>
      </c>
      <c r="Y140" s="22">
        <f t="shared" si="84"/>
        <v>-1.3626758215937429</v>
      </c>
      <c r="Z140" s="22">
        <f t="shared" si="85"/>
        <v>-1.1916350215460341</v>
      </c>
      <c r="AA140" s="22">
        <f t="shared" si="86"/>
        <v>-1.0537174568068932</v>
      </c>
      <c r="AB140" s="22">
        <f t="shared" si="87"/>
        <v>-0.44730351475426927</v>
      </c>
      <c r="AC140" s="22">
        <f t="shared" si="88"/>
        <v>-0.98494112445382853</v>
      </c>
      <c r="AD140" s="22">
        <f t="shared" si="89"/>
        <v>-4.5878752588566121E-2</v>
      </c>
      <c r="AE140" s="22">
        <f t="shared" si="90"/>
        <v>-0.12619617244547607</v>
      </c>
      <c r="AF140" s="22">
        <f t="shared" si="91"/>
        <v>-1.9629189423150224</v>
      </c>
      <c r="AI140" s="11">
        <f t="shared" ca="1" si="104"/>
        <v>-2.993939035523026</v>
      </c>
      <c r="AJ140" s="11">
        <f t="shared" ca="1" si="104"/>
        <v>0.48391326970364185</v>
      </c>
      <c r="AK140" s="11">
        <f t="shared" ca="1" si="104"/>
        <v>-0.10120453566878318</v>
      </c>
      <c r="AL140" s="11">
        <f t="shared" ca="1" si="104"/>
        <v>1.0208902663209167</v>
      </c>
      <c r="AM140" s="11">
        <f t="shared" ca="1" si="104"/>
        <v>-0.99304092190732085</v>
      </c>
      <c r="AN140" s="11">
        <f t="shared" ca="1" si="104"/>
        <v>-0.61396349570876274</v>
      </c>
      <c r="AO140" s="11">
        <f t="shared" ca="1" si="104"/>
        <v>0.40888715747132637</v>
      </c>
      <c r="AP140" s="11">
        <f t="shared" ca="1" si="104"/>
        <v>-0.53698681076140864</v>
      </c>
      <c r="AQ140" s="11">
        <f t="shared" ca="1" si="104"/>
        <v>3.0087750327931206E-4</v>
      </c>
      <c r="AS140" s="1">
        <f t="shared" ca="1" si="96"/>
        <v>-5.5083720745660744E-2</v>
      </c>
      <c r="AT140" s="1">
        <f t="shared" ca="1" si="97"/>
        <v>-9.1804542857368915E-2</v>
      </c>
      <c r="AU140" s="1">
        <f t="shared" ca="1" si="97"/>
        <v>-3.8045829853490816E-2</v>
      </c>
      <c r="AV140" s="1">
        <f t="shared" ca="1" si="97"/>
        <v>-7.3763221411317456E-2</v>
      </c>
      <c r="AW140" s="1">
        <f t="shared" ca="1" si="97"/>
        <v>-5.0957938954542356E-2</v>
      </c>
      <c r="AX140" s="1">
        <f t="shared" ca="1" si="97"/>
        <v>-8.1633025951931351E-2</v>
      </c>
      <c r="AY140" s="1">
        <f t="shared" ca="1" si="97"/>
        <v>-3.4148776189196116E-2</v>
      </c>
      <c r="AZ140" s="1">
        <f t="shared" ca="1" si="97"/>
        <v>-5.2939014821802292E-2</v>
      </c>
      <c r="BA140" s="1">
        <f t="shared" ca="1" si="97"/>
        <v>-3.0055726960242682E-2</v>
      </c>
      <c r="BB140" s="15">
        <f t="shared" ca="1" si="98"/>
        <v>2.2714625671428124E-2</v>
      </c>
      <c r="BC140" s="15">
        <f t="shared" ca="1" si="99"/>
        <v>2.6586455631774863E-2</v>
      </c>
      <c r="BD140" s="15">
        <f t="shared" ca="1" si="100"/>
        <v>1.3679057722449671E-2</v>
      </c>
      <c r="BE140" s="15">
        <f t="shared" ca="1" si="101"/>
        <v>-9.4448610331406696E-3</v>
      </c>
      <c r="BF140" s="15">
        <f t="shared" ca="1" si="102"/>
        <v>-3.0339460842540803E-2</v>
      </c>
      <c r="BG140" s="15">
        <f t="shared" ca="1" si="103"/>
        <v>-1.5643162730481872E-2</v>
      </c>
      <c r="BH140" s="15">
        <f t="shared" ca="1" si="103"/>
        <v>-2.657555802231671E-2</v>
      </c>
      <c r="BI140" s="15">
        <f t="shared" ca="1" si="103"/>
        <v>-4.7164488968379444E-2</v>
      </c>
      <c r="BJ140" s="15">
        <f t="shared" ca="1" si="103"/>
        <v>4.0974702120853648E-2</v>
      </c>
    </row>
    <row r="141" spans="1:62" x14ac:dyDescent="0.2">
      <c r="A141" s="20">
        <v>39813</v>
      </c>
      <c r="B141" s="24">
        <v>903.25</v>
      </c>
      <c r="C141" s="24">
        <v>1211.6500000000001</v>
      </c>
      <c r="D141" s="24">
        <v>8987.7000000000007</v>
      </c>
      <c r="E141" s="24">
        <v>2447.62</v>
      </c>
      <c r="F141" s="24">
        <v>4434.17</v>
      </c>
      <c r="G141" s="24">
        <v>4810.2</v>
      </c>
      <c r="H141" s="24">
        <v>8859.56</v>
      </c>
      <c r="I141" s="24">
        <v>14387.48</v>
      </c>
      <c r="J141" s="24">
        <v>3722.3</v>
      </c>
      <c r="K141" s="5"/>
      <c r="L141" s="5">
        <f t="shared" si="74"/>
        <v>108</v>
      </c>
      <c r="M141" s="25">
        <f t="shared" si="72"/>
        <v>7.7911357772817548E-3</v>
      </c>
      <c r="N141" s="25">
        <f t="shared" si="76"/>
        <v>2.1607581289031626E-2</v>
      </c>
      <c r="O141" s="25">
        <f t="shared" si="77"/>
        <v>-3.0993283828717549E-2</v>
      </c>
      <c r="P141" s="25">
        <f t="shared" si="78"/>
        <v>7.0973026103788705E-3</v>
      </c>
      <c r="Q141" s="25">
        <f t="shared" si="79"/>
        <v>3.3517694703056364E-2</v>
      </c>
      <c r="R141" s="25">
        <f t="shared" si="80"/>
        <v>2.9699513151213223E-2</v>
      </c>
      <c r="S141" s="25">
        <f t="shared" si="81"/>
        <v>3.9988449963238464E-2</v>
      </c>
      <c r="T141" s="25">
        <f t="shared" si="82"/>
        <v>3.5315945076797139E-2</v>
      </c>
      <c r="U141" s="25">
        <f t="shared" si="83"/>
        <v>-5.4120805127653004E-3</v>
      </c>
      <c r="X141" s="22">
        <f t="shared" si="73"/>
        <v>0.17542750508785246</v>
      </c>
      <c r="Y141" s="22">
        <f t="shared" si="84"/>
        <v>0.29326342921870663</v>
      </c>
      <c r="Z141" s="22">
        <f t="shared" si="85"/>
        <v>-0.74602608451147612</v>
      </c>
      <c r="AA141" s="22">
        <f t="shared" si="86"/>
        <v>0.1853712957500662</v>
      </c>
      <c r="AB141" s="22">
        <f t="shared" si="87"/>
        <v>0.78541177592968114</v>
      </c>
      <c r="AC141" s="22">
        <f t="shared" si="88"/>
        <v>0.431147737989241</v>
      </c>
      <c r="AD141" s="22">
        <f t="shared" si="89"/>
        <v>0.74248840373441427</v>
      </c>
      <c r="AE141" s="22">
        <f t="shared" si="90"/>
        <v>0.50306973774301655</v>
      </c>
      <c r="AF141" s="22">
        <f t="shared" si="91"/>
        <v>-0.22793059013882969</v>
      </c>
      <c r="AI141" s="11">
        <f t="shared" ca="1" si="104"/>
        <v>0.69283637476739068</v>
      </c>
      <c r="AJ141" s="11">
        <f t="shared" ca="1" si="104"/>
        <v>-7.5054165574610976E-2</v>
      </c>
      <c r="AK141" s="11">
        <f t="shared" ca="1" si="104"/>
        <v>-0.39554704420472259</v>
      </c>
      <c r="AL141" s="11">
        <f t="shared" ca="1" si="104"/>
        <v>0.50386893368564456</v>
      </c>
      <c r="AM141" s="11">
        <f t="shared" ca="1" si="104"/>
        <v>-0.77385200351433225</v>
      </c>
      <c r="AN141" s="11">
        <f t="shared" ca="1" si="104"/>
        <v>0.19991334754012968</v>
      </c>
      <c r="AO141" s="11">
        <f t="shared" ca="1" si="104"/>
        <v>0.85043607153501177</v>
      </c>
      <c r="AP141" s="11">
        <f t="shared" ca="1" si="104"/>
        <v>-0.27105403166354552</v>
      </c>
      <c r="AQ141" s="11">
        <f t="shared" ca="1" si="104"/>
        <v>0.1877643541620943</v>
      </c>
      <c r="AS141" s="1">
        <f t="shared" ca="1" si="96"/>
        <v>1.0423433713454101E-2</v>
      </c>
      <c r="AT141" s="1">
        <f t="shared" ca="1" si="97"/>
        <v>-2.813951534190182E-4</v>
      </c>
      <c r="AU141" s="1">
        <f t="shared" ca="1" si="97"/>
        <v>7.2983551172644059E-3</v>
      </c>
      <c r="AV141" s="1">
        <f t="shared" ca="1" si="97"/>
        <v>1.688627531495528E-2</v>
      </c>
      <c r="AW141" s="1">
        <f t="shared" ca="1" si="97"/>
        <v>1.3662465129336616E-2</v>
      </c>
      <c r="AX141" s="1">
        <f t="shared" ca="1" si="97"/>
        <v>2.1821770685746977E-2</v>
      </c>
      <c r="AY141" s="1">
        <f t="shared" ca="1" si="97"/>
        <v>1.5730101644232858E-2</v>
      </c>
      <c r="AZ141" s="1">
        <f t="shared" ca="1" si="97"/>
        <v>4.3902947019794792E-3</v>
      </c>
      <c r="BA141" s="1">
        <f t="shared" ca="1" si="97"/>
        <v>1.6780904843101456E-2</v>
      </c>
      <c r="BB141" s="15">
        <f t="shared" ca="1" si="98"/>
        <v>2.6322979361723458E-3</v>
      </c>
      <c r="BC141" s="15">
        <f t="shared" ca="1" si="99"/>
        <v>-2.1888976442450643E-2</v>
      </c>
      <c r="BD141" s="15">
        <f t="shared" ca="1" si="100"/>
        <v>3.8291638945981955E-2</v>
      </c>
      <c r="BE141" s="15">
        <f t="shared" ca="1" si="101"/>
        <v>9.7889727045764093E-3</v>
      </c>
      <c r="BF141" s="15">
        <f t="shared" ca="1" si="102"/>
        <v>-1.9855229573719747E-2</v>
      </c>
      <c r="BG141" s="15">
        <f t="shared" ca="1" si="103"/>
        <v>-7.8777424654662455E-3</v>
      </c>
      <c r="BH141" s="15">
        <f t="shared" ca="1" si="103"/>
        <v>-2.4258348319005606E-2</v>
      </c>
      <c r="BI141" s="15">
        <f t="shared" ca="1" si="103"/>
        <v>-3.0925650374817662E-2</v>
      </c>
      <c r="BJ141" s="15">
        <f t="shared" ca="1" si="103"/>
        <v>2.2192985355866758E-2</v>
      </c>
    </row>
    <row r="142" spans="1:62" x14ac:dyDescent="0.2">
      <c r="A142" s="20">
        <v>39843</v>
      </c>
      <c r="B142" s="24">
        <v>825.88</v>
      </c>
      <c r="C142" s="24">
        <v>1180.25</v>
      </c>
      <c r="D142" s="24">
        <v>8694.9</v>
      </c>
      <c r="E142" s="24">
        <v>2236.98</v>
      </c>
      <c r="F142" s="24">
        <v>4149.6400000000003</v>
      </c>
      <c r="G142" s="24">
        <v>4338.3500000000004</v>
      </c>
      <c r="H142" s="24">
        <v>7994.05</v>
      </c>
      <c r="I142" s="24">
        <v>13278.21</v>
      </c>
      <c r="J142" s="24">
        <v>3540.7</v>
      </c>
      <c r="K142" s="5"/>
      <c r="L142" s="5">
        <f t="shared" si="74"/>
        <v>109</v>
      </c>
      <c r="M142" s="25">
        <f t="shared" si="72"/>
        <v>-8.9549885511070959E-2</v>
      </c>
      <c r="N142" s="25">
        <f t="shared" si="76"/>
        <v>-2.6256786620326676E-2</v>
      </c>
      <c r="O142" s="25">
        <f t="shared" si="77"/>
        <v>-3.3120329051368039E-2</v>
      </c>
      <c r="P142" s="25">
        <f t="shared" si="78"/>
        <v>-8.9989381920026645E-2</v>
      </c>
      <c r="Q142" s="25">
        <f t="shared" si="79"/>
        <v>-6.6318867066472539E-2</v>
      </c>
      <c r="R142" s="25">
        <f t="shared" si="80"/>
        <v>-0.10324457180269316</v>
      </c>
      <c r="S142" s="25">
        <f t="shared" si="81"/>
        <v>-0.10279958702368323</v>
      </c>
      <c r="T142" s="25">
        <f t="shared" si="82"/>
        <v>-8.0234038144679318E-2</v>
      </c>
      <c r="U142" s="25">
        <f t="shared" si="83"/>
        <v>-5.001730908820292E-2</v>
      </c>
      <c r="X142" s="22">
        <f t="shared" si="73"/>
        <v>-1.8721420468710352</v>
      </c>
      <c r="Y142" s="22">
        <f t="shared" si="84"/>
        <v>-0.27288863933813651</v>
      </c>
      <c r="Z142" s="22">
        <f t="shared" si="85"/>
        <v>-0.79174518913292558</v>
      </c>
      <c r="AA142" s="22">
        <f t="shared" si="86"/>
        <v>-1.4991193858522192</v>
      </c>
      <c r="AB142" s="22">
        <f t="shared" si="87"/>
        <v>-1.4879306098176022</v>
      </c>
      <c r="AC142" s="22">
        <f t="shared" si="88"/>
        <v>-1.5362664637475347</v>
      </c>
      <c r="AD142" s="22">
        <f t="shared" si="89"/>
        <v>-1.624320900942533</v>
      </c>
      <c r="AE142" s="22">
        <f t="shared" si="90"/>
        <v>-1.2664808105485006</v>
      </c>
      <c r="AF142" s="22">
        <f t="shared" si="91"/>
        <v>-1.4073194914604179</v>
      </c>
      <c r="AI142" s="11">
        <f t="shared" ca="1" si="104"/>
        <v>-3.9234551946456606</v>
      </c>
      <c r="AJ142" s="11">
        <f t="shared" ca="1" si="104"/>
        <v>-2.4237654497900996E-2</v>
      </c>
      <c r="AK142" s="11">
        <f t="shared" ca="1" si="104"/>
        <v>0.99330427270047994</v>
      </c>
      <c r="AL142" s="11">
        <f t="shared" ca="1" si="104"/>
        <v>-0.55278640871910856</v>
      </c>
      <c r="AM142" s="11">
        <f t="shared" ca="1" si="104"/>
        <v>8.0060036876860363E-2</v>
      </c>
      <c r="AN142" s="11">
        <f t="shared" ca="1" si="104"/>
        <v>0.22452768377857035</v>
      </c>
      <c r="AO142" s="11">
        <f t="shared" ca="1" si="104"/>
        <v>-0.22738438250581533</v>
      </c>
      <c r="AP142" s="11">
        <f t="shared" ca="1" si="104"/>
        <v>-0.65733795580906484</v>
      </c>
      <c r="AQ142" s="11">
        <f t="shared" ca="1" si="104"/>
        <v>-0.15382556931150693</v>
      </c>
      <c r="AS142" s="1">
        <f t="shared" ca="1" si="96"/>
        <v>-6.4244148643293059E-2</v>
      </c>
      <c r="AT142" s="1">
        <f t="shared" ca="1" si="97"/>
        <v>-7.1078862256456946E-2</v>
      </c>
      <c r="AU142" s="1">
        <f t="shared" ca="1" si="97"/>
        <v>-4.1725366662264486E-2</v>
      </c>
      <c r="AV142" s="1">
        <f t="shared" ca="1" si="97"/>
        <v>-9.4613940335622676E-2</v>
      </c>
      <c r="AW142" s="1">
        <f t="shared" ca="1" si="97"/>
        <v>-6.8758066430240017E-2</v>
      </c>
      <c r="AX142" s="1">
        <f t="shared" ca="1" si="97"/>
        <v>-9.734571074626007E-2</v>
      </c>
      <c r="AY142" s="1">
        <f t="shared" ca="1" si="97"/>
        <v>-0.10221852860432078</v>
      </c>
      <c r="AZ142" s="1">
        <f t="shared" ca="1" si="97"/>
        <v>-5.1396870268796802E-2</v>
      </c>
      <c r="BA142" s="1">
        <f t="shared" ca="1" si="97"/>
        <v>-5.9200441938760562E-2</v>
      </c>
      <c r="BB142" s="15">
        <f t="shared" ca="1" si="98"/>
        <v>2.53057368677779E-2</v>
      </c>
      <c r="BC142" s="15">
        <f t="shared" ca="1" si="99"/>
        <v>-4.4822075636130269E-2</v>
      </c>
      <c r="BD142" s="15">
        <f t="shared" ca="1" si="100"/>
        <v>-8.6050376108964474E-3</v>
      </c>
      <c r="BE142" s="15">
        <f t="shared" ca="1" si="101"/>
        <v>-4.6245584155960306E-3</v>
      </c>
      <c r="BF142" s="15">
        <f t="shared" ca="1" si="102"/>
        <v>-2.4391993637674775E-3</v>
      </c>
      <c r="BG142" s="15">
        <f t="shared" ca="1" si="103"/>
        <v>5.8988610564330857E-3</v>
      </c>
      <c r="BH142" s="15">
        <f t="shared" ca="1" si="103"/>
        <v>5.8105841936245683E-4</v>
      </c>
      <c r="BI142" s="15">
        <f t="shared" ca="1" si="103"/>
        <v>2.8837167875882516E-2</v>
      </c>
      <c r="BJ142" s="15">
        <f t="shared" ca="1" si="103"/>
        <v>-9.1831328505576418E-3</v>
      </c>
    </row>
    <row r="143" spans="1:62" x14ac:dyDescent="0.2">
      <c r="A143" s="20">
        <v>39871</v>
      </c>
      <c r="B143" s="24">
        <v>735.09</v>
      </c>
      <c r="C143" s="24">
        <v>1116.99</v>
      </c>
      <c r="D143" s="24">
        <v>8123.02</v>
      </c>
      <c r="E143" s="24">
        <v>1976.23</v>
      </c>
      <c r="F143" s="24">
        <v>3830.09</v>
      </c>
      <c r="G143" s="24">
        <v>3843.74</v>
      </c>
      <c r="H143" s="24">
        <v>7568.42</v>
      </c>
      <c r="I143" s="24">
        <v>12811.57</v>
      </c>
      <c r="J143" s="24">
        <v>3344.5</v>
      </c>
      <c r="K143" s="5"/>
      <c r="L143" s="5">
        <f t="shared" si="74"/>
        <v>110</v>
      </c>
      <c r="M143" s="25">
        <f t="shared" si="72"/>
        <v>-0.11645654382051443</v>
      </c>
      <c r="N143" s="25">
        <f t="shared" si="76"/>
        <v>-5.5088712948746933E-2</v>
      </c>
      <c r="O143" s="25">
        <f t="shared" si="77"/>
        <v>-6.8034640667232485E-2</v>
      </c>
      <c r="P143" s="25">
        <f t="shared" si="78"/>
        <v>-0.12393575260942004</v>
      </c>
      <c r="Q143" s="25">
        <f t="shared" si="79"/>
        <v>-8.0133281880935964E-2</v>
      </c>
      <c r="R143" s="25">
        <f t="shared" si="80"/>
        <v>-0.12104824054884041</v>
      </c>
      <c r="S143" s="25">
        <f t="shared" si="81"/>
        <v>-5.4713187922151761E-2</v>
      </c>
      <c r="T143" s="25">
        <f t="shared" si="82"/>
        <v>-3.5775676908458322E-2</v>
      </c>
      <c r="U143" s="25">
        <f t="shared" si="83"/>
        <v>-5.7007242134352459E-2</v>
      </c>
      <c r="X143" s="22">
        <f t="shared" si="73"/>
        <v>-2.4381239275847753</v>
      </c>
      <c r="Y143" s="22">
        <f t="shared" si="84"/>
        <v>-0.61392008808149623</v>
      </c>
      <c r="Z143" s="22">
        <f t="shared" si="85"/>
        <v>-1.5421998802478252</v>
      </c>
      <c r="AA143" s="22">
        <f t="shared" si="86"/>
        <v>-2.0881017512206834</v>
      </c>
      <c r="AB143" s="22">
        <f t="shared" si="87"/>
        <v>-1.802493673442656</v>
      </c>
      <c r="AC143" s="22">
        <f t="shared" si="88"/>
        <v>-1.7997395678448829</v>
      </c>
      <c r="AD143" s="22">
        <f t="shared" si="89"/>
        <v>-0.82725597012946961</v>
      </c>
      <c r="AE143" s="22">
        <f t="shared" si="90"/>
        <v>-0.58563850050760125</v>
      </c>
      <c r="AF143" s="22">
        <f t="shared" si="91"/>
        <v>-1.5921374986513808</v>
      </c>
      <c r="AI143" s="11">
        <f t="shared" ca="1" si="104"/>
        <v>-4.5153673108491859</v>
      </c>
      <c r="AJ143" s="11">
        <f t="shared" ca="1" si="104"/>
        <v>0.9522994759284642</v>
      </c>
      <c r="AK143" s="11">
        <f t="shared" ca="1" si="104"/>
        <v>0.71176544253823959</v>
      </c>
      <c r="AL143" s="11">
        <f t="shared" ca="1" si="104"/>
        <v>0.23237114128357667</v>
      </c>
      <c r="AM143" s="11">
        <f t="shared" ca="1" si="104"/>
        <v>-0.47452388466092588</v>
      </c>
      <c r="AN143" s="11">
        <f t="shared" ca="1" si="104"/>
        <v>0.65900012225344551</v>
      </c>
      <c r="AO143" s="11">
        <f t="shared" ca="1" si="104"/>
        <v>7.4554053516183882E-2</v>
      </c>
      <c r="AP143" s="11">
        <f t="shared" ca="1" si="104"/>
        <v>-0.76449210306953941</v>
      </c>
      <c r="AQ143" s="11">
        <f t="shared" ca="1" si="104"/>
        <v>6.8447211354768306E-2</v>
      </c>
      <c r="AS143" s="1">
        <f t="shared" ca="1" si="96"/>
        <v>-8.1181691292574479E-2</v>
      </c>
      <c r="AT143" s="1">
        <f t="shared" ca="1" si="97"/>
        <v>-0.10101795578671975</v>
      </c>
      <c r="AU143" s="1">
        <f t="shared" ca="1" si="97"/>
        <v>-4.2953458287808791E-2</v>
      </c>
      <c r="AV143" s="1">
        <f t="shared" ca="1" si="97"/>
        <v>-0.12473559943127174</v>
      </c>
      <c r="AW143" s="1">
        <f t="shared" ca="1" si="97"/>
        <v>-8.5880816148516531E-2</v>
      </c>
      <c r="AX143" s="1">
        <f t="shared" ca="1" si="97"/>
        <v>-0.13645966804569493</v>
      </c>
      <c r="AY143" s="1">
        <f t="shared" ca="1" si="97"/>
        <v>-6.5655797219683149E-2</v>
      </c>
      <c r="AZ143" s="1">
        <f t="shared" ca="1" si="97"/>
        <v>-5.2980938421920358E-2</v>
      </c>
      <c r="BA143" s="1">
        <f t="shared" ca="1" si="97"/>
        <v>-5.7461900532222332E-2</v>
      </c>
      <c r="BB143" s="15">
        <f t="shared" ca="1" si="98"/>
        <v>3.5274852527939951E-2</v>
      </c>
      <c r="BC143" s="15">
        <f t="shared" ca="1" si="99"/>
        <v>-4.5929242837972818E-2</v>
      </c>
      <c r="BD143" s="15">
        <f t="shared" ca="1" si="100"/>
        <v>2.5081182379423694E-2</v>
      </c>
      <c r="BE143" s="15">
        <f t="shared" ca="1" si="101"/>
        <v>-7.9984682185170464E-4</v>
      </c>
      <c r="BF143" s="15">
        <f t="shared" ca="1" si="102"/>
        <v>-5.7475342675805674E-3</v>
      </c>
      <c r="BG143" s="15">
        <f t="shared" ca="1" si="103"/>
        <v>-1.5411427496854521E-2</v>
      </c>
      <c r="BH143" s="15">
        <f t="shared" ca="1" si="103"/>
        <v>-1.0942609297531387E-2</v>
      </c>
      <c r="BI143" s="15">
        <f t="shared" ca="1" si="103"/>
        <v>-1.7205261513462036E-2</v>
      </c>
      <c r="BJ143" s="15">
        <f t="shared" ca="1" si="103"/>
        <v>-4.5465839786987261E-4</v>
      </c>
    </row>
    <row r="144" spans="1:62" x14ac:dyDescent="0.2">
      <c r="A144" s="20">
        <v>39903</v>
      </c>
      <c r="B144" s="24">
        <v>797.87</v>
      </c>
      <c r="C144" s="24">
        <v>1237.01</v>
      </c>
      <c r="D144" s="24">
        <v>8720.39</v>
      </c>
      <c r="E144" s="24">
        <v>2071.13</v>
      </c>
      <c r="F144" s="24">
        <v>3926.14</v>
      </c>
      <c r="G144" s="24">
        <v>4084.76</v>
      </c>
      <c r="H144" s="24">
        <v>8109.53</v>
      </c>
      <c r="I144" s="24">
        <v>13576.02</v>
      </c>
      <c r="J144" s="24">
        <v>3582.1</v>
      </c>
      <c r="K144" s="5"/>
      <c r="L144" s="5">
        <f t="shared" si="74"/>
        <v>111</v>
      </c>
      <c r="M144" s="25">
        <f t="shared" si="72"/>
        <v>8.1952736214643773E-2</v>
      </c>
      <c r="N144" s="25">
        <f t="shared" si="76"/>
        <v>0.10205960995653618</v>
      </c>
      <c r="O144" s="25">
        <f t="shared" si="77"/>
        <v>7.0961955481093977E-2</v>
      </c>
      <c r="P144" s="25">
        <f t="shared" si="78"/>
        <v>4.6903362738078706E-2</v>
      </c>
      <c r="Q144" s="25">
        <f t="shared" si="79"/>
        <v>2.4768453312029298E-2</v>
      </c>
      <c r="R144" s="25">
        <f t="shared" si="80"/>
        <v>6.0817124112749379E-2</v>
      </c>
      <c r="S144" s="25">
        <f t="shared" si="81"/>
        <v>6.9055586265269045E-2</v>
      </c>
      <c r="T144" s="25">
        <f t="shared" si="82"/>
        <v>5.7956332220490688E-2</v>
      </c>
      <c r="U144" s="25">
        <f t="shared" si="83"/>
        <v>6.8632015037112734E-2</v>
      </c>
      <c r="X144" s="22">
        <f t="shared" si="73"/>
        <v>1.7354176610392269</v>
      </c>
      <c r="Y144" s="22">
        <f t="shared" si="84"/>
        <v>1.2448707404435713</v>
      </c>
      <c r="Z144" s="22">
        <f t="shared" si="85"/>
        <v>1.4454187437756207</v>
      </c>
      <c r="AA144" s="22">
        <f t="shared" si="86"/>
        <v>0.8760214882119487</v>
      </c>
      <c r="AB144" s="22">
        <f t="shared" si="87"/>
        <v>0.58618595179450961</v>
      </c>
      <c r="AC144" s="22">
        <f t="shared" si="88"/>
        <v>0.8916513380634562</v>
      </c>
      <c r="AD144" s="22">
        <f t="shared" si="89"/>
        <v>1.2242960545130315</v>
      </c>
      <c r="AE144" s="22">
        <f t="shared" si="90"/>
        <v>0.84978817392716699</v>
      </c>
      <c r="AF144" s="22">
        <f t="shared" si="91"/>
        <v>1.7298395477774426</v>
      </c>
      <c r="AI144" s="11">
        <f t="shared" ref="AI144:AQ153" ca="1" si="105">SUMPRODUCT(OFFSET($AI$16:$AQ$16,AI$30,0),$X144:$AF144)</f>
        <v>3.5198340261169272</v>
      </c>
      <c r="AJ144" s="11">
        <f t="shared" ca="1" si="105"/>
        <v>0.59133078364464486</v>
      </c>
      <c r="AK144" s="11">
        <f t="shared" ca="1" si="105"/>
        <v>-2.5106612940097861E-2</v>
      </c>
      <c r="AL144" s="11">
        <f t="shared" ca="1" si="105"/>
        <v>-0.61064470806947724</v>
      </c>
      <c r="AM144" s="11">
        <f t="shared" ca="1" si="105"/>
        <v>0.43824683454744751</v>
      </c>
      <c r="AN144" s="11">
        <f t="shared" ca="1" si="105"/>
        <v>0.27842161610199134</v>
      </c>
      <c r="AO144" s="11">
        <f t="shared" ca="1" si="105"/>
        <v>-0.14526185629174529</v>
      </c>
      <c r="AP144" s="11">
        <f t="shared" ca="1" si="105"/>
        <v>0.60112116531495308</v>
      </c>
      <c r="AQ144" s="11">
        <f t="shared" ca="1" si="105"/>
        <v>7.4972032025087398E-2</v>
      </c>
      <c r="AS144" s="1">
        <f t="shared" ca="1" si="96"/>
        <v>5.6140198730874259E-2</v>
      </c>
      <c r="AT144" s="1">
        <f t="shared" ca="1" si="97"/>
        <v>9.3031240386367869E-2</v>
      </c>
      <c r="AU144" s="1">
        <f t="shared" ca="1" si="97"/>
        <v>6.5199701380002084E-2</v>
      </c>
      <c r="AV144" s="1">
        <f t="shared" ca="1" si="97"/>
        <v>5.5102238007065339E-2</v>
      </c>
      <c r="AW144" s="1">
        <f t="shared" ca="1" si="97"/>
        <v>4.6593975233600406E-2</v>
      </c>
      <c r="AX144" s="1">
        <f t="shared" ca="1" si="97"/>
        <v>6.5520071570628238E-2</v>
      </c>
      <c r="AY144" s="1">
        <f t="shared" ca="1" si="97"/>
        <v>7.9614093982744494E-2</v>
      </c>
      <c r="AZ144" s="1">
        <f t="shared" ca="1" si="97"/>
        <v>8.5489467583959852E-2</v>
      </c>
      <c r="BA144" s="1">
        <f t="shared" ca="1" si="97"/>
        <v>5.0553487903507506E-2</v>
      </c>
      <c r="BB144" s="15">
        <f t="shared" ca="1" si="98"/>
        <v>-2.5812537483769514E-2</v>
      </c>
      <c r="BC144" s="15">
        <f t="shared" ca="1" si="99"/>
        <v>-9.0283695701683098E-3</v>
      </c>
      <c r="BD144" s="15">
        <f t="shared" ca="1" si="100"/>
        <v>-5.7622541010918932E-3</v>
      </c>
      <c r="BE144" s="15">
        <f t="shared" ca="1" si="101"/>
        <v>8.1988752689866329E-3</v>
      </c>
      <c r="BF144" s="15">
        <f t="shared" ca="1" si="102"/>
        <v>2.1825521921571108E-2</v>
      </c>
      <c r="BG144" s="15">
        <f t="shared" ca="1" si="103"/>
        <v>4.7029474578788588E-3</v>
      </c>
      <c r="BH144" s="15">
        <f t="shared" ca="1" si="103"/>
        <v>1.0558507717475449E-2</v>
      </c>
      <c r="BI144" s="15">
        <f t="shared" ca="1" si="103"/>
        <v>2.7533135363469165E-2</v>
      </c>
      <c r="BJ144" s="15">
        <f t="shared" ca="1" si="103"/>
        <v>-1.8078527133605228E-2</v>
      </c>
    </row>
    <row r="145" spans="1:62" x14ac:dyDescent="0.2">
      <c r="A145" s="20">
        <v>39933</v>
      </c>
      <c r="B145" s="24">
        <v>872.81</v>
      </c>
      <c r="C145" s="24">
        <v>1394.33</v>
      </c>
      <c r="D145" s="24">
        <v>9324.83</v>
      </c>
      <c r="E145" s="24">
        <v>2375.34</v>
      </c>
      <c r="F145" s="24">
        <v>4243.71</v>
      </c>
      <c r="G145" s="24">
        <v>4769.45</v>
      </c>
      <c r="H145" s="24">
        <v>8828.26</v>
      </c>
      <c r="I145" s="24">
        <v>15520.99</v>
      </c>
      <c r="J145" s="24">
        <v>3780.5</v>
      </c>
      <c r="K145" s="5"/>
      <c r="L145" s="5">
        <f t="shared" si="74"/>
        <v>112</v>
      </c>
      <c r="M145" s="25">
        <f t="shared" si="72"/>
        <v>8.9772214920969498E-2</v>
      </c>
      <c r="N145" s="25">
        <f t="shared" si="76"/>
        <v>0.11971683570831035</v>
      </c>
      <c r="O145" s="25">
        <f t="shared" si="77"/>
        <v>6.701677310929019E-2</v>
      </c>
      <c r="P145" s="25">
        <f t="shared" si="78"/>
        <v>0.13704623308391684</v>
      </c>
      <c r="Q145" s="25">
        <f t="shared" si="79"/>
        <v>7.7781131731516309E-2</v>
      </c>
      <c r="R145" s="25">
        <f t="shared" si="80"/>
        <v>0.1549680192129663</v>
      </c>
      <c r="S145" s="25">
        <f t="shared" si="81"/>
        <v>8.4918026401538477E-2</v>
      </c>
      <c r="T145" s="25">
        <f t="shared" si="82"/>
        <v>0.13388830026163759</v>
      </c>
      <c r="U145" s="25">
        <f t="shared" si="83"/>
        <v>5.3907055402749073E-2</v>
      </c>
      <c r="X145" s="22">
        <f t="shared" si="73"/>
        <v>1.8999004895461764</v>
      </c>
      <c r="Y145" s="22">
        <f t="shared" si="84"/>
        <v>1.453724953315932</v>
      </c>
      <c r="Z145" s="22">
        <f t="shared" si="85"/>
        <v>1.3606202619725689</v>
      </c>
      <c r="AA145" s="22">
        <f t="shared" si="86"/>
        <v>2.440034368504433</v>
      </c>
      <c r="AB145" s="22">
        <f t="shared" si="87"/>
        <v>1.7933185562928429</v>
      </c>
      <c r="AC145" s="22">
        <f t="shared" si="88"/>
        <v>2.2849725090701947</v>
      </c>
      <c r="AD145" s="22">
        <f t="shared" si="89"/>
        <v>1.4872268413046605</v>
      </c>
      <c r="AE145" s="22">
        <f t="shared" si="90"/>
        <v>2.0126222300994216</v>
      </c>
      <c r="AF145" s="22">
        <f t="shared" si="91"/>
        <v>1.3405028148469911</v>
      </c>
      <c r="AI145" s="11">
        <f t="shared" ca="1" si="105"/>
        <v>5.3807165791483049</v>
      </c>
      <c r="AJ145" s="11">
        <f t="shared" ca="1" si="105"/>
        <v>-0.47897003537249905</v>
      </c>
      <c r="AK145" s="11">
        <f t="shared" ca="1" si="105"/>
        <v>-0.14953928978731301</v>
      </c>
      <c r="AL145" s="11">
        <f t="shared" ca="1" si="105"/>
        <v>0.62402142153274887</v>
      </c>
      <c r="AM145" s="11">
        <f t="shared" ca="1" si="105"/>
        <v>-0.58979629785148102</v>
      </c>
      <c r="AN145" s="11">
        <f t="shared" ca="1" si="105"/>
        <v>4.5234796141370159E-3</v>
      </c>
      <c r="AO145" s="11">
        <f t="shared" ca="1" si="105"/>
        <v>-0.12667272823578704</v>
      </c>
      <c r="AP145" s="11">
        <f t="shared" ca="1" si="105"/>
        <v>0.2027002371861174</v>
      </c>
      <c r="AQ145" s="11">
        <f t="shared" ca="1" si="105"/>
        <v>-0.16193337798647517</v>
      </c>
      <c r="AS145" s="1">
        <f t="shared" ca="1" si="96"/>
        <v>9.3997590859941152E-2</v>
      </c>
      <c r="AT145" s="1">
        <f t="shared" ca="1" si="97"/>
        <v>0.14155207020304708</v>
      </c>
      <c r="AU145" s="1">
        <f t="shared" ca="1" si="97"/>
        <v>7.8519060851589523E-2</v>
      </c>
      <c r="AV145" s="1">
        <f t="shared" ca="1" si="97"/>
        <v>0.11792268888674956</v>
      </c>
      <c r="AW145" s="1">
        <f t="shared" ca="1" si="97"/>
        <v>8.7425141439953696E-2</v>
      </c>
      <c r="AX145" s="1">
        <f t="shared" ca="1" si="97"/>
        <v>0.1398377217322902</v>
      </c>
      <c r="AY145" s="1">
        <f t="shared" ca="1" si="97"/>
        <v>7.3041233884574008E-2</v>
      </c>
      <c r="AZ145" s="1">
        <f t="shared" ca="1" si="97"/>
        <v>0.10023512605164366</v>
      </c>
      <c r="BA145" s="1">
        <f t="shared" ca="1" si="97"/>
        <v>6.9596733339054209E-2</v>
      </c>
      <c r="BB145" s="15">
        <f t="shared" ca="1" si="98"/>
        <v>4.2253759389716539E-3</v>
      </c>
      <c r="BC145" s="15">
        <f t="shared" ca="1" si="99"/>
        <v>2.1835234494736733E-2</v>
      </c>
      <c r="BD145" s="15">
        <f t="shared" ca="1" si="100"/>
        <v>1.1502287742299333E-2</v>
      </c>
      <c r="BE145" s="15">
        <f t="shared" ca="1" si="101"/>
        <v>-1.9123544197167275E-2</v>
      </c>
      <c r="BF145" s="15">
        <f t="shared" ca="1" si="102"/>
        <v>9.6440097084373871E-3</v>
      </c>
      <c r="BG145" s="15">
        <f t="shared" ca="1" si="103"/>
        <v>-1.5130297480676097E-2</v>
      </c>
      <c r="BH145" s="15">
        <f t="shared" ca="1" si="103"/>
        <v>-1.1876792516964468E-2</v>
      </c>
      <c r="BI145" s="15">
        <f t="shared" ca="1" si="103"/>
        <v>-3.3653174209993933E-2</v>
      </c>
      <c r="BJ145" s="15">
        <f t="shared" ca="1" si="103"/>
        <v>1.5689677936305137E-2</v>
      </c>
    </row>
    <row r="146" spans="1:62" x14ac:dyDescent="0.2">
      <c r="A146" s="20">
        <v>39962</v>
      </c>
      <c r="B146" s="24">
        <v>919.14</v>
      </c>
      <c r="C146" s="24">
        <v>1435.57</v>
      </c>
      <c r="D146" s="24">
        <v>10370.07</v>
      </c>
      <c r="E146" s="24">
        <v>2451.2399999999998</v>
      </c>
      <c r="F146" s="24">
        <v>4417.9399999999996</v>
      </c>
      <c r="G146" s="24">
        <v>4940.82</v>
      </c>
      <c r="H146" s="24">
        <v>9522.5</v>
      </c>
      <c r="I146" s="24">
        <v>18171</v>
      </c>
      <c r="J146" s="24">
        <v>3818</v>
      </c>
      <c r="K146" s="5"/>
      <c r="L146" s="5">
        <f t="shared" si="74"/>
        <v>113</v>
      </c>
      <c r="M146" s="25">
        <f t="shared" si="72"/>
        <v>5.1720558420882315E-2</v>
      </c>
      <c r="N146" s="25">
        <f t="shared" si="76"/>
        <v>2.9147969726761477E-2</v>
      </c>
      <c r="O146" s="25">
        <f t="shared" si="77"/>
        <v>0.10624303765903537</v>
      </c>
      <c r="P146" s="25">
        <f t="shared" si="78"/>
        <v>3.145343383362021E-2</v>
      </c>
      <c r="Q146" s="25">
        <f t="shared" si="79"/>
        <v>4.0235637445383686E-2</v>
      </c>
      <c r="R146" s="25">
        <f t="shared" si="80"/>
        <v>3.5300315058527577E-2</v>
      </c>
      <c r="S146" s="25">
        <f t="shared" si="81"/>
        <v>7.5699479665376726E-2</v>
      </c>
      <c r="T146" s="25">
        <f t="shared" si="82"/>
        <v>0.15763361528646339</v>
      </c>
      <c r="U146" s="25">
        <f t="shared" si="83"/>
        <v>9.8704492873683131E-3</v>
      </c>
      <c r="X146" s="22">
        <f t="shared" si="73"/>
        <v>1.0994834380302014</v>
      </c>
      <c r="Y146" s="22">
        <f t="shared" si="84"/>
        <v>0.38245308528660166</v>
      </c>
      <c r="Z146" s="22">
        <f t="shared" si="85"/>
        <v>2.2037568693944505</v>
      </c>
      <c r="AA146" s="22">
        <f t="shared" si="86"/>
        <v>0.60795938065457744</v>
      </c>
      <c r="AB146" s="22">
        <f t="shared" si="87"/>
        <v>0.93838363023303384</v>
      </c>
      <c r="AC146" s="22">
        <f t="shared" si="88"/>
        <v>0.51403293906746239</v>
      </c>
      <c r="AD146" s="22">
        <f t="shared" si="89"/>
        <v>1.3344231285346242</v>
      </c>
      <c r="AE146" s="22">
        <f t="shared" si="90"/>
        <v>2.3762617049836172</v>
      </c>
      <c r="AF146" s="22">
        <f t="shared" si="91"/>
        <v>0.17614863119979071</v>
      </c>
      <c r="AI146" s="11">
        <f t="shared" ca="1" si="105"/>
        <v>3.1585267904069227</v>
      </c>
      <c r="AJ146" s="11">
        <f t="shared" ca="1" si="105"/>
        <v>1.3588209664576103</v>
      </c>
      <c r="AK146" s="11">
        <f t="shared" ca="1" si="105"/>
        <v>0.94008022919278844</v>
      </c>
      <c r="AL146" s="11">
        <f t="shared" ca="1" si="105"/>
        <v>0.98156310178586281</v>
      </c>
      <c r="AM146" s="11">
        <f t="shared" ca="1" si="105"/>
        <v>-0.16507483437530882</v>
      </c>
      <c r="AN146" s="11">
        <f t="shared" ca="1" si="105"/>
        <v>-1.1805959805672419</v>
      </c>
      <c r="AO146" s="11">
        <f t="shared" ca="1" si="105"/>
        <v>-0.17297456145515147</v>
      </c>
      <c r="AP146" s="11">
        <f t="shared" ca="1" si="105"/>
        <v>0.24846616457048806</v>
      </c>
      <c r="AQ146" s="11">
        <f t="shared" ca="1" si="105"/>
        <v>-4.2483982791873133E-2</v>
      </c>
      <c r="AS146" s="1">
        <f t="shared" ca="1" si="96"/>
        <v>4.8650554860003102E-2</v>
      </c>
      <c r="AT146" s="1">
        <f t="shared" ref="AT146:BA161" ca="1" si="106">SUMPRODUCT(OFFSET($X$16:$Z$16,AT$30,0),$AI146:$AK146)*N$28+N$27</f>
        <v>0.12207628280814403</v>
      </c>
      <c r="AU146" s="1">
        <f t="shared" ca="1" si="106"/>
        <v>8.4379773744016229E-2</v>
      </c>
      <c r="AV146" s="1">
        <f t="shared" ca="1" si="106"/>
        <v>1.9245655085933015E-2</v>
      </c>
      <c r="AW146" s="1">
        <f t="shared" ca="1" si="106"/>
        <v>2.4909935644327134E-2</v>
      </c>
      <c r="AX146" s="1">
        <f t="shared" ca="1" si="106"/>
        <v>2.7899429429066421E-2</v>
      </c>
      <c r="AY146" s="1">
        <f t="shared" ca="1" si="106"/>
        <v>7.5327191609378188E-2</v>
      </c>
      <c r="AZ146" s="1">
        <f t="shared" ca="1" si="106"/>
        <v>0.11921721924818451</v>
      </c>
      <c r="BA146" s="1">
        <f t="shared" ca="1" si="106"/>
        <v>3.7142865830074721E-2</v>
      </c>
      <c r="BB146" s="15">
        <f t="shared" ca="1" si="98"/>
        <v>-3.0700035608792128E-3</v>
      </c>
      <c r="BC146" s="15">
        <f t="shared" ca="1" si="99"/>
        <v>9.2928313081382552E-2</v>
      </c>
      <c r="BD146" s="15">
        <f t="shared" ca="1" si="100"/>
        <v>-2.1863263915019138E-2</v>
      </c>
      <c r="BE146" s="15">
        <f t="shared" ca="1" si="101"/>
        <v>-1.2207778747687196E-2</v>
      </c>
      <c r="BF146" s="15">
        <f t="shared" ca="1" si="102"/>
        <v>-1.5325701801056552E-2</v>
      </c>
      <c r="BG146" s="15">
        <f t="shared" ref="BG146:BJ161" ca="1" si="107">AX146-R146</f>
        <v>-7.4008856294611562E-3</v>
      </c>
      <c r="BH146" s="15">
        <f t="shared" ca="1" si="107"/>
        <v>-3.7228805599853754E-4</v>
      </c>
      <c r="BI146" s="15">
        <f t="shared" ca="1" si="107"/>
        <v>-3.8416396038278872E-2</v>
      </c>
      <c r="BJ146" s="15">
        <f t="shared" ca="1" si="107"/>
        <v>2.7272416542706408E-2</v>
      </c>
    </row>
    <row r="147" spans="1:62" x14ac:dyDescent="0.2">
      <c r="A147" s="20">
        <v>39994</v>
      </c>
      <c r="B147" s="24">
        <v>919.32</v>
      </c>
      <c r="C147" s="24">
        <v>1477.25</v>
      </c>
      <c r="D147" s="24">
        <v>10374.91</v>
      </c>
      <c r="E147" s="24">
        <v>2401.69</v>
      </c>
      <c r="F147" s="24">
        <v>4249.21</v>
      </c>
      <c r="G147" s="24">
        <v>4808.6400000000003</v>
      </c>
      <c r="H147" s="24">
        <v>9958.44</v>
      </c>
      <c r="I147" s="24">
        <v>18378.73</v>
      </c>
      <c r="J147" s="24">
        <v>3954.9</v>
      </c>
      <c r="K147" s="5"/>
      <c r="L147" s="5">
        <f t="shared" si="74"/>
        <v>114</v>
      </c>
      <c r="M147" s="25">
        <f t="shared" si="72"/>
        <v>1.9581606407012827E-4</v>
      </c>
      <c r="N147" s="25">
        <f t="shared" si="76"/>
        <v>2.8620268356526677E-2</v>
      </c>
      <c r="O147" s="25">
        <f t="shared" si="77"/>
        <v>4.6661892060810643E-4</v>
      </c>
      <c r="P147" s="25">
        <f t="shared" si="78"/>
        <v>-2.0421362757303007E-2</v>
      </c>
      <c r="Q147" s="25">
        <f t="shared" si="79"/>
        <v>-3.8940440794792378E-2</v>
      </c>
      <c r="R147" s="25">
        <f t="shared" si="80"/>
        <v>-2.7117009472308818E-2</v>
      </c>
      <c r="S147" s="25">
        <f t="shared" si="81"/>
        <v>4.4763013452648638E-2</v>
      </c>
      <c r="T147" s="25">
        <f t="shared" si="82"/>
        <v>1.1367101028928104E-2</v>
      </c>
      <c r="U147" s="25">
        <f t="shared" si="83"/>
        <v>3.5228591146340957E-2</v>
      </c>
      <c r="X147" s="22">
        <f t="shared" si="73"/>
        <v>1.5659863693421181E-2</v>
      </c>
      <c r="Y147" s="22">
        <f t="shared" si="84"/>
        <v>0.37621129759801297</v>
      </c>
      <c r="Z147" s="22">
        <f t="shared" si="85"/>
        <v>-6.9821098429999437E-2</v>
      </c>
      <c r="AA147" s="22">
        <f t="shared" si="86"/>
        <v>-0.2920879522014308</v>
      </c>
      <c r="AB147" s="22">
        <f t="shared" si="87"/>
        <v>-0.86450632721711818</v>
      </c>
      <c r="AC147" s="22">
        <f t="shared" si="88"/>
        <v>-0.40966916290238092</v>
      </c>
      <c r="AD147" s="22">
        <f t="shared" si="89"/>
        <v>0.82163005685162804</v>
      </c>
      <c r="AE147" s="22">
        <f t="shared" si="90"/>
        <v>0.13631338750948349</v>
      </c>
      <c r="AF147" s="22">
        <f t="shared" si="91"/>
        <v>0.84663305694443125</v>
      </c>
      <c r="AI147" s="11">
        <f t="shared" ca="1" si="105"/>
        <v>0.11860987192707168</v>
      </c>
      <c r="AJ147" s="11">
        <f t="shared" ca="1" si="105"/>
        <v>1.1618784205048573</v>
      </c>
      <c r="AK147" s="11">
        <f t="shared" ca="1" si="105"/>
        <v>-0.20970599489985373</v>
      </c>
      <c r="AL147" s="11">
        <f t="shared" ca="1" si="105"/>
        <v>-0.38740339433102439</v>
      </c>
      <c r="AM147" s="11">
        <f t="shared" ca="1" si="105"/>
        <v>0.10355931450143901</v>
      </c>
      <c r="AN147" s="11">
        <f t="shared" ca="1" si="105"/>
        <v>0.92490078944235987</v>
      </c>
      <c r="AO147" s="11">
        <f t="shared" ca="1" si="105"/>
        <v>-0.1707292397593268</v>
      </c>
      <c r="AP147" s="11">
        <f t="shared" ca="1" si="105"/>
        <v>0.30918378702574062</v>
      </c>
      <c r="AQ147" s="11">
        <f t="shared" ca="1" si="105"/>
        <v>-9.2835962150435006E-2</v>
      </c>
      <c r="AS147" s="1">
        <f t="shared" ca="1" si="96"/>
        <v>-6.1751821193494327E-3</v>
      </c>
      <c r="AT147" s="1">
        <f t="shared" ca="1" si="106"/>
        <v>-1.0592674418509581E-2</v>
      </c>
      <c r="AU147" s="1">
        <f t="shared" ca="1" si="106"/>
        <v>1.6932425482042757E-2</v>
      </c>
      <c r="AV147" s="1">
        <f t="shared" ca="1" si="106"/>
        <v>-2.4240347408843232E-2</v>
      </c>
      <c r="AW147" s="1">
        <f t="shared" ca="1" si="106"/>
        <v>-9.8352496443019511E-3</v>
      </c>
      <c r="AX147" s="1">
        <f t="shared" ca="1" si="106"/>
        <v>-2.7903973255278953E-2</v>
      </c>
      <c r="AY147" s="1">
        <f t="shared" ca="1" si="106"/>
        <v>4.9140841043085054E-2</v>
      </c>
      <c r="AZ147" s="1">
        <f t="shared" ca="1" si="106"/>
        <v>2.1012931040625564E-2</v>
      </c>
      <c r="BA147" s="1">
        <f t="shared" ca="1" si="106"/>
        <v>1.382001118220226E-2</v>
      </c>
      <c r="BB147" s="15">
        <f t="shared" ca="1" si="98"/>
        <v>-6.3709981834195609E-3</v>
      </c>
      <c r="BC147" s="15">
        <f t="shared" ca="1" si="99"/>
        <v>-3.9212942775036258E-2</v>
      </c>
      <c r="BD147" s="15">
        <f t="shared" ca="1" si="100"/>
        <v>1.6465806561434652E-2</v>
      </c>
      <c r="BE147" s="15">
        <f t="shared" ca="1" si="101"/>
        <v>-3.8189846515402255E-3</v>
      </c>
      <c r="BF147" s="15">
        <f t="shared" ca="1" si="102"/>
        <v>2.9105191150490428E-2</v>
      </c>
      <c r="BG147" s="15">
        <f t="shared" ca="1" si="107"/>
        <v>-7.8696378297013481E-4</v>
      </c>
      <c r="BH147" s="15">
        <f t="shared" ca="1" si="107"/>
        <v>4.3778275904364158E-3</v>
      </c>
      <c r="BI147" s="15">
        <f t="shared" ca="1" si="107"/>
        <v>9.64583001169746E-3</v>
      </c>
      <c r="BJ147" s="15">
        <f t="shared" ca="1" si="107"/>
        <v>-2.1408579964138696E-2</v>
      </c>
    </row>
    <row r="148" spans="1:62" x14ac:dyDescent="0.2">
      <c r="A148" s="20">
        <v>40025</v>
      </c>
      <c r="B148" s="24">
        <v>987.48</v>
      </c>
      <c r="C148" s="24">
        <v>1603.36</v>
      </c>
      <c r="D148" s="24">
        <v>10787.15</v>
      </c>
      <c r="E148" s="24">
        <v>2638.13</v>
      </c>
      <c r="F148" s="24">
        <v>4608.3599999999997</v>
      </c>
      <c r="G148" s="24">
        <v>5332.14</v>
      </c>
      <c r="H148" s="24">
        <v>10356.83</v>
      </c>
      <c r="I148" s="24">
        <v>20573.330000000002</v>
      </c>
      <c r="J148" s="24">
        <v>4244</v>
      </c>
      <c r="K148" s="5"/>
      <c r="L148" s="5">
        <f t="shared" si="74"/>
        <v>115</v>
      </c>
      <c r="M148" s="25">
        <f t="shared" si="72"/>
        <v>7.1521977088891908E-2</v>
      </c>
      <c r="N148" s="25">
        <f t="shared" si="76"/>
        <v>8.1919176084234629E-2</v>
      </c>
      <c r="O148" s="25">
        <f t="shared" si="77"/>
        <v>3.8965219543412095E-2</v>
      </c>
      <c r="P148" s="25">
        <f t="shared" si="78"/>
        <v>9.389767662676235E-2</v>
      </c>
      <c r="Q148" s="25">
        <f t="shared" si="79"/>
        <v>8.1138962036872639E-2</v>
      </c>
      <c r="R148" s="25">
        <f t="shared" si="80"/>
        <v>0.10333835868068111</v>
      </c>
      <c r="S148" s="25">
        <f t="shared" si="81"/>
        <v>3.9225772629255827E-2</v>
      </c>
      <c r="T148" s="25">
        <f t="shared" si="82"/>
        <v>0.11280155910895437</v>
      </c>
      <c r="U148" s="25">
        <f t="shared" si="83"/>
        <v>7.0550904301839759E-2</v>
      </c>
      <c r="X148" s="22">
        <f t="shared" si="73"/>
        <v>1.5160065175456836</v>
      </c>
      <c r="Y148" s="22">
        <f t="shared" si="84"/>
        <v>1.0066445025032926</v>
      </c>
      <c r="Z148" s="22">
        <f t="shared" si="85"/>
        <v>0.75767496555123837</v>
      </c>
      <c r="AA148" s="22">
        <f t="shared" si="86"/>
        <v>1.6913906010483104</v>
      </c>
      <c r="AB148" s="22">
        <f t="shared" si="87"/>
        <v>1.8697785006460459</v>
      </c>
      <c r="AC148" s="22">
        <f t="shared" si="88"/>
        <v>1.5209149927295109</v>
      </c>
      <c r="AD148" s="22">
        <f t="shared" si="89"/>
        <v>0.72984650565508402</v>
      </c>
      <c r="AE148" s="22">
        <f t="shared" si="90"/>
        <v>1.6896965720585075</v>
      </c>
      <c r="AF148" s="22">
        <f t="shared" si="91"/>
        <v>1.7805761267382869</v>
      </c>
      <c r="AI148" s="11">
        <f t="shared" ca="1" si="105"/>
        <v>4.2230983488867215</v>
      </c>
      <c r="AJ148" s="11">
        <f t="shared" ca="1" si="105"/>
        <v>-0.52282707238221449</v>
      </c>
      <c r="AK148" s="11">
        <f t="shared" ca="1" si="105"/>
        <v>-0.29658034164328262</v>
      </c>
      <c r="AL148" s="11">
        <f t="shared" ca="1" si="105"/>
        <v>0.75460543632747612</v>
      </c>
      <c r="AM148" s="11">
        <f t="shared" ca="1" si="105"/>
        <v>0.42463929225206332</v>
      </c>
      <c r="AN148" s="11">
        <f t="shared" ca="1" si="105"/>
        <v>0.32216962199996946</v>
      </c>
      <c r="AO148" s="11">
        <f t="shared" ca="1" si="105"/>
        <v>0.2521350680535665</v>
      </c>
      <c r="AP148" s="11">
        <f t="shared" ca="1" si="105"/>
        <v>-3.0191639745954936E-2</v>
      </c>
      <c r="AQ148" s="11">
        <f t="shared" ca="1" si="105"/>
        <v>-6.7649429594970889E-3</v>
      </c>
      <c r="AS148" s="1">
        <f t="shared" ca="1" si="96"/>
        <v>7.3924207518333285E-2</v>
      </c>
      <c r="AT148" s="1">
        <f t="shared" ca="1" si="106"/>
        <v>0.10315449873991421</v>
      </c>
      <c r="AU148" s="1">
        <f t="shared" ca="1" si="106"/>
        <v>5.7771624698885707E-2</v>
      </c>
      <c r="AV148" s="1">
        <f t="shared" ca="1" si="106"/>
        <v>9.7174508534750501E-2</v>
      </c>
      <c r="AW148" s="1">
        <f t="shared" ca="1" si="106"/>
        <v>7.1456829427735485E-2</v>
      </c>
      <c r="AX148" s="1">
        <f t="shared" ca="1" si="106"/>
        <v>0.11543112501595412</v>
      </c>
      <c r="AY148" s="1">
        <f t="shared" ca="1" si="106"/>
        <v>5.5764834216328503E-2</v>
      </c>
      <c r="AZ148" s="1">
        <f t="shared" ca="1" si="106"/>
        <v>7.1472322851719436E-2</v>
      </c>
      <c r="BA148" s="1">
        <f t="shared" ca="1" si="106"/>
        <v>5.6945199940641254E-2</v>
      </c>
      <c r="BB148" s="15">
        <f t="shared" ca="1" si="98"/>
        <v>2.4022304294413765E-3</v>
      </c>
      <c r="BC148" s="15">
        <f t="shared" ca="1" si="99"/>
        <v>2.1235322655679581E-2</v>
      </c>
      <c r="BD148" s="15">
        <f t="shared" ca="1" si="100"/>
        <v>1.8806405155473611E-2</v>
      </c>
      <c r="BE148" s="15">
        <f t="shared" ca="1" si="101"/>
        <v>3.2768319079881508E-3</v>
      </c>
      <c r="BF148" s="15">
        <f t="shared" ca="1" si="102"/>
        <v>-9.6821326091371535E-3</v>
      </c>
      <c r="BG148" s="15">
        <f t="shared" ca="1" si="107"/>
        <v>1.2092766335273009E-2</v>
      </c>
      <c r="BH148" s="15">
        <f t="shared" ca="1" si="107"/>
        <v>1.6539061587072676E-2</v>
      </c>
      <c r="BI148" s="15">
        <f t="shared" ca="1" si="107"/>
        <v>-4.1329236257234933E-2</v>
      </c>
      <c r="BJ148" s="15">
        <f t="shared" ca="1" si="107"/>
        <v>-1.3605704361198505E-2</v>
      </c>
    </row>
    <row r="149" spans="1:62" x14ac:dyDescent="0.2">
      <c r="A149" s="20">
        <v>40056</v>
      </c>
      <c r="B149" s="24">
        <v>1020.62</v>
      </c>
      <c r="C149" s="24">
        <v>1625.19</v>
      </c>
      <c r="D149" s="24">
        <v>10868.21</v>
      </c>
      <c r="E149" s="24">
        <v>2775.17</v>
      </c>
      <c r="F149" s="24">
        <v>4908.8999999999996</v>
      </c>
      <c r="G149" s="24">
        <v>5464.61</v>
      </c>
      <c r="H149" s="24">
        <v>10492.53</v>
      </c>
      <c r="I149" s="24">
        <v>19724.189999999999</v>
      </c>
      <c r="J149" s="24">
        <v>4479.1000000000004</v>
      </c>
      <c r="K149" s="5"/>
      <c r="L149" s="5">
        <f t="shared" si="74"/>
        <v>116</v>
      </c>
      <c r="M149" s="25">
        <f t="shared" si="72"/>
        <v>3.3009321348136535E-2</v>
      </c>
      <c r="N149" s="25">
        <f t="shared" si="76"/>
        <v>1.3523304695772134E-2</v>
      </c>
      <c r="O149" s="25">
        <f t="shared" si="77"/>
        <v>7.4864032361458971E-3</v>
      </c>
      <c r="P149" s="25">
        <f t="shared" si="78"/>
        <v>5.0641673744957101E-2</v>
      </c>
      <c r="Q149" s="25">
        <f t="shared" si="79"/>
        <v>6.3177838778831333E-2</v>
      </c>
      <c r="R149" s="25">
        <f t="shared" si="80"/>
        <v>2.4540097325626137E-2</v>
      </c>
      <c r="S149" s="25">
        <f t="shared" si="81"/>
        <v>1.3017369954127176E-2</v>
      </c>
      <c r="T149" s="25">
        <f t="shared" si="82"/>
        <v>-4.2149775554823167E-2</v>
      </c>
      <c r="U149" s="25">
        <f t="shared" si="83"/>
        <v>5.3915912636341365E-2</v>
      </c>
      <c r="X149" s="22">
        <f t="shared" si="73"/>
        <v>0.70589234146521318</v>
      </c>
      <c r="Y149" s="22">
        <f t="shared" si="84"/>
        <v>0.19764052399770901</v>
      </c>
      <c r="Z149" s="22">
        <f t="shared" si="85"/>
        <v>8.1063447946576647E-2</v>
      </c>
      <c r="AA149" s="22">
        <f t="shared" si="86"/>
        <v>0.9408825975028503</v>
      </c>
      <c r="AB149" s="22">
        <f t="shared" si="87"/>
        <v>1.4607922327455529</v>
      </c>
      <c r="AC149" s="22">
        <f t="shared" si="88"/>
        <v>0.35479452549810314</v>
      </c>
      <c r="AD149" s="22">
        <f t="shared" si="89"/>
        <v>0.2954243186066256</v>
      </c>
      <c r="AE149" s="22">
        <f t="shared" si="90"/>
        <v>-0.68325244591960477</v>
      </c>
      <c r="AF149" s="22">
        <f t="shared" si="91"/>
        <v>1.3407370053965921</v>
      </c>
      <c r="AI149" s="11">
        <f t="shared" ca="1" si="105"/>
        <v>1.6159951579389689</v>
      </c>
      <c r="AJ149" s="11">
        <f t="shared" ca="1" si="105"/>
        <v>-0.74605064497086548</v>
      </c>
      <c r="AK149" s="11">
        <f t="shared" ca="1" si="105"/>
        <v>-1.250425457042694</v>
      </c>
      <c r="AL149" s="11">
        <f t="shared" ca="1" si="105"/>
        <v>-0.53378460405356754</v>
      </c>
      <c r="AM149" s="11">
        <f t="shared" ca="1" si="105"/>
        <v>0.83289633837487465</v>
      </c>
      <c r="AN149" s="11">
        <f t="shared" ca="1" si="105"/>
        <v>-4.6900556257797987E-2</v>
      </c>
      <c r="AO149" s="11">
        <f t="shared" ca="1" si="105"/>
        <v>0.43262498180078324</v>
      </c>
      <c r="AP149" s="11">
        <f t="shared" ca="1" si="105"/>
        <v>-0.3216688083708692</v>
      </c>
      <c r="AQ149" s="11">
        <f t="shared" ca="1" si="105"/>
        <v>-0.19386196154274474</v>
      </c>
      <c r="AS149" s="1">
        <f t="shared" ca="1" si="96"/>
        <v>2.7338881426252126E-2</v>
      </c>
      <c r="AT149" s="1">
        <f t="shared" ca="1" si="106"/>
        <v>-9.1851220749090863E-3</v>
      </c>
      <c r="AU149" s="1">
        <f t="shared" ca="1" si="106"/>
        <v>-2.5446472331859061E-4</v>
      </c>
      <c r="AV149" s="1">
        <f t="shared" ca="1" si="106"/>
        <v>6.0687807870335841E-2</v>
      </c>
      <c r="AW149" s="1">
        <f t="shared" ca="1" si="106"/>
        <v>4.1971864189516095E-2</v>
      </c>
      <c r="AX149" s="1">
        <f t="shared" ca="1" si="106"/>
        <v>6.8856672883739131E-2</v>
      </c>
      <c r="AY149" s="1">
        <f t="shared" ca="1" si="106"/>
        <v>3.0221715528618864E-2</v>
      </c>
      <c r="AZ149" s="1">
        <f t="shared" ca="1" si="106"/>
        <v>-1.2881970603523758E-2</v>
      </c>
      <c r="BA149" s="1">
        <f t="shared" ca="1" si="106"/>
        <v>3.6212009885892918E-2</v>
      </c>
      <c r="BB149" s="15">
        <f t="shared" ca="1" si="98"/>
        <v>-5.6704399218844084E-3</v>
      </c>
      <c r="BC149" s="15">
        <f t="shared" ca="1" si="99"/>
        <v>-2.2708426770681221E-2</v>
      </c>
      <c r="BD149" s="15">
        <f t="shared" ca="1" si="100"/>
        <v>-7.7408679594644873E-3</v>
      </c>
      <c r="BE149" s="15">
        <f t="shared" ca="1" si="101"/>
        <v>1.004613412537874E-2</v>
      </c>
      <c r="BF149" s="15">
        <f t="shared" ca="1" si="102"/>
        <v>-2.1205974589315238E-2</v>
      </c>
      <c r="BG149" s="15">
        <f t="shared" ca="1" si="107"/>
        <v>4.4316575558112997E-2</v>
      </c>
      <c r="BH149" s="15">
        <f t="shared" ca="1" si="107"/>
        <v>1.7204345574491686E-2</v>
      </c>
      <c r="BI149" s="15">
        <f t="shared" ca="1" si="107"/>
        <v>2.9267804951299409E-2</v>
      </c>
      <c r="BJ149" s="15">
        <f t="shared" ca="1" si="107"/>
        <v>-1.7703902750448447E-2</v>
      </c>
    </row>
    <row r="150" spans="1:62" x14ac:dyDescent="0.2">
      <c r="A150" s="20">
        <v>40086</v>
      </c>
      <c r="B150" s="24">
        <v>1057.08</v>
      </c>
      <c r="C150" s="24">
        <v>1718.99</v>
      </c>
      <c r="D150" s="24">
        <v>11394.96</v>
      </c>
      <c r="E150" s="24">
        <v>2872.63</v>
      </c>
      <c r="F150" s="24">
        <v>5133.8999999999996</v>
      </c>
      <c r="G150" s="24">
        <v>5675.16</v>
      </c>
      <c r="H150" s="24">
        <v>10133.23</v>
      </c>
      <c r="I150" s="24">
        <v>20955.25</v>
      </c>
      <c r="J150" s="24">
        <v>4743.6000000000004</v>
      </c>
      <c r="K150" s="5"/>
      <c r="L150" s="5">
        <f t="shared" si="74"/>
        <v>117</v>
      </c>
      <c r="M150" s="25">
        <f t="shared" si="72"/>
        <v>3.5100104155946166E-2</v>
      </c>
      <c r="N150" s="25">
        <f t="shared" si="76"/>
        <v>5.6112177024477468E-2</v>
      </c>
      <c r="O150" s="25">
        <f t="shared" si="77"/>
        <v>4.7329138220046793E-2</v>
      </c>
      <c r="P150" s="25">
        <f t="shared" si="78"/>
        <v>3.4515979878449003E-2</v>
      </c>
      <c r="Q150" s="25">
        <f t="shared" si="79"/>
        <v>4.4815720148556309E-2</v>
      </c>
      <c r="R150" s="25">
        <f t="shared" si="80"/>
        <v>3.7806000941094771E-2</v>
      </c>
      <c r="S150" s="25">
        <f t="shared" si="81"/>
        <v>-3.4843453083002005E-2</v>
      </c>
      <c r="T150" s="25">
        <f t="shared" si="82"/>
        <v>6.0543410382780834E-2</v>
      </c>
      <c r="U150" s="25">
        <f t="shared" si="83"/>
        <v>5.7374207720425174E-2</v>
      </c>
      <c r="X150" s="22">
        <f t="shared" si="73"/>
        <v>0.74987198293978186</v>
      </c>
      <c r="Y150" s="22">
        <f t="shared" si="84"/>
        <v>0.70139267240298564</v>
      </c>
      <c r="Z150" s="22">
        <f t="shared" si="85"/>
        <v>0.93745058524674429</v>
      </c>
      <c r="AA150" s="22">
        <f t="shared" si="86"/>
        <v>0.66109571237137843</v>
      </c>
      <c r="AB150" s="22">
        <f t="shared" si="87"/>
        <v>1.042675043667187</v>
      </c>
      <c r="AC150" s="22">
        <f t="shared" si="88"/>
        <v>0.55111410738091726</v>
      </c>
      <c r="AD150" s="22">
        <f t="shared" si="89"/>
        <v>-0.4979015347640563</v>
      </c>
      <c r="AE150" s="22">
        <f t="shared" si="90"/>
        <v>0.88940709426728404</v>
      </c>
      <c r="AF150" s="22">
        <f t="shared" si="91"/>
        <v>1.432176394228901</v>
      </c>
      <c r="AI150" s="11">
        <f t="shared" ca="1" si="105"/>
        <v>2.207344225531946</v>
      </c>
      <c r="AJ150" s="11">
        <f t="shared" ca="1" si="105"/>
        <v>-0.45362635834442822</v>
      </c>
      <c r="AK150" s="11">
        <f t="shared" ca="1" si="105"/>
        <v>0.42373357537426859</v>
      </c>
      <c r="AL150" s="11">
        <f t="shared" ca="1" si="105"/>
        <v>0.22505125213690635</v>
      </c>
      <c r="AM150" s="11">
        <f t="shared" ca="1" si="105"/>
        <v>1.2036887752090664</v>
      </c>
      <c r="AN150" s="11">
        <f t="shared" ca="1" si="105"/>
        <v>0.18912461528318758</v>
      </c>
      <c r="AO150" s="11">
        <f t="shared" ca="1" si="105"/>
        <v>-0.1283152654238488</v>
      </c>
      <c r="AP150" s="11">
        <f t="shared" ca="1" si="105"/>
        <v>-0.1999152089087502</v>
      </c>
      <c r="AQ150" s="11">
        <f t="shared" ca="1" si="105"/>
        <v>4.1105505086211844E-2</v>
      </c>
      <c r="AS150" s="1">
        <f t="shared" ca="1" si="96"/>
        <v>4.1426695683641539E-2</v>
      </c>
      <c r="AT150" s="1">
        <f t="shared" ca="1" si="106"/>
        <v>7.6928600725920393E-2</v>
      </c>
      <c r="AU150" s="1">
        <f t="shared" ca="1" si="106"/>
        <v>3.8737146172069872E-2</v>
      </c>
      <c r="AV150" s="1">
        <f t="shared" ca="1" si="106"/>
        <v>4.6080085983811914E-2</v>
      </c>
      <c r="AW150" s="1">
        <f t="shared" ca="1" si="106"/>
        <v>3.4023643148677903E-2</v>
      </c>
      <c r="AX150" s="1">
        <f t="shared" ca="1" si="106"/>
        <v>6.1174926300598918E-2</v>
      </c>
      <c r="AY150" s="1">
        <f t="shared" ca="1" si="106"/>
        <v>2.7727093851074381E-3</v>
      </c>
      <c r="AZ150" s="1">
        <f t="shared" ca="1" si="106"/>
        <v>5.1149080884574628E-2</v>
      </c>
      <c r="BA150" s="1">
        <f t="shared" ca="1" si="106"/>
        <v>2.2479706027581578E-2</v>
      </c>
      <c r="BB150" s="15">
        <f t="shared" ca="1" si="98"/>
        <v>6.326591527695373E-3</v>
      </c>
      <c r="BC150" s="15">
        <f t="shared" ca="1" si="99"/>
        <v>2.0816423701442925E-2</v>
      </c>
      <c r="BD150" s="15">
        <f t="shared" ca="1" si="100"/>
        <v>-8.5919920479769207E-3</v>
      </c>
      <c r="BE150" s="15">
        <f t="shared" ca="1" si="101"/>
        <v>1.156410610536291E-2</v>
      </c>
      <c r="BF150" s="15">
        <f t="shared" ca="1" si="102"/>
        <v>-1.0792076999878407E-2</v>
      </c>
      <c r="BG150" s="15">
        <f t="shared" ca="1" si="107"/>
        <v>2.3368925359504147E-2</v>
      </c>
      <c r="BH150" s="15">
        <f t="shared" ca="1" si="107"/>
        <v>3.7616162468109442E-2</v>
      </c>
      <c r="BI150" s="15">
        <f t="shared" ca="1" si="107"/>
        <v>-9.3943294982062053E-3</v>
      </c>
      <c r="BJ150" s="15">
        <f t="shared" ca="1" si="107"/>
        <v>-3.4894501692843596E-2</v>
      </c>
    </row>
    <row r="151" spans="1:62" x14ac:dyDescent="0.2">
      <c r="A151" s="20">
        <v>40116</v>
      </c>
      <c r="B151" s="24">
        <v>1036.19</v>
      </c>
      <c r="C151" s="24">
        <v>1667.13</v>
      </c>
      <c r="D151" s="24">
        <v>10910.75</v>
      </c>
      <c r="E151" s="24">
        <v>2743.5</v>
      </c>
      <c r="F151" s="24">
        <v>5044.55</v>
      </c>
      <c r="G151" s="24">
        <v>5414.96</v>
      </c>
      <c r="H151" s="24">
        <v>10034.74</v>
      </c>
      <c r="I151" s="24">
        <v>21752.87</v>
      </c>
      <c r="J151" s="24">
        <v>4643.2</v>
      </c>
      <c r="K151" s="5"/>
      <c r="L151" s="5">
        <f t="shared" si="74"/>
        <v>118</v>
      </c>
      <c r="M151" s="25">
        <f t="shared" si="72"/>
        <v>-1.9959865222177731E-2</v>
      </c>
      <c r="N151" s="25">
        <f t="shared" si="76"/>
        <v>-3.0633323916980315E-2</v>
      </c>
      <c r="O151" s="25">
        <f t="shared" si="77"/>
        <v>-4.3422610626435196E-2</v>
      </c>
      <c r="P151" s="25">
        <f t="shared" si="78"/>
        <v>-4.5993508944820745E-2</v>
      </c>
      <c r="Q151" s="25">
        <f t="shared" si="79"/>
        <v>-1.7557151667090605E-2</v>
      </c>
      <c r="R151" s="25">
        <f t="shared" si="80"/>
        <v>-4.6933263265229459E-2</v>
      </c>
      <c r="S151" s="25">
        <f t="shared" si="81"/>
        <v>-9.7670497283915379E-3</v>
      </c>
      <c r="T151" s="25">
        <f t="shared" si="82"/>
        <v>3.7356491219755178E-2</v>
      </c>
      <c r="U151" s="25">
        <f t="shared" si="83"/>
        <v>-2.1392557400771589E-2</v>
      </c>
      <c r="X151" s="22">
        <f t="shared" si="73"/>
        <v>-0.40831513425173421</v>
      </c>
      <c r="Y151" s="22">
        <f t="shared" si="84"/>
        <v>-0.32465544942761404</v>
      </c>
      <c r="Z151" s="22">
        <f t="shared" si="85"/>
        <v>-1.0131843405691159</v>
      </c>
      <c r="AA151" s="22">
        <f t="shared" si="86"/>
        <v>-0.7357743564678626</v>
      </c>
      <c r="AB151" s="22">
        <f t="shared" si="87"/>
        <v>-0.37759515300308172</v>
      </c>
      <c r="AC151" s="22">
        <f t="shared" si="88"/>
        <v>-0.70292612992674752</v>
      </c>
      <c r="AD151" s="22">
        <f t="shared" si="89"/>
        <v>-8.2243010142974901E-2</v>
      </c>
      <c r="AE151" s="22">
        <f t="shared" si="90"/>
        <v>0.53431898110434672</v>
      </c>
      <c r="AF151" s="22">
        <f t="shared" si="91"/>
        <v>-0.65046394960062148</v>
      </c>
      <c r="AI151" s="11">
        <f t="shared" ca="1" si="105"/>
        <v>-1.2906428790286</v>
      </c>
      <c r="AJ151" s="11">
        <f t="shared" ca="1" si="105"/>
        <v>0.45741396729887235</v>
      </c>
      <c r="AK151" s="11">
        <f t="shared" ca="1" si="105"/>
        <v>0.27530480022425946</v>
      </c>
      <c r="AL151" s="11">
        <f t="shared" ca="1" si="105"/>
        <v>0.76101494080597409</v>
      </c>
      <c r="AM151" s="11">
        <f t="shared" ca="1" si="105"/>
        <v>-0.30916666892557038</v>
      </c>
      <c r="AN151" s="11">
        <f t="shared" ca="1" si="105"/>
        <v>0.3583557762129137</v>
      </c>
      <c r="AO151" s="11">
        <f t="shared" ca="1" si="105"/>
        <v>0.65915807035148544</v>
      </c>
      <c r="AP151" s="11">
        <f t="shared" ca="1" si="105"/>
        <v>5.2339455556481111E-2</v>
      </c>
      <c r="AQ151" s="11">
        <f t="shared" ca="1" si="105"/>
        <v>3.0354198595079665E-2</v>
      </c>
      <c r="AS151" s="1">
        <f t="shared" ca="1" si="96"/>
        <v>-2.4458466270778679E-2</v>
      </c>
      <c r="AT151" s="1">
        <f t="shared" ca="1" si="106"/>
        <v>-2.8449853833068271E-2</v>
      </c>
      <c r="AU151" s="1">
        <f t="shared" ca="1" si="106"/>
        <v>-6.1645454734485881E-3</v>
      </c>
      <c r="AV151" s="1">
        <f t="shared" ca="1" si="106"/>
        <v>-4.3159264382848388E-2</v>
      </c>
      <c r="AW151" s="1">
        <f t="shared" ca="1" si="106"/>
        <v>-2.7815076394692027E-2</v>
      </c>
      <c r="AX151" s="1">
        <f t="shared" ca="1" si="106"/>
        <v>-4.4400788584094041E-2</v>
      </c>
      <c r="AY151" s="1">
        <f t="shared" ca="1" si="106"/>
        <v>-1.7011988984767523E-2</v>
      </c>
      <c r="AZ151" s="1">
        <f t="shared" ca="1" si="106"/>
        <v>-7.9024340303186242E-3</v>
      </c>
      <c r="BA151" s="1">
        <f t="shared" ca="1" si="106"/>
        <v>-1.4102952388174406E-2</v>
      </c>
      <c r="BB151" s="15">
        <f t="shared" ca="1" si="98"/>
        <v>-4.4986010486009476E-3</v>
      </c>
      <c r="BC151" s="15">
        <f t="shared" ca="1" si="99"/>
        <v>2.1834700839120438E-3</v>
      </c>
      <c r="BD151" s="15">
        <f t="shared" ca="1" si="100"/>
        <v>3.7258065152986609E-2</v>
      </c>
      <c r="BE151" s="15">
        <f t="shared" ca="1" si="101"/>
        <v>2.8342445619723572E-3</v>
      </c>
      <c r="BF151" s="15">
        <f t="shared" ca="1" si="102"/>
        <v>-1.0257924727601422E-2</v>
      </c>
      <c r="BG151" s="15">
        <f t="shared" ca="1" si="107"/>
        <v>2.5324746811354187E-3</v>
      </c>
      <c r="BH151" s="15">
        <f t="shared" ca="1" si="107"/>
        <v>-7.2449392563759853E-3</v>
      </c>
      <c r="BI151" s="15">
        <f t="shared" ca="1" si="107"/>
        <v>-4.52589252500738E-2</v>
      </c>
      <c r="BJ151" s="15">
        <f t="shared" ca="1" si="107"/>
        <v>7.2896050125971831E-3</v>
      </c>
    </row>
    <row r="152" spans="1:62" x14ac:dyDescent="0.2">
      <c r="A152" s="20">
        <v>40147</v>
      </c>
      <c r="B152" s="24">
        <v>1095.6300000000001</v>
      </c>
      <c r="C152" s="24">
        <v>1767.43</v>
      </c>
      <c r="D152" s="24">
        <v>11447.2</v>
      </c>
      <c r="E152" s="24">
        <v>2797.25</v>
      </c>
      <c r="F152" s="24">
        <v>5190.68</v>
      </c>
      <c r="G152" s="24">
        <v>5625.95</v>
      </c>
      <c r="H152" s="24">
        <v>9345.5499999999993</v>
      </c>
      <c r="I152" s="24">
        <v>21821.5</v>
      </c>
      <c r="J152" s="24">
        <v>4701.3</v>
      </c>
      <c r="K152" s="5"/>
      <c r="L152" s="5">
        <f t="shared" si="74"/>
        <v>119</v>
      </c>
      <c r="M152" s="25">
        <f t="shared" si="72"/>
        <v>5.5779015582807137E-2</v>
      </c>
      <c r="N152" s="25">
        <f t="shared" si="76"/>
        <v>5.8422928912786359E-2</v>
      </c>
      <c r="O152" s="25">
        <f t="shared" si="77"/>
        <v>4.7996616856877165E-2</v>
      </c>
      <c r="P152" s="25">
        <f t="shared" si="78"/>
        <v>1.9402314188800448E-2</v>
      </c>
      <c r="Q152" s="25">
        <f t="shared" si="79"/>
        <v>2.8556257187587166E-2</v>
      </c>
      <c r="R152" s="25">
        <f t="shared" si="80"/>
        <v>3.8224329181852396E-2</v>
      </c>
      <c r="S152" s="25">
        <f t="shared" si="81"/>
        <v>-7.1152778416946533E-2</v>
      </c>
      <c r="T152" s="25">
        <f t="shared" si="82"/>
        <v>3.1500194609411377E-3</v>
      </c>
      <c r="U152" s="25">
        <f t="shared" si="83"/>
        <v>1.2435282507411374E-2</v>
      </c>
      <c r="X152" s="22">
        <f t="shared" si="73"/>
        <v>1.1848531331772265</v>
      </c>
      <c r="Y152" s="22">
        <f t="shared" si="84"/>
        <v>0.72872484074928323</v>
      </c>
      <c r="Z152" s="22">
        <f t="shared" si="85"/>
        <v>0.95179749489627397</v>
      </c>
      <c r="AA152" s="22">
        <f t="shared" si="86"/>
        <v>0.39886789872004297</v>
      </c>
      <c r="AB152" s="22">
        <f t="shared" si="87"/>
        <v>0.67243666943322233</v>
      </c>
      <c r="AC152" s="22">
        <f t="shared" si="88"/>
        <v>0.55730486736952056</v>
      </c>
      <c r="AD152" s="22">
        <f t="shared" si="89"/>
        <v>-1.0997534185797397</v>
      </c>
      <c r="AE152" s="22">
        <f t="shared" si="90"/>
        <v>1.0475712863374932E-2</v>
      </c>
      <c r="AF152" s="22">
        <f t="shared" si="91"/>
        <v>0.24396435437995198</v>
      </c>
      <c r="AI152" s="11">
        <f t="shared" ca="1" si="105"/>
        <v>1.3195286497406815</v>
      </c>
      <c r="AJ152" s="11">
        <f t="shared" ca="1" si="105"/>
        <v>-1.1342407892145805</v>
      </c>
      <c r="AK152" s="11">
        <f t="shared" ca="1" si="105"/>
        <v>0.94278014185715442</v>
      </c>
      <c r="AL152" s="11">
        <f t="shared" ca="1" si="105"/>
        <v>-0.51542497500105644</v>
      </c>
      <c r="AM152" s="11">
        <f t="shared" ca="1" si="105"/>
        <v>0.74678752431369233</v>
      </c>
      <c r="AN152" s="11">
        <f t="shared" ca="1" si="105"/>
        <v>-0.41806041528509985</v>
      </c>
      <c r="AO152" s="11">
        <f t="shared" ca="1" si="105"/>
        <v>4.2864344417764787E-2</v>
      </c>
      <c r="AP152" s="11">
        <f t="shared" ca="1" si="105"/>
        <v>0.30514918073610986</v>
      </c>
      <c r="AQ152" s="11">
        <f t="shared" ca="1" si="105"/>
        <v>0.14900272721783347</v>
      </c>
      <c r="AS152" s="1">
        <f t="shared" ca="1" si="96"/>
        <v>3.2051095752329242E-2</v>
      </c>
      <c r="AT152" s="1">
        <f t="shared" ca="1" si="106"/>
        <v>7.501233309379185E-2</v>
      </c>
      <c r="AU152" s="1">
        <f t="shared" ca="1" si="106"/>
        <v>2.4534212372066933E-2</v>
      </c>
      <c r="AV152" s="1">
        <f t="shared" ca="1" si="106"/>
        <v>3.6804609825298248E-2</v>
      </c>
      <c r="AW152" s="1">
        <f t="shared" ca="1" si="106"/>
        <v>2.3459107221866626E-2</v>
      </c>
      <c r="AX152" s="1">
        <f t="shared" ca="1" si="106"/>
        <v>5.5807973560072721E-2</v>
      </c>
      <c r="AY152" s="1">
        <f t="shared" ca="1" si="106"/>
        <v>-5.4492339524836071E-2</v>
      </c>
      <c r="AZ152" s="1">
        <f t="shared" ca="1" si="106"/>
        <v>3.437588672875054E-2</v>
      </c>
      <c r="BA152" s="1">
        <f t="shared" ca="1" si="106"/>
        <v>7.1377725603120326E-4</v>
      </c>
      <c r="BB152" s="15">
        <f t="shared" ca="1" si="98"/>
        <v>-2.3727919830477895E-2</v>
      </c>
      <c r="BC152" s="15">
        <f t="shared" ca="1" si="99"/>
        <v>1.658940418100549E-2</v>
      </c>
      <c r="BD152" s="15">
        <f t="shared" ca="1" si="100"/>
        <v>-2.3462404484810233E-2</v>
      </c>
      <c r="BE152" s="15">
        <f t="shared" ca="1" si="101"/>
        <v>1.7402295636497801E-2</v>
      </c>
      <c r="BF152" s="15">
        <f t="shared" ca="1" si="102"/>
        <v>-5.0971499657205405E-3</v>
      </c>
      <c r="BG152" s="15">
        <f t="shared" ca="1" si="107"/>
        <v>1.7583644378220326E-2</v>
      </c>
      <c r="BH152" s="15">
        <f t="shared" ca="1" si="107"/>
        <v>1.6660438892110462E-2</v>
      </c>
      <c r="BI152" s="15">
        <f t="shared" ca="1" si="107"/>
        <v>3.1225867267809404E-2</v>
      </c>
      <c r="BJ152" s="15">
        <f t="shared" ca="1" si="107"/>
        <v>-1.172150525138017E-2</v>
      </c>
    </row>
    <row r="153" spans="1:62" x14ac:dyDescent="0.2">
      <c r="A153" s="20">
        <v>40178</v>
      </c>
      <c r="B153" s="24">
        <v>1115.0999999999999</v>
      </c>
      <c r="C153" s="24">
        <v>1860.31</v>
      </c>
      <c r="D153" s="24">
        <v>11746.11</v>
      </c>
      <c r="E153" s="24">
        <v>2964.96</v>
      </c>
      <c r="F153" s="24">
        <v>5412.88</v>
      </c>
      <c r="G153" s="24">
        <v>5957.43</v>
      </c>
      <c r="H153" s="24">
        <v>10546.44</v>
      </c>
      <c r="I153" s="24">
        <v>21872.5</v>
      </c>
      <c r="J153" s="24">
        <v>4870.6000000000004</v>
      </c>
      <c r="K153" s="5"/>
      <c r="L153" s="5">
        <f t="shared" si="74"/>
        <v>120</v>
      </c>
      <c r="M153" s="25">
        <f t="shared" si="72"/>
        <v>1.7614546700982087E-2</v>
      </c>
      <c r="N153" s="25">
        <f t="shared" si="76"/>
        <v>5.1216626460493506E-2</v>
      </c>
      <c r="O153" s="25">
        <f t="shared" si="77"/>
        <v>2.5776963336264589E-2</v>
      </c>
      <c r="P153" s="25">
        <f t="shared" si="78"/>
        <v>5.8226749927868186E-2</v>
      </c>
      <c r="Q153" s="25">
        <f t="shared" si="79"/>
        <v>4.1916588926471064E-2</v>
      </c>
      <c r="R153" s="25">
        <f t="shared" si="80"/>
        <v>5.7249357307389601E-2</v>
      </c>
      <c r="S153" s="25">
        <f t="shared" si="81"/>
        <v>0.12088806803952444</v>
      </c>
      <c r="T153" s="25">
        <f t="shared" si="82"/>
        <v>2.3344176848262956E-3</v>
      </c>
      <c r="U153" s="25">
        <f t="shared" si="83"/>
        <v>3.537806657587491E-2</v>
      </c>
      <c r="X153" s="22">
        <f t="shared" si="73"/>
        <v>0.38206307185641153</v>
      </c>
      <c r="Y153" s="22">
        <f t="shared" si="84"/>
        <v>0.64348683974323284</v>
      </c>
      <c r="Z153" s="22">
        <f t="shared" si="85"/>
        <v>0.47420413997202432</v>
      </c>
      <c r="AA153" s="22">
        <f t="shared" si="86"/>
        <v>1.072486536922119</v>
      </c>
      <c r="AB153" s="22">
        <f t="shared" si="87"/>
        <v>0.97665997091033196</v>
      </c>
      <c r="AC153" s="22">
        <f t="shared" si="88"/>
        <v>0.83885263638535179</v>
      </c>
      <c r="AD153" s="22">
        <f t="shared" si="89"/>
        <v>2.0834548659689403</v>
      </c>
      <c r="AE153" s="22">
        <f t="shared" si="90"/>
        <v>-2.0145405306498604E-3</v>
      </c>
      <c r="AF153" s="22">
        <f t="shared" si="91"/>
        <v>0.85058527663353056</v>
      </c>
      <c r="AI153" s="11">
        <f t="shared" ca="1" si="105"/>
        <v>2.383528810518996</v>
      </c>
      <c r="AJ153" s="11">
        <f t="shared" ca="1" si="105"/>
        <v>0.55103427635718438</v>
      </c>
      <c r="AK153" s="11">
        <f t="shared" ca="1" si="105"/>
        <v>-1.3184224375742712</v>
      </c>
      <c r="AL153" s="11">
        <f t="shared" ca="1" si="105"/>
        <v>-0.45889601158412618</v>
      </c>
      <c r="AM153" s="11">
        <f t="shared" ca="1" si="105"/>
        <v>-0.71819589827311681</v>
      </c>
      <c r="AN153" s="11">
        <f t="shared" ca="1" si="105"/>
        <v>-3.2958462556831825E-2</v>
      </c>
      <c r="AO153" s="11">
        <f t="shared" ca="1" si="105"/>
        <v>5.2180609283695029E-2</v>
      </c>
      <c r="AP153" s="11">
        <f t="shared" ca="1" si="105"/>
        <v>-0.42626008169822788</v>
      </c>
      <c r="AQ153" s="11">
        <f t="shared" ca="1" si="105"/>
        <v>-0.14826569628997652</v>
      </c>
      <c r="AS153" s="1">
        <f t="shared" ca="1" si="96"/>
        <v>3.2505638772690804E-2</v>
      </c>
      <c r="AT153" s="1">
        <f t="shared" ca="1" si="106"/>
        <v>7.2301035734516697E-3</v>
      </c>
      <c r="AU153" s="1">
        <f t="shared" ca="1" si="106"/>
        <v>2.6915464107067365E-2</v>
      </c>
      <c r="AV153" s="1">
        <f t="shared" ca="1" si="106"/>
        <v>4.8514851600648098E-2</v>
      </c>
      <c r="AW153" s="1">
        <f t="shared" ca="1" si="106"/>
        <v>4.0391408812589125E-2</v>
      </c>
      <c r="AX153" s="1">
        <f t="shared" ca="1" si="106"/>
        <v>5.0476539011020061E-2</v>
      </c>
      <c r="AY153" s="1">
        <f t="shared" ca="1" si="106"/>
        <v>9.6470163174864537E-2</v>
      </c>
      <c r="AZ153" s="1">
        <f t="shared" ca="1" si="106"/>
        <v>2.5514418372577272E-2</v>
      </c>
      <c r="BA153" s="1">
        <f t="shared" ca="1" si="106"/>
        <v>5.3712090970981029E-2</v>
      </c>
      <c r="BB153" s="15">
        <f t="shared" ca="1" si="98"/>
        <v>1.4891092071708717E-2</v>
      </c>
      <c r="BC153" s="15">
        <f t="shared" ca="1" si="99"/>
        <v>-4.3986522887041836E-2</v>
      </c>
      <c r="BD153" s="15">
        <f t="shared" ca="1" si="100"/>
        <v>1.1385007708027764E-3</v>
      </c>
      <c r="BE153" s="15">
        <f t="shared" ca="1" si="101"/>
        <v>-9.7118983272200879E-3</v>
      </c>
      <c r="BF153" s="15">
        <f t="shared" ca="1" si="102"/>
        <v>-1.5251801138819396E-3</v>
      </c>
      <c r="BG153" s="15">
        <f t="shared" ca="1" si="107"/>
        <v>-6.7728182963695399E-3</v>
      </c>
      <c r="BH153" s="15">
        <f t="shared" ca="1" si="107"/>
        <v>-2.4417904864659903E-2</v>
      </c>
      <c r="BI153" s="15">
        <f t="shared" ca="1" si="107"/>
        <v>2.3180000687750977E-2</v>
      </c>
      <c r="BJ153" s="15">
        <f t="shared" ca="1" si="107"/>
        <v>1.8334024395106119E-2</v>
      </c>
    </row>
    <row r="154" spans="1:62" x14ac:dyDescent="0.2">
      <c r="A154" s="20">
        <v>40207</v>
      </c>
      <c r="B154" s="24">
        <v>1073.8699999999999</v>
      </c>
      <c r="C154" s="24">
        <v>1741.04</v>
      </c>
      <c r="D154" s="24">
        <v>11094.31</v>
      </c>
      <c r="E154" s="24">
        <v>2776.83</v>
      </c>
      <c r="F154" s="24">
        <v>5188.5200000000004</v>
      </c>
      <c r="G154" s="24">
        <v>5608.79</v>
      </c>
      <c r="H154" s="24">
        <v>10198.040000000001</v>
      </c>
      <c r="I154" s="24">
        <v>20121.990000000002</v>
      </c>
      <c r="J154" s="24">
        <v>4569.6000000000004</v>
      </c>
      <c r="K154" s="5"/>
      <c r="L154" s="5">
        <f t="shared" si="74"/>
        <v>121</v>
      </c>
      <c r="M154" s="25">
        <f t="shared" si="72"/>
        <v>-3.7675141059320766E-2</v>
      </c>
      <c r="N154" s="25">
        <f t="shared" si="76"/>
        <v>-6.6260504680755991E-2</v>
      </c>
      <c r="O154" s="25">
        <f t="shared" si="77"/>
        <v>-5.7089757671739641E-2</v>
      </c>
      <c r="P154" s="25">
        <f t="shared" si="78"/>
        <v>-6.5553552323544248E-2</v>
      </c>
      <c r="Q154" s="25">
        <f t="shared" si="79"/>
        <v>-4.2332805981963338E-2</v>
      </c>
      <c r="R154" s="25">
        <f t="shared" si="80"/>
        <v>-6.0304170030173937E-2</v>
      </c>
      <c r="S154" s="25">
        <f t="shared" si="81"/>
        <v>-3.3592817254853045E-2</v>
      </c>
      <c r="T154" s="25">
        <f t="shared" si="82"/>
        <v>-8.3416893097039202E-2</v>
      </c>
      <c r="U154" s="25">
        <f t="shared" si="83"/>
        <v>-6.3791459067944367E-2</v>
      </c>
      <c r="X154" s="22">
        <f t="shared" si="73"/>
        <v>-0.7809561742633756</v>
      </c>
      <c r="Y154" s="22">
        <f t="shared" si="84"/>
        <v>-0.74606291738911013</v>
      </c>
      <c r="Z154" s="22">
        <f t="shared" si="85"/>
        <v>-1.306948534666686</v>
      </c>
      <c r="AA154" s="22">
        <f t="shared" si="86"/>
        <v>-1.0751485040408737</v>
      </c>
      <c r="AB154" s="22">
        <f t="shared" si="87"/>
        <v>-0.94175265292425048</v>
      </c>
      <c r="AC154" s="22">
        <f t="shared" si="88"/>
        <v>-0.90079963342689051</v>
      </c>
      <c r="AD154" s="22">
        <f t="shared" si="89"/>
        <v>-0.47717139113797341</v>
      </c>
      <c r="AE154" s="22">
        <f t="shared" si="90"/>
        <v>-1.3152235500025207</v>
      </c>
      <c r="AF154" s="22">
        <f t="shared" si="91"/>
        <v>-1.7715162488825194</v>
      </c>
      <c r="AI154" s="11">
        <f t="shared" ref="AI154:AQ163" ca="1" si="108">SUMPRODUCT(OFFSET($AI$16:$AQ$16,AI$30,0),$X154:$AF154)</f>
        <v>-3.109992568669774</v>
      </c>
      <c r="AJ154" s="11">
        <f t="shared" ca="1" si="108"/>
        <v>-0.169884089195455</v>
      </c>
      <c r="AK154" s="11">
        <f t="shared" ca="1" si="108"/>
        <v>-4.8941781251418681E-2</v>
      </c>
      <c r="AL154" s="11">
        <f t="shared" ca="1" si="108"/>
        <v>-0.3650558907821993</v>
      </c>
      <c r="AM154" s="11">
        <f t="shared" ca="1" si="108"/>
        <v>-0.80303975670147254</v>
      </c>
      <c r="AN154" s="11">
        <f t="shared" ca="1" si="108"/>
        <v>-0.24269299356565754</v>
      </c>
      <c r="AO154" s="11">
        <f t="shared" ca="1" si="108"/>
        <v>0.514951122251883</v>
      </c>
      <c r="AP154" s="11">
        <f t="shared" ca="1" si="108"/>
        <v>0.12767629599692598</v>
      </c>
      <c r="AQ154" s="11">
        <f t="shared" ca="1" si="108"/>
        <v>5.3389752140338559E-2</v>
      </c>
      <c r="AS154" s="1">
        <f t="shared" ca="1" si="96"/>
        <v>-5.2986482519340357E-2</v>
      </c>
      <c r="AT154" s="1">
        <f t="shared" ca="1" si="106"/>
        <v>-9.1765610744925813E-2</v>
      </c>
      <c r="AU154" s="1">
        <f t="shared" ca="1" si="106"/>
        <v>-4.7272939632003089E-2</v>
      </c>
      <c r="AV154" s="1">
        <f t="shared" ca="1" si="106"/>
        <v>-6.2349810549111068E-2</v>
      </c>
      <c r="AW154" s="1">
        <f t="shared" ca="1" si="106"/>
        <v>-4.6180309965767614E-2</v>
      </c>
      <c r="AX154" s="1">
        <f t="shared" ca="1" si="106"/>
        <v>-6.624003819832662E-2</v>
      </c>
      <c r="AY154" s="1">
        <f t="shared" ca="1" si="106"/>
        <v>-6.3422267110726432E-2</v>
      </c>
      <c r="AZ154" s="1">
        <f t="shared" ca="1" si="106"/>
        <v>-6.6211306463388298E-2</v>
      </c>
      <c r="BA154" s="1">
        <f t="shared" ca="1" si="106"/>
        <v>-3.5750172908696289E-2</v>
      </c>
      <c r="BB154" s="15">
        <f t="shared" ca="1" si="98"/>
        <v>-1.5311341460019591E-2</v>
      </c>
      <c r="BC154" s="15">
        <f t="shared" ca="1" si="99"/>
        <v>-2.5505106064169822E-2</v>
      </c>
      <c r="BD154" s="15">
        <f t="shared" ca="1" si="100"/>
        <v>9.8168180397365523E-3</v>
      </c>
      <c r="BE154" s="15">
        <f t="shared" ca="1" si="101"/>
        <v>3.2037417744331803E-3</v>
      </c>
      <c r="BF154" s="15">
        <f t="shared" ca="1" si="102"/>
        <v>-3.8475039838042763E-3</v>
      </c>
      <c r="BG154" s="15">
        <f t="shared" ca="1" si="107"/>
        <v>-5.9358681681526831E-3</v>
      </c>
      <c r="BH154" s="15">
        <f t="shared" ca="1" si="107"/>
        <v>-2.9829449855873387E-2</v>
      </c>
      <c r="BI154" s="15">
        <f t="shared" ca="1" si="107"/>
        <v>1.7205586633650904E-2</v>
      </c>
      <c r="BJ154" s="15">
        <f t="shared" ca="1" si="107"/>
        <v>2.8041286159248079E-2</v>
      </c>
    </row>
    <row r="155" spans="1:62" x14ac:dyDescent="0.2">
      <c r="A155" s="20">
        <v>40235</v>
      </c>
      <c r="B155" s="24">
        <v>1104.49</v>
      </c>
      <c r="C155" s="24">
        <v>1818.68</v>
      </c>
      <c r="D155" s="24">
        <v>11629.63</v>
      </c>
      <c r="E155" s="24">
        <v>2728.47</v>
      </c>
      <c r="F155" s="24">
        <v>5354.52</v>
      </c>
      <c r="G155" s="24">
        <v>5598.46</v>
      </c>
      <c r="H155" s="24">
        <v>10126.030000000001</v>
      </c>
      <c r="I155" s="24">
        <v>20608.7</v>
      </c>
      <c r="J155" s="24">
        <v>4637.7</v>
      </c>
      <c r="K155" s="5"/>
      <c r="L155" s="5">
        <f t="shared" si="74"/>
        <v>122</v>
      </c>
      <c r="M155" s="25">
        <f t="shared" si="72"/>
        <v>2.8114744036660498E-2</v>
      </c>
      <c r="N155" s="25">
        <f t="shared" si="76"/>
        <v>4.3628327400801463E-2</v>
      </c>
      <c r="O155" s="25">
        <f t="shared" si="77"/>
        <v>4.7123787476144187E-2</v>
      </c>
      <c r="P155" s="25">
        <f t="shared" si="78"/>
        <v>-1.7568976778540447E-2</v>
      </c>
      <c r="Q155" s="25">
        <f t="shared" si="79"/>
        <v>3.1492571293454098E-2</v>
      </c>
      <c r="R155" s="25">
        <f t="shared" si="80"/>
        <v>-1.843450074795685E-3</v>
      </c>
      <c r="S155" s="25">
        <f t="shared" si="81"/>
        <v>-7.0862087493026964E-3</v>
      </c>
      <c r="T155" s="25">
        <f t="shared" si="82"/>
        <v>2.3900069835125482E-2</v>
      </c>
      <c r="U155" s="25">
        <f t="shared" si="83"/>
        <v>1.4792879965187277E-2</v>
      </c>
      <c r="X155" s="22">
        <f t="shared" si="73"/>
        <v>0.60293484892977889</v>
      </c>
      <c r="Y155" s="22">
        <f t="shared" si="84"/>
        <v>0.55373048450193385</v>
      </c>
      <c r="Z155" s="22">
        <f t="shared" si="85"/>
        <v>0.9330367382609821</v>
      </c>
      <c r="AA155" s="22">
        <f t="shared" si="86"/>
        <v>-0.24259797708487624</v>
      </c>
      <c r="AB155" s="22">
        <f t="shared" si="87"/>
        <v>0.739298420242957</v>
      </c>
      <c r="AC155" s="22">
        <f t="shared" si="88"/>
        <v>-3.5650569263219377E-2</v>
      </c>
      <c r="AD155" s="22">
        <f t="shared" si="89"/>
        <v>-3.7806238634953644E-2</v>
      </c>
      <c r="AE155" s="22">
        <f t="shared" si="90"/>
        <v>0.32824523556712154</v>
      </c>
      <c r="AF155" s="22">
        <f t="shared" si="91"/>
        <v>0.30630064015376868</v>
      </c>
      <c r="AI155" s="11">
        <f t="shared" ca="1" si="108"/>
        <v>1.0629466385411568</v>
      </c>
      <c r="AJ155" s="11">
        <f t="shared" ca="1" si="108"/>
        <v>0.20819229491504024</v>
      </c>
      <c r="AK155" s="11">
        <f t="shared" ca="1" si="108"/>
        <v>0.59420933531202502</v>
      </c>
      <c r="AL155" s="11">
        <f t="shared" ca="1" si="108"/>
        <v>-0.29377448102134701</v>
      </c>
      <c r="AM155" s="11">
        <f t="shared" ca="1" si="108"/>
        <v>0.58381683961576925</v>
      </c>
      <c r="AN155" s="11">
        <f t="shared" ca="1" si="108"/>
        <v>-0.45227681389297836</v>
      </c>
      <c r="AO155" s="11">
        <f t="shared" ca="1" si="108"/>
        <v>0.32192450588031685</v>
      </c>
      <c r="AP155" s="11">
        <f t="shared" ca="1" si="108"/>
        <v>-0.15838868898390868</v>
      </c>
      <c r="AQ155" s="11">
        <f t="shared" ca="1" si="108"/>
        <v>0.25234918251650551</v>
      </c>
      <c r="AS155" s="1">
        <f t="shared" ca="1" si="96"/>
        <v>1.8443817816402402E-2</v>
      </c>
      <c r="AT155" s="1">
        <f t="shared" ca="1" si="106"/>
        <v>5.1017087286396728E-2</v>
      </c>
      <c r="AU155" s="1">
        <f t="shared" ca="1" si="106"/>
        <v>3.2059676004265798E-2</v>
      </c>
      <c r="AV155" s="1">
        <f t="shared" ca="1" si="106"/>
        <v>6.2358910247509187E-3</v>
      </c>
      <c r="AW155" s="1">
        <f t="shared" ca="1" si="106"/>
        <v>8.0980214504138576E-3</v>
      </c>
      <c r="AX155" s="1">
        <f t="shared" ca="1" si="106"/>
        <v>1.4634056737035505E-2</v>
      </c>
      <c r="AY155" s="1">
        <f t="shared" ca="1" si="106"/>
        <v>4.2008708366968366E-3</v>
      </c>
      <c r="AZ155" s="1">
        <f t="shared" ca="1" si="106"/>
        <v>4.4748692730369834E-2</v>
      </c>
      <c r="BA155" s="1">
        <f t="shared" ca="1" si="106"/>
        <v>9.5155957787321915E-3</v>
      </c>
      <c r="BB155" s="15">
        <f t="shared" ca="1" si="98"/>
        <v>-9.6709262202580963E-3</v>
      </c>
      <c r="BC155" s="15">
        <f t="shared" ca="1" si="99"/>
        <v>7.3887598855952655E-3</v>
      </c>
      <c r="BD155" s="15">
        <f t="shared" ca="1" si="100"/>
        <v>-1.5064111471878389E-2</v>
      </c>
      <c r="BE155" s="15">
        <f t="shared" ca="1" si="101"/>
        <v>2.3804867803291364E-2</v>
      </c>
      <c r="BF155" s="15">
        <f t="shared" ca="1" si="102"/>
        <v>-2.3394549843040242E-2</v>
      </c>
      <c r="BG155" s="15">
        <f t="shared" ca="1" si="107"/>
        <v>1.6477506811831188E-2</v>
      </c>
      <c r="BH155" s="15">
        <f t="shared" ca="1" si="107"/>
        <v>1.1287079585999532E-2</v>
      </c>
      <c r="BI155" s="15">
        <f t="shared" ca="1" si="107"/>
        <v>2.0848622895244352E-2</v>
      </c>
      <c r="BJ155" s="15">
        <f t="shared" ca="1" si="107"/>
        <v>-5.2772841864550859E-3</v>
      </c>
    </row>
    <row r="156" spans="1:62" x14ac:dyDescent="0.2">
      <c r="A156" s="20">
        <v>40268</v>
      </c>
      <c r="B156" s="24">
        <v>1169.43</v>
      </c>
      <c r="C156" s="24">
        <v>1958.34</v>
      </c>
      <c r="D156" s="24">
        <v>12037.73</v>
      </c>
      <c r="E156" s="24">
        <v>2931.16</v>
      </c>
      <c r="F156" s="24">
        <v>5679.64</v>
      </c>
      <c r="G156" s="24">
        <v>6153.55</v>
      </c>
      <c r="H156" s="24">
        <v>11089.94</v>
      </c>
      <c r="I156" s="24">
        <v>21239.35</v>
      </c>
      <c r="J156" s="24">
        <v>4875.5</v>
      </c>
      <c r="K156" s="5"/>
      <c r="L156" s="5">
        <f t="shared" si="74"/>
        <v>123</v>
      </c>
      <c r="M156" s="25">
        <f t="shared" si="72"/>
        <v>5.7132760645483123E-2</v>
      </c>
      <c r="N156" s="25">
        <f t="shared" si="76"/>
        <v>7.3986212387161659E-2</v>
      </c>
      <c r="O156" s="25">
        <f t="shared" si="77"/>
        <v>3.4489732148075637E-2</v>
      </c>
      <c r="P156" s="25">
        <f t="shared" si="78"/>
        <v>7.1657236584875966E-2</v>
      </c>
      <c r="Q156" s="25">
        <f t="shared" si="79"/>
        <v>5.8946786414917907E-2</v>
      </c>
      <c r="R156" s="25">
        <f t="shared" si="80"/>
        <v>9.4537591132630119E-2</v>
      </c>
      <c r="S156" s="25">
        <f t="shared" si="81"/>
        <v>9.0929054854426705E-2</v>
      </c>
      <c r="T156" s="25">
        <f t="shared" si="82"/>
        <v>3.0142276532564329E-2</v>
      </c>
      <c r="U156" s="25">
        <f t="shared" si="83"/>
        <v>5.0004109604775832E-2</v>
      </c>
      <c r="X156" s="22">
        <f t="shared" si="73"/>
        <v>1.2133291768303835</v>
      </c>
      <c r="Y156" s="22">
        <f t="shared" si="84"/>
        <v>0.91281136518098627</v>
      </c>
      <c r="Z156" s="22">
        <f t="shared" si="85"/>
        <v>0.66147800919109245</v>
      </c>
      <c r="AA156" s="22">
        <f t="shared" si="86"/>
        <v>1.3055105580074022</v>
      </c>
      <c r="AB156" s="22">
        <f t="shared" si="87"/>
        <v>1.3644484634418275</v>
      </c>
      <c r="AC156" s="22">
        <f t="shared" si="88"/>
        <v>1.3906741093820274</v>
      </c>
      <c r="AD156" s="22">
        <f t="shared" si="89"/>
        <v>1.5868637462806483</v>
      </c>
      <c r="AE156" s="22">
        <f t="shared" si="90"/>
        <v>0.42383936700745289</v>
      </c>
      <c r="AF156" s="22">
        <f t="shared" si="91"/>
        <v>1.2373065953992084</v>
      </c>
      <c r="AI156" s="11">
        <f t="shared" ca="1" si="108"/>
        <v>3.3604639116438779</v>
      </c>
      <c r="AJ156" s="11">
        <f t="shared" ca="1" si="108"/>
        <v>-6.8057560631251346E-2</v>
      </c>
      <c r="AK156" s="11">
        <f t="shared" ca="1" si="108"/>
        <v>-0.96476465170354997</v>
      </c>
      <c r="AL156" s="11">
        <f t="shared" ca="1" si="108"/>
        <v>-0.29892560348897873</v>
      </c>
      <c r="AM156" s="11">
        <f t="shared" ca="1" si="108"/>
        <v>-0.32386181493218824</v>
      </c>
      <c r="AN156" s="11">
        <f t="shared" ca="1" si="108"/>
        <v>4.7824249552587128E-2</v>
      </c>
      <c r="AO156" s="11">
        <f t="shared" ca="1" si="108"/>
        <v>0.17986615821506982</v>
      </c>
      <c r="AP156" s="11">
        <f t="shared" ca="1" si="108"/>
        <v>-3.9562084031027941E-2</v>
      </c>
      <c r="AQ156" s="11">
        <f t="shared" ca="1" si="108"/>
        <v>0.11460279518068876</v>
      </c>
      <c r="AS156" s="1">
        <f t="shared" ca="1" si="96"/>
        <v>5.4149442496660448E-2</v>
      </c>
      <c r="AT156" s="1">
        <f t="shared" ca="1" si="106"/>
        <v>5.0340303273633466E-2</v>
      </c>
      <c r="AU156" s="1">
        <f t="shared" ca="1" si="106"/>
        <v>3.9733034112646295E-2</v>
      </c>
      <c r="AV156" s="1">
        <f t="shared" ca="1" si="106"/>
        <v>7.7707617913076996E-2</v>
      </c>
      <c r="AW156" s="1">
        <f t="shared" ca="1" si="106"/>
        <v>5.8973133365842693E-2</v>
      </c>
      <c r="AX156" s="1">
        <f t="shared" ca="1" si="106"/>
        <v>8.783089116710624E-2</v>
      </c>
      <c r="AY156" s="1">
        <f t="shared" ca="1" si="106"/>
        <v>7.8475669569833914E-2</v>
      </c>
      <c r="AZ156" s="1">
        <f t="shared" ca="1" si="106"/>
        <v>4.3771059468458128E-2</v>
      </c>
      <c r="BA156" s="1">
        <f t="shared" ca="1" si="106"/>
        <v>5.7724703231027553E-2</v>
      </c>
      <c r="BB156" s="15">
        <f t="shared" ca="1" si="98"/>
        <v>-2.9833181488226751E-3</v>
      </c>
      <c r="BC156" s="15">
        <f t="shared" ca="1" si="99"/>
        <v>-2.3645909113528193E-2</v>
      </c>
      <c r="BD156" s="15">
        <f t="shared" ca="1" si="100"/>
        <v>5.2433019645706583E-3</v>
      </c>
      <c r="BE156" s="15">
        <f t="shared" ca="1" si="101"/>
        <v>6.0503813282010294E-3</v>
      </c>
      <c r="BF156" s="15">
        <f t="shared" ca="1" si="102"/>
        <v>2.6346950924786838E-5</v>
      </c>
      <c r="BG156" s="15">
        <f t="shared" ca="1" si="107"/>
        <v>-6.7066999655238796E-3</v>
      </c>
      <c r="BH156" s="15">
        <f t="shared" ca="1" si="107"/>
        <v>-1.2453385284592791E-2</v>
      </c>
      <c r="BI156" s="15">
        <f t="shared" ca="1" si="107"/>
        <v>1.3628782935893799E-2</v>
      </c>
      <c r="BJ156" s="15">
        <f t="shared" ca="1" si="107"/>
        <v>7.7205936262517219E-3</v>
      </c>
    </row>
    <row r="157" spans="1:62" x14ac:dyDescent="0.2">
      <c r="A157" s="20">
        <v>40298</v>
      </c>
      <c r="B157" s="24">
        <v>1186.69</v>
      </c>
      <c r="C157" s="24">
        <v>2000.63</v>
      </c>
      <c r="D157" s="24">
        <v>12210.7</v>
      </c>
      <c r="E157" s="24">
        <v>2816.86</v>
      </c>
      <c r="F157" s="24">
        <v>5553.29</v>
      </c>
      <c r="G157" s="24">
        <v>6135.7</v>
      </c>
      <c r="H157" s="24">
        <v>11057.4</v>
      </c>
      <c r="I157" s="24">
        <v>21108.59</v>
      </c>
      <c r="J157" s="24">
        <v>4807.3999999999996</v>
      </c>
      <c r="K157" s="5"/>
      <c r="L157" s="5">
        <f t="shared" si="74"/>
        <v>124</v>
      </c>
      <c r="M157" s="25">
        <f t="shared" si="72"/>
        <v>1.4651468311863144E-2</v>
      </c>
      <c r="N157" s="25">
        <f t="shared" si="76"/>
        <v>2.1364955346224016E-2</v>
      </c>
      <c r="O157" s="25">
        <f t="shared" si="77"/>
        <v>1.4266732637505383E-2</v>
      </c>
      <c r="P157" s="25">
        <f t="shared" si="78"/>
        <v>-3.9775459717677722E-2</v>
      </c>
      <c r="Q157" s="25">
        <f t="shared" si="79"/>
        <v>-2.2497305523860998E-2</v>
      </c>
      <c r="R157" s="25">
        <f t="shared" si="80"/>
        <v>-2.9049799707672099E-3</v>
      </c>
      <c r="S157" s="25">
        <f t="shared" si="81"/>
        <v>-2.9385039841996678E-3</v>
      </c>
      <c r="T157" s="25">
        <f t="shared" si="82"/>
        <v>-6.1755266285593953E-3</v>
      </c>
      <c r="U157" s="25">
        <f t="shared" si="83"/>
        <v>-1.4066265860612586E-2</v>
      </c>
      <c r="X157" s="22">
        <f t="shared" si="73"/>
        <v>0.31973468235190061</v>
      </c>
      <c r="Y157" s="22">
        <f t="shared" si="84"/>
        <v>0.29039358709175722</v>
      </c>
      <c r="Z157" s="22">
        <f t="shared" si="85"/>
        <v>0.2268011059745372</v>
      </c>
      <c r="AA157" s="22">
        <f t="shared" si="86"/>
        <v>-0.62788885155512253</v>
      </c>
      <c r="AB157" s="22">
        <f t="shared" si="87"/>
        <v>-0.49008561697393493</v>
      </c>
      <c r="AC157" s="22">
        <f t="shared" si="88"/>
        <v>-5.1359948086855206E-2</v>
      </c>
      <c r="AD157" s="22">
        <f t="shared" si="89"/>
        <v>3.0944802686511595E-2</v>
      </c>
      <c r="AE157" s="22">
        <f t="shared" si="90"/>
        <v>-0.13233716114772545</v>
      </c>
      <c r="AF157" s="22">
        <f t="shared" si="91"/>
        <v>-0.45675242280737482</v>
      </c>
      <c r="AI157" s="11">
        <f t="shared" ca="1" si="108"/>
        <v>-0.3055633582135398</v>
      </c>
      <c r="AJ157" s="11">
        <f t="shared" ca="1" si="108"/>
        <v>0.3126702464218869</v>
      </c>
      <c r="AK157" s="11">
        <f t="shared" ca="1" si="108"/>
        <v>0.56479142491734402</v>
      </c>
      <c r="AL157" s="11">
        <f t="shared" ca="1" si="108"/>
        <v>-0.48638621639882851</v>
      </c>
      <c r="AM157" s="11">
        <f t="shared" ca="1" si="108"/>
        <v>-0.2550244258392258</v>
      </c>
      <c r="AN157" s="11">
        <f t="shared" ca="1" si="108"/>
        <v>-0.10180568730063547</v>
      </c>
      <c r="AO157" s="11">
        <f t="shared" ca="1" si="108"/>
        <v>8.5636251230370095E-2</v>
      </c>
      <c r="AP157" s="11">
        <f t="shared" ca="1" si="108"/>
        <v>0.38282713376711175</v>
      </c>
      <c r="AQ157" s="11">
        <f t="shared" ca="1" si="108"/>
        <v>0.35520768495350319</v>
      </c>
      <c r="AS157" s="1">
        <f t="shared" ca="1" si="96"/>
        <v>-5.7288385731249277E-3</v>
      </c>
      <c r="AT157" s="1">
        <f t="shared" ca="1" si="106"/>
        <v>1.1409871242452145E-2</v>
      </c>
      <c r="AU157" s="1">
        <f t="shared" ca="1" si="106"/>
        <v>1.1761530265579693E-2</v>
      </c>
      <c r="AV157" s="1">
        <f t="shared" ca="1" si="106"/>
        <v>-2.3473998255637361E-2</v>
      </c>
      <c r="AW157" s="1">
        <f t="shared" ca="1" si="106"/>
        <v>-1.3642327710257494E-2</v>
      </c>
      <c r="AX157" s="1">
        <f t="shared" ca="1" si="106"/>
        <v>-1.9769626834078385E-2</v>
      </c>
      <c r="AY157" s="1">
        <f t="shared" ca="1" si="106"/>
        <v>-1.4302584674733703E-2</v>
      </c>
      <c r="AZ157" s="1">
        <f t="shared" ca="1" si="106"/>
        <v>1.7689092002192465E-2</v>
      </c>
      <c r="BA157" s="1">
        <f t="shared" ca="1" si="106"/>
        <v>-6.5497213238827623E-3</v>
      </c>
      <c r="BB157" s="15">
        <f t="shared" ca="1" si="98"/>
        <v>-2.038030688498807E-2</v>
      </c>
      <c r="BC157" s="15">
        <f t="shared" ca="1" si="99"/>
        <v>-9.9550841037718708E-3</v>
      </c>
      <c r="BD157" s="15">
        <f t="shared" ca="1" si="100"/>
        <v>-2.5052023719256897E-3</v>
      </c>
      <c r="BE157" s="15">
        <f t="shared" ca="1" si="101"/>
        <v>1.6301461462040361E-2</v>
      </c>
      <c r="BF157" s="15">
        <f t="shared" ca="1" si="102"/>
        <v>8.854977813603504E-3</v>
      </c>
      <c r="BG157" s="15">
        <f t="shared" ca="1" si="107"/>
        <v>-1.6864646863311177E-2</v>
      </c>
      <c r="BH157" s="15">
        <f t="shared" ca="1" si="107"/>
        <v>-1.1364080690534035E-2</v>
      </c>
      <c r="BI157" s="15">
        <f t="shared" ca="1" si="107"/>
        <v>2.3864618630751861E-2</v>
      </c>
      <c r="BJ157" s="15">
        <f t="shared" ca="1" si="107"/>
        <v>7.5165445367298238E-3</v>
      </c>
    </row>
    <row r="158" spans="1:62" x14ac:dyDescent="0.2">
      <c r="A158" s="20">
        <v>40329</v>
      </c>
      <c r="B158" s="24">
        <v>1089.4100000000001</v>
      </c>
      <c r="C158" s="24">
        <v>1852.39</v>
      </c>
      <c r="D158" s="24">
        <v>11762.99</v>
      </c>
      <c r="E158" s="24">
        <v>2610.2600000000002</v>
      </c>
      <c r="F158" s="24">
        <v>5188.43</v>
      </c>
      <c r="G158" s="24">
        <v>5964.33</v>
      </c>
      <c r="H158" s="24">
        <v>9768.7000000000007</v>
      </c>
      <c r="I158" s="24">
        <v>19765.189999999999</v>
      </c>
      <c r="J158" s="24">
        <v>4429.7</v>
      </c>
      <c r="K158" s="5"/>
      <c r="L158" s="5">
        <f t="shared" si="74"/>
        <v>125</v>
      </c>
      <c r="M158" s="25">
        <f t="shared" si="72"/>
        <v>-8.5531653633770133E-2</v>
      </c>
      <c r="N158" s="25">
        <f t="shared" si="76"/>
        <v>-7.6985433750046101E-2</v>
      </c>
      <c r="O158" s="25">
        <f t="shared" si="77"/>
        <v>-3.7354454681963446E-2</v>
      </c>
      <c r="P158" s="25">
        <f t="shared" si="78"/>
        <v>-7.6172956167265271E-2</v>
      </c>
      <c r="Q158" s="25">
        <f t="shared" si="79"/>
        <v>-6.7959398321863831E-2</v>
      </c>
      <c r="R158" s="25">
        <f t="shared" si="80"/>
        <v>-2.832744371984728E-2</v>
      </c>
      <c r="S158" s="25">
        <f t="shared" si="81"/>
        <v>-0.1239164902714826</v>
      </c>
      <c r="T158" s="25">
        <f t="shared" si="82"/>
        <v>-6.5757756985740642E-2</v>
      </c>
      <c r="U158" s="25">
        <f t="shared" si="83"/>
        <v>-8.182453575878211E-2</v>
      </c>
      <c r="X158" s="22">
        <f t="shared" si="73"/>
        <v>-1.7876184910692199</v>
      </c>
      <c r="Y158" s="22">
        <f t="shared" si="84"/>
        <v>-0.8729201400563471</v>
      </c>
      <c r="Z158" s="22">
        <f t="shared" si="85"/>
        <v>-0.8827542709447046</v>
      </c>
      <c r="AA158" s="22">
        <f t="shared" si="86"/>
        <v>-1.2593991755458556</v>
      </c>
      <c r="AB158" s="22">
        <f t="shared" si="87"/>
        <v>-1.5252865560954165</v>
      </c>
      <c r="AC158" s="22">
        <f t="shared" si="88"/>
        <v>-0.42758214887465201</v>
      </c>
      <c r="AD158" s="22">
        <f t="shared" si="89"/>
        <v>-1.9743480050859437</v>
      </c>
      <c r="AE158" s="22">
        <f t="shared" si="90"/>
        <v>-1.0447887726282308</v>
      </c>
      <c r="AF158" s="22">
        <f t="shared" si="91"/>
        <v>-2.2483215738431572</v>
      </c>
      <c r="AI158" s="11">
        <f t="shared" ca="1" si="108"/>
        <v>-3.9764032352748533</v>
      </c>
      <c r="AJ158" s="11">
        <f t="shared" ca="1" si="108"/>
        <v>-0.87917407973305162</v>
      </c>
      <c r="AK158" s="11">
        <f t="shared" ca="1" si="108"/>
        <v>1.0655096703075526</v>
      </c>
      <c r="AL158" s="11">
        <f t="shared" ca="1" si="108"/>
        <v>0.1084471566887561</v>
      </c>
      <c r="AM158" s="11">
        <f t="shared" ca="1" si="108"/>
        <v>-0.66815262504637773</v>
      </c>
      <c r="AN158" s="11">
        <f t="shared" ca="1" si="108"/>
        <v>-0.28424674012976303</v>
      </c>
      <c r="AO158" s="11">
        <f t="shared" ca="1" si="108"/>
        <v>-0.64918608642772857</v>
      </c>
      <c r="AP158" s="11">
        <f t="shared" ca="1" si="108"/>
        <v>-0.29266723593353222</v>
      </c>
      <c r="AQ158" s="11">
        <f t="shared" ca="1" si="108"/>
        <v>0.33271264221509977</v>
      </c>
      <c r="AS158" s="1">
        <f t="shared" ca="1" si="96"/>
        <v>-5.9795546367447418E-2</v>
      </c>
      <c r="AT158" s="1">
        <f t="shared" ca="1" si="106"/>
        <v>-6.8107960393992792E-2</v>
      </c>
      <c r="AU158" s="1">
        <f t="shared" ca="1" si="106"/>
        <v>-5.2203233600345247E-2</v>
      </c>
      <c r="AV158" s="1">
        <f t="shared" ca="1" si="106"/>
        <v>-7.7731187756028997E-2</v>
      </c>
      <c r="AW158" s="1">
        <f t="shared" ca="1" si="106"/>
        <v>-6.1035835687153137E-2</v>
      </c>
      <c r="AX158" s="1">
        <f t="shared" ca="1" si="106"/>
        <v>-7.4960035359630348E-2</v>
      </c>
      <c r="AY158" s="1">
        <f t="shared" ca="1" si="106"/>
        <v>-0.13891590262527187</v>
      </c>
      <c r="AZ158" s="1">
        <f t="shared" ca="1" si="106"/>
        <v>-6.6608227539313405E-2</v>
      </c>
      <c r="BA158" s="1">
        <f t="shared" ca="1" si="106"/>
        <v>-6.5469519206319465E-2</v>
      </c>
      <c r="BB158" s="15">
        <f t="shared" ca="1" si="98"/>
        <v>2.5736107266322715E-2</v>
      </c>
      <c r="BC158" s="15">
        <f t="shared" ca="1" si="99"/>
        <v>8.8774733560533087E-3</v>
      </c>
      <c r="BD158" s="15">
        <f t="shared" ca="1" si="100"/>
        <v>-1.4848778918381801E-2</v>
      </c>
      <c r="BE158" s="15">
        <f t="shared" ca="1" si="101"/>
        <v>-1.5582315887637255E-3</v>
      </c>
      <c r="BF158" s="15">
        <f t="shared" ca="1" si="102"/>
        <v>6.9235626347106949E-3</v>
      </c>
      <c r="BG158" s="15">
        <f t="shared" ca="1" si="107"/>
        <v>-4.6632591639783068E-2</v>
      </c>
      <c r="BH158" s="15">
        <f t="shared" ca="1" si="107"/>
        <v>-1.4999412353789265E-2</v>
      </c>
      <c r="BI158" s="15">
        <f t="shared" ca="1" si="107"/>
        <v>-8.5047055357276302E-4</v>
      </c>
      <c r="BJ158" s="15">
        <f t="shared" ca="1" si="107"/>
        <v>1.6355016552462645E-2</v>
      </c>
    </row>
    <row r="159" spans="1:62" x14ac:dyDescent="0.2">
      <c r="A159" s="20">
        <v>40359</v>
      </c>
      <c r="B159" s="24">
        <v>1030.71</v>
      </c>
      <c r="C159" s="24">
        <v>1739.14</v>
      </c>
      <c r="D159" s="24">
        <v>11294.42</v>
      </c>
      <c r="E159" s="24">
        <v>2573.3200000000002</v>
      </c>
      <c r="F159" s="24">
        <v>4916.87</v>
      </c>
      <c r="G159" s="24">
        <v>5965.52</v>
      </c>
      <c r="H159" s="24">
        <v>9382.64</v>
      </c>
      <c r="I159" s="24">
        <v>20128.990000000002</v>
      </c>
      <c r="J159" s="24">
        <v>4301.5</v>
      </c>
      <c r="K159" s="5"/>
      <c r="L159" s="5">
        <f t="shared" si="74"/>
        <v>126</v>
      </c>
      <c r="M159" s="25">
        <f t="shared" si="72"/>
        <v>-5.5388380132376618E-2</v>
      </c>
      <c r="N159" s="25">
        <f t="shared" si="76"/>
        <v>-6.3085959038153699E-2</v>
      </c>
      <c r="O159" s="25">
        <f t="shared" si="77"/>
        <v>-4.0649363408108541E-2</v>
      </c>
      <c r="P159" s="25">
        <f t="shared" si="78"/>
        <v>-1.4252939223408253E-2</v>
      </c>
      <c r="Q159" s="25">
        <f t="shared" si="79"/>
        <v>-5.3758997402240563E-2</v>
      </c>
      <c r="R159" s="25">
        <f t="shared" si="80"/>
        <v>1.9949957525832099E-4</v>
      </c>
      <c r="S159" s="25">
        <f t="shared" si="81"/>
        <v>-4.0322223500494581E-2</v>
      </c>
      <c r="T159" s="25">
        <f t="shared" si="82"/>
        <v>1.8238754868470628E-2</v>
      </c>
      <c r="U159" s="25">
        <f t="shared" si="83"/>
        <v>-2.9368062594376226E-2</v>
      </c>
      <c r="X159" s="22">
        <f t="shared" si="73"/>
        <v>-1.1535543709179796</v>
      </c>
      <c r="Y159" s="22">
        <f t="shared" si="84"/>
        <v>-0.70851357409284155</v>
      </c>
      <c r="Z159" s="22">
        <f t="shared" si="85"/>
        <v>-0.95357565037031133</v>
      </c>
      <c r="AA159" s="22">
        <f t="shared" si="86"/>
        <v>-0.18506347182824612</v>
      </c>
      <c r="AB159" s="22">
        <f t="shared" si="87"/>
        <v>-1.2019343419065145</v>
      </c>
      <c r="AC159" s="22">
        <f t="shared" si="88"/>
        <v>-5.4173463534299979E-3</v>
      </c>
      <c r="AD159" s="22">
        <f t="shared" si="89"/>
        <v>-0.58871589901992127</v>
      </c>
      <c r="AE159" s="22">
        <f t="shared" si="90"/>
        <v>0.24154697111048859</v>
      </c>
      <c r="AF159" s="22">
        <f t="shared" si="91"/>
        <v>-0.86134107338582799</v>
      </c>
      <c r="AI159" s="11">
        <f t="shared" ca="1" si="108"/>
        <v>-1.8254782854654672</v>
      </c>
      <c r="AJ159" s="11">
        <f t="shared" ca="1" si="108"/>
        <v>-0.17245248329209131</v>
      </c>
      <c r="AK159" s="11">
        <f t="shared" ca="1" si="108"/>
        <v>0.20890227068070497</v>
      </c>
      <c r="AL159" s="11">
        <f t="shared" ca="1" si="108"/>
        <v>0.90074633329468323</v>
      </c>
      <c r="AM159" s="11">
        <f t="shared" ca="1" si="108"/>
        <v>-0.71291635509815476</v>
      </c>
      <c r="AN159" s="11">
        <f t="shared" ca="1" si="108"/>
        <v>0.48455978241131187</v>
      </c>
      <c r="AO159" s="11">
        <f t="shared" ca="1" si="108"/>
        <v>-0.63145005228676332</v>
      </c>
      <c r="AP159" s="11">
        <f t="shared" ca="1" si="108"/>
        <v>5.7886769216892273E-2</v>
      </c>
      <c r="AQ159" s="11">
        <f t="shared" ca="1" si="108"/>
        <v>-7.4340974647823119E-2</v>
      </c>
      <c r="AS159" s="1">
        <f t="shared" ca="1" si="96"/>
        <v>-3.008391202760545E-2</v>
      </c>
      <c r="AT159" s="1">
        <f t="shared" ca="1" si="106"/>
        <v>-4.5109239321473482E-2</v>
      </c>
      <c r="AU159" s="1">
        <f t="shared" ca="1" si="106"/>
        <v>-2.3418158916376181E-2</v>
      </c>
      <c r="AV159" s="1">
        <f t="shared" ca="1" si="106"/>
        <v>-3.9339516308137715E-2</v>
      </c>
      <c r="AW159" s="1">
        <f t="shared" ca="1" si="106"/>
        <v>-2.8697616721381113E-2</v>
      </c>
      <c r="AX159" s="1">
        <f t="shared" ca="1" si="106"/>
        <v>-3.8450208146883609E-2</v>
      </c>
      <c r="AY159" s="1">
        <f t="shared" ca="1" si="106"/>
        <v>-4.9047432199541115E-2</v>
      </c>
      <c r="AZ159" s="1">
        <f t="shared" ca="1" si="106"/>
        <v>-3.264141007557083E-2</v>
      </c>
      <c r="BA159" s="1">
        <f t="shared" ca="1" si="106"/>
        <v>-2.3271838835964585E-2</v>
      </c>
      <c r="BB159" s="15">
        <f t="shared" ca="1" si="98"/>
        <v>2.5304468104771168E-2</v>
      </c>
      <c r="BC159" s="15">
        <f t="shared" ca="1" si="99"/>
        <v>1.7976719716680217E-2</v>
      </c>
      <c r="BD159" s="15">
        <f t="shared" ca="1" si="100"/>
        <v>1.723120449173236E-2</v>
      </c>
      <c r="BE159" s="15">
        <f t="shared" ca="1" si="101"/>
        <v>-2.5086577084729462E-2</v>
      </c>
      <c r="BF159" s="15">
        <f t="shared" ca="1" si="102"/>
        <v>2.506138068085945E-2</v>
      </c>
      <c r="BG159" s="15">
        <f t="shared" ca="1" si="107"/>
        <v>-3.8649707722141928E-2</v>
      </c>
      <c r="BH159" s="15">
        <f t="shared" ca="1" si="107"/>
        <v>-8.7252086990465341E-3</v>
      </c>
      <c r="BI159" s="15">
        <f t="shared" ca="1" si="107"/>
        <v>-5.0880164944041462E-2</v>
      </c>
      <c r="BJ159" s="15">
        <f t="shared" ca="1" si="107"/>
        <v>6.0962237584116404E-3</v>
      </c>
    </row>
    <row r="160" spans="1:62" x14ac:dyDescent="0.2">
      <c r="A160" s="20">
        <v>40389</v>
      </c>
      <c r="B160" s="24">
        <v>1101.5999999999999</v>
      </c>
      <c r="C160" s="24">
        <v>1864</v>
      </c>
      <c r="D160" s="24">
        <v>11713.43</v>
      </c>
      <c r="E160" s="24">
        <v>2742.14</v>
      </c>
      <c r="F160" s="24">
        <v>5258.02</v>
      </c>
      <c r="G160" s="24">
        <v>6147.97</v>
      </c>
      <c r="H160" s="24">
        <v>9537.2999999999993</v>
      </c>
      <c r="I160" s="24">
        <v>21029.81</v>
      </c>
      <c r="J160" s="24">
        <v>4493.5</v>
      </c>
      <c r="K160" s="5"/>
      <c r="L160" s="5">
        <f t="shared" si="74"/>
        <v>127</v>
      </c>
      <c r="M160" s="25">
        <f t="shared" si="72"/>
        <v>6.6515783274589638E-2</v>
      </c>
      <c r="N160" s="25">
        <f t="shared" si="76"/>
        <v>6.93339780937378E-2</v>
      </c>
      <c r="O160" s="25">
        <f t="shared" si="77"/>
        <v>3.6427248313693497E-2</v>
      </c>
      <c r="P160" s="25">
        <f t="shared" si="78"/>
        <v>6.3541743450898441E-2</v>
      </c>
      <c r="Q160" s="25">
        <f t="shared" si="79"/>
        <v>6.7082380833319022E-2</v>
      </c>
      <c r="R160" s="25">
        <f t="shared" si="80"/>
        <v>3.0125719089846369E-2</v>
      </c>
      <c r="S160" s="25">
        <f t="shared" si="81"/>
        <v>1.6349253222940462E-2</v>
      </c>
      <c r="T160" s="25">
        <f t="shared" si="82"/>
        <v>4.3779890438376073E-2</v>
      </c>
      <c r="U160" s="25">
        <f t="shared" si="83"/>
        <v>4.3668109037025338E-2</v>
      </c>
      <c r="X160" s="22">
        <f t="shared" si="73"/>
        <v>1.4107011705326788</v>
      </c>
      <c r="Y160" s="22">
        <f t="shared" si="84"/>
        <v>0.85778354002259671</v>
      </c>
      <c r="Z160" s="22">
        <f t="shared" si="85"/>
        <v>0.70312334109957542</v>
      </c>
      <c r="AA160" s="22">
        <f t="shared" si="86"/>
        <v>1.1647036839554701</v>
      </c>
      <c r="AB160" s="22">
        <f t="shared" si="87"/>
        <v>1.549701153406208</v>
      </c>
      <c r="AC160" s="22">
        <f t="shared" si="88"/>
        <v>0.43745507852885307</v>
      </c>
      <c r="AD160" s="22">
        <f t="shared" si="89"/>
        <v>0.35065256103597575</v>
      </c>
      <c r="AE160" s="22">
        <f t="shared" si="90"/>
        <v>0.63268792320466283</v>
      </c>
      <c r="AF160" s="22">
        <f t="shared" si="91"/>
        <v>1.0697789537521238</v>
      </c>
      <c r="AI160" s="11">
        <f t="shared" ca="1" si="108"/>
        <v>2.7747117198656555</v>
      </c>
      <c r="AJ160" s="11">
        <f t="shared" ca="1" si="108"/>
        <v>-0.44353201990074853</v>
      </c>
      <c r="AK160" s="11">
        <f t="shared" ca="1" si="108"/>
        <v>-0.10933537429617984</v>
      </c>
      <c r="AL160" s="11">
        <f t="shared" ca="1" si="108"/>
        <v>-7.4225817904089456E-2</v>
      </c>
      <c r="AM160" s="11">
        <f t="shared" ca="1" si="108"/>
        <v>0.60805479627151082</v>
      </c>
      <c r="AN160" s="11">
        <f t="shared" ca="1" si="108"/>
        <v>-0.15313680818360098</v>
      </c>
      <c r="AO160" s="11">
        <f t="shared" ca="1" si="108"/>
        <v>0.63728385274169974</v>
      </c>
      <c r="AP160" s="11">
        <f t="shared" ca="1" si="108"/>
        <v>1.9021802439067721E-2</v>
      </c>
      <c r="AQ160" s="11">
        <f t="shared" ca="1" si="108"/>
        <v>-0.35287790117673867</v>
      </c>
      <c r="AS160" s="1">
        <f t="shared" ca="1" si="96"/>
        <v>4.9271579285061325E-2</v>
      </c>
      <c r="AT160" s="1">
        <f t="shared" ca="1" si="106"/>
        <v>7.0430868490204329E-2</v>
      </c>
      <c r="AU160" s="1">
        <f t="shared" ca="1" si="106"/>
        <v>3.93063377083296E-2</v>
      </c>
      <c r="AV160" s="1">
        <f t="shared" ca="1" si="106"/>
        <v>6.3788993197165883E-2</v>
      </c>
      <c r="AW160" s="1">
        <f t="shared" ca="1" si="106"/>
        <v>4.6975659552893477E-2</v>
      </c>
      <c r="AX160" s="1">
        <f t="shared" ca="1" si="106"/>
        <v>7.8194993873526367E-2</v>
      </c>
      <c r="AY160" s="1">
        <f t="shared" ca="1" si="106"/>
        <v>2.8543123668550881E-2</v>
      </c>
      <c r="AZ160" s="1">
        <f t="shared" ca="1" si="106"/>
        <v>4.8286425543603052E-2</v>
      </c>
      <c r="BA160" s="1">
        <f t="shared" ca="1" si="106"/>
        <v>3.6814873517654965E-2</v>
      </c>
      <c r="BB160" s="15">
        <f t="shared" ca="1" si="98"/>
        <v>-1.7244203989528313E-2</v>
      </c>
      <c r="BC160" s="15">
        <f t="shared" ca="1" si="99"/>
        <v>1.0968903964665294E-3</v>
      </c>
      <c r="BD160" s="15">
        <f t="shared" ca="1" si="100"/>
        <v>2.8790893946361029E-3</v>
      </c>
      <c r="BE160" s="15">
        <f t="shared" ca="1" si="101"/>
        <v>2.4724974626744167E-4</v>
      </c>
      <c r="BF160" s="15">
        <f t="shared" ca="1" si="102"/>
        <v>-2.0106721280425545E-2</v>
      </c>
      <c r="BG160" s="15">
        <f t="shared" ca="1" si="107"/>
        <v>4.8069274783679998E-2</v>
      </c>
      <c r="BH160" s="15">
        <f t="shared" ca="1" si="107"/>
        <v>1.2193870445610419E-2</v>
      </c>
      <c r="BI160" s="15">
        <f t="shared" ca="1" si="107"/>
        <v>4.5065351052269789E-3</v>
      </c>
      <c r="BJ160" s="15">
        <f t="shared" ca="1" si="107"/>
        <v>-6.8532355193703723E-3</v>
      </c>
    </row>
    <row r="161" spans="1:62" x14ac:dyDescent="0.2">
      <c r="A161" s="20">
        <v>40421</v>
      </c>
      <c r="B161" s="24">
        <v>1049.33</v>
      </c>
      <c r="C161" s="24">
        <v>1767.43</v>
      </c>
      <c r="D161" s="24">
        <v>11913.86</v>
      </c>
      <c r="E161" s="24">
        <v>2622.95</v>
      </c>
      <c r="F161" s="24">
        <v>5225.22</v>
      </c>
      <c r="G161" s="24">
        <v>5925.22</v>
      </c>
      <c r="H161" s="24">
        <v>8824.06</v>
      </c>
      <c r="I161" s="24">
        <v>20536.490000000002</v>
      </c>
      <c r="J161" s="24">
        <v>4404.2</v>
      </c>
      <c r="K161" s="5"/>
      <c r="L161" s="5">
        <f t="shared" si="74"/>
        <v>128</v>
      </c>
      <c r="M161" s="25">
        <f t="shared" si="72"/>
        <v>-4.8611803170382606E-2</v>
      </c>
      <c r="N161" s="25">
        <f t="shared" si="76"/>
        <v>-5.3198202219462275E-2</v>
      </c>
      <c r="O161" s="25">
        <f t="shared" si="77"/>
        <v>1.6966381495877581E-2</v>
      </c>
      <c r="P161" s="25">
        <f t="shared" si="78"/>
        <v>-4.4438998898433439E-2</v>
      </c>
      <c r="Q161" s="25">
        <f t="shared" si="79"/>
        <v>-6.2576278004776078E-3</v>
      </c>
      <c r="R161" s="25">
        <f t="shared" si="80"/>
        <v>-3.6904128895238593E-2</v>
      </c>
      <c r="S161" s="25">
        <f t="shared" si="81"/>
        <v>-7.772834496943605E-2</v>
      </c>
      <c r="T161" s="25">
        <f t="shared" si="82"/>
        <v>-2.3737651139705728E-2</v>
      </c>
      <c r="U161" s="25">
        <f t="shared" si="83"/>
        <v>-2.0073277026336416E-2</v>
      </c>
      <c r="X161" s="22">
        <f t="shared" si="73"/>
        <v>-1.0110089931292912</v>
      </c>
      <c r="Y161" s="22">
        <f t="shared" si="84"/>
        <v>-0.59155864037492045</v>
      </c>
      <c r="Z161" s="22">
        <f t="shared" si="85"/>
        <v>0.28482785937063843</v>
      </c>
      <c r="AA161" s="22">
        <f t="shared" si="86"/>
        <v>-0.70880301945844526</v>
      </c>
      <c r="AB161" s="22">
        <f t="shared" si="87"/>
        <v>-0.12029776525815947</v>
      </c>
      <c r="AC161" s="22">
        <f t="shared" si="88"/>
        <v>-0.55450687985264591</v>
      </c>
      <c r="AD161" s="22">
        <f t="shared" si="89"/>
        <v>-1.2087479284025771</v>
      </c>
      <c r="AE161" s="22">
        <f t="shared" si="90"/>
        <v>-0.40128628767677904</v>
      </c>
      <c r="AF161" s="22">
        <f t="shared" si="91"/>
        <v>-0.61558138804825158</v>
      </c>
      <c r="AI161" s="11">
        <f t="shared" ca="1" si="108"/>
        <v>-1.619305393644952</v>
      </c>
      <c r="AJ161" s="11">
        <f t="shared" ca="1" si="108"/>
        <v>-0.24499312491066699</v>
      </c>
      <c r="AK161" s="11">
        <f t="shared" ca="1" si="108"/>
        <v>0.60341819479400161</v>
      </c>
      <c r="AL161" s="11">
        <f t="shared" ca="1" si="108"/>
        <v>0.12271171959498264</v>
      </c>
      <c r="AM161" s="11">
        <f t="shared" ca="1" si="108"/>
        <v>0.56460805262401392</v>
      </c>
      <c r="AN161" s="11">
        <f t="shared" ca="1" si="108"/>
        <v>-0.61396839056034724</v>
      </c>
      <c r="AO161" s="11">
        <f t="shared" ca="1" si="108"/>
        <v>-0.38966416439758034</v>
      </c>
      <c r="AP161" s="11">
        <f t="shared" ca="1" si="108"/>
        <v>-0.59605008037365481</v>
      </c>
      <c r="AQ161" s="11">
        <f t="shared" ca="1" si="108"/>
        <v>0.12002077109477316</v>
      </c>
      <c r="AS161" s="1">
        <f t="shared" ca="1" si="96"/>
        <v>-2.4773773332351683E-2</v>
      </c>
      <c r="AT161" s="1">
        <f t="shared" ca="1" si="106"/>
        <v>-2.2715335167846514E-2</v>
      </c>
      <c r="AU161" s="1">
        <f t="shared" ca="1" si="106"/>
        <v>-1.498155579478065E-2</v>
      </c>
      <c r="AV161" s="1">
        <f t="shared" ca="1" si="106"/>
        <v>-3.831130217695683E-2</v>
      </c>
      <c r="AW161" s="1">
        <f t="shared" ca="1" si="106"/>
        <v>-2.8041636633233221E-2</v>
      </c>
      <c r="AX161" s="1">
        <f t="shared" ca="1" si="106"/>
        <v>-3.4713553257496206E-2</v>
      </c>
      <c r="AY161" s="1">
        <f t="shared" ca="1" si="106"/>
        <v>-5.994012729985651E-2</v>
      </c>
      <c r="AZ161" s="1">
        <f t="shared" ca="1" si="106"/>
        <v>-1.8841489458864741E-2</v>
      </c>
      <c r="BA161" s="1">
        <f t="shared" ca="1" si="106"/>
        <v>-2.644273432334892E-2</v>
      </c>
      <c r="BB161" s="15">
        <f t="shared" ca="1" si="98"/>
        <v>2.3838029838030923E-2</v>
      </c>
      <c r="BC161" s="15">
        <f t="shared" ca="1" si="99"/>
        <v>3.0482867051615761E-2</v>
      </c>
      <c r="BD161" s="15">
        <f t="shared" ca="1" si="100"/>
        <v>-3.1947937290658229E-2</v>
      </c>
      <c r="BE161" s="15">
        <f t="shared" ca="1" si="101"/>
        <v>6.1276967214766095E-3</v>
      </c>
      <c r="BF161" s="15">
        <f t="shared" ca="1" si="102"/>
        <v>-2.1784008832755615E-2</v>
      </c>
      <c r="BG161" s="15">
        <f t="shared" ca="1" si="107"/>
        <v>2.1905756377423868E-3</v>
      </c>
      <c r="BH161" s="15">
        <f t="shared" ca="1" si="107"/>
        <v>1.778821766957954E-2</v>
      </c>
      <c r="BI161" s="15">
        <f t="shared" ca="1" si="107"/>
        <v>4.8961616808409873E-3</v>
      </c>
      <c r="BJ161" s="15">
        <f t="shared" ca="1" si="107"/>
        <v>-6.3694572970125034E-3</v>
      </c>
    </row>
    <row r="162" spans="1:62" x14ac:dyDescent="0.2">
      <c r="A162" s="20">
        <v>40451</v>
      </c>
      <c r="B162" s="24">
        <v>1141.2</v>
      </c>
      <c r="C162" s="24">
        <v>1998.04</v>
      </c>
      <c r="D162" s="24">
        <v>12368.65</v>
      </c>
      <c r="E162" s="24">
        <v>2747.9</v>
      </c>
      <c r="F162" s="24">
        <v>5548.62</v>
      </c>
      <c r="G162" s="24">
        <v>6229.02</v>
      </c>
      <c r="H162" s="24">
        <v>9369.35</v>
      </c>
      <c r="I162" s="24">
        <v>22358.17</v>
      </c>
      <c r="J162" s="24">
        <v>4582.8999999999996</v>
      </c>
      <c r="K162" s="5"/>
      <c r="L162" s="5">
        <f t="shared" si="74"/>
        <v>129</v>
      </c>
      <c r="M162" s="25">
        <f t="shared" si="72"/>
        <v>8.3928475095282604E-2</v>
      </c>
      <c r="N162" s="25">
        <f t="shared" si="76"/>
        <v>0.12264018600204658</v>
      </c>
      <c r="O162" s="25">
        <f t="shared" si="77"/>
        <v>3.74626171885592E-2</v>
      </c>
      <c r="P162" s="25">
        <f t="shared" si="78"/>
        <v>4.6537345035608038E-2</v>
      </c>
      <c r="Q162" s="25">
        <f t="shared" si="79"/>
        <v>6.0052345963863094E-2</v>
      </c>
      <c r="R162" s="25">
        <f t="shared" si="80"/>
        <v>5.0001199921550908E-2</v>
      </c>
      <c r="S162" s="25">
        <f t="shared" si="81"/>
        <v>5.9961641947818604E-2</v>
      </c>
      <c r="T162" s="25">
        <f t="shared" si="82"/>
        <v>8.4988498539809554E-2</v>
      </c>
      <c r="U162" s="25">
        <f t="shared" si="83"/>
        <v>3.9773354430267138E-2</v>
      </c>
      <c r="X162" s="22">
        <f t="shared" si="73"/>
        <v>1.7769773521239707</v>
      </c>
      <c r="Y162" s="22">
        <f t="shared" si="84"/>
        <v>1.4883030933437968</v>
      </c>
      <c r="Z162" s="22">
        <f t="shared" si="85"/>
        <v>0.72537775177580566</v>
      </c>
      <c r="AA162" s="22">
        <f t="shared" si="86"/>
        <v>0.86967094269589262</v>
      </c>
      <c r="AB162" s="22">
        <f t="shared" si="87"/>
        <v>1.3896227616952737</v>
      </c>
      <c r="AC162" s="22">
        <f t="shared" si="88"/>
        <v>0.73158853522382561</v>
      </c>
      <c r="AD162" s="22">
        <f t="shared" si="89"/>
        <v>1.0735577119953936</v>
      </c>
      <c r="AE162" s="22">
        <f t="shared" si="90"/>
        <v>1.2637630045437367</v>
      </c>
      <c r="AF162" s="22">
        <f t="shared" si="91"/>
        <v>0.9667993142954352</v>
      </c>
      <c r="AI162" s="11">
        <f t="shared" ca="1" si="108"/>
        <v>3.4346047888665634</v>
      </c>
      <c r="AJ162" s="11">
        <f t="shared" ca="1" si="108"/>
        <v>0.17192953341316813</v>
      </c>
      <c r="AK162" s="11">
        <f t="shared" ca="1" si="108"/>
        <v>0.24716090091458548</v>
      </c>
      <c r="AL162" s="11">
        <f t="shared" ca="1" si="108"/>
        <v>-7.2852830684299957E-2</v>
      </c>
      <c r="AM162" s="11">
        <f t="shared" ca="1" si="108"/>
        <v>-4.6024750129449732E-3</v>
      </c>
      <c r="AN162" s="11">
        <f t="shared" ca="1" si="108"/>
        <v>0.17271020786580737</v>
      </c>
      <c r="AO162" s="11">
        <f t="shared" ca="1" si="108"/>
        <v>0.91388313397024112</v>
      </c>
      <c r="AP162" s="11">
        <f t="shared" ca="1" si="108"/>
        <v>0.21975064769729175</v>
      </c>
      <c r="AQ162" s="11">
        <f t="shared" ca="1" si="108"/>
        <v>-1.9120595230047166E-3</v>
      </c>
      <c r="AS162" s="1">
        <f t="shared" ref="AS162:AS169" ca="1" si="109">SUMPRODUCT(OFFSET($X$16:$Z$16,AS$30,0),$AI162:$AK162)*M$28+M$27</f>
        <v>5.8114130230122234E-2</v>
      </c>
      <c r="AT162" s="1">
        <f t="shared" ref="AT162:BA169" ca="1" si="110">SUMPRODUCT(OFFSET($X$16:$Z$16,AT$30,0),$AI162:$AK162)*N$28+N$27</f>
        <v>0.1027509322732925</v>
      </c>
      <c r="AU162" s="1">
        <f t="shared" ca="1" si="110"/>
        <v>6.2844432556948507E-2</v>
      </c>
      <c r="AV162" s="1">
        <f t="shared" ca="1" si="110"/>
        <v>5.9329388538482491E-2</v>
      </c>
      <c r="AW162" s="1">
        <f t="shared" ca="1" si="110"/>
        <v>4.7520130716058442E-2</v>
      </c>
      <c r="AX162" s="1">
        <f t="shared" ca="1" si="110"/>
        <v>7.3276521862231395E-2</v>
      </c>
      <c r="AY162" s="1">
        <f t="shared" ca="1" si="110"/>
        <v>5.3646966541779098E-2</v>
      </c>
      <c r="AZ162" s="1">
        <f t="shared" ca="1" si="110"/>
        <v>8.3359448766974112E-2</v>
      </c>
      <c r="BA162" s="1">
        <f t="shared" ca="1" si="110"/>
        <v>4.353278818876008E-2</v>
      </c>
      <c r="BB162" s="15">
        <f t="shared" ref="BB162:BB169" ca="1" si="111">AS162-M162</f>
        <v>-2.581434486516037E-2</v>
      </c>
      <c r="BC162" s="15">
        <f t="shared" ref="BC162:BC169" ca="1" si="112">AT162-N162</f>
        <v>-1.988925372875408E-2</v>
      </c>
      <c r="BD162" s="15">
        <f t="shared" ref="BD162:BD169" ca="1" si="113">AU162-O162</f>
        <v>2.5381815368389307E-2</v>
      </c>
      <c r="BE162" s="15">
        <f t="shared" ref="BE162:BE169" ca="1" si="114">AV162-P162</f>
        <v>1.2792043502874453E-2</v>
      </c>
      <c r="BF162" s="15">
        <f t="shared" ref="BF162:BF169" ca="1" si="115">AW162-Q162</f>
        <v>-1.2532215247804651E-2</v>
      </c>
      <c r="BG162" s="15">
        <f t="shared" ref="BG162:BJ169" ca="1" si="116">AX162-R162</f>
        <v>2.3275321940680486E-2</v>
      </c>
      <c r="BH162" s="15">
        <f t="shared" ca="1" si="116"/>
        <v>-6.3146754060395063E-3</v>
      </c>
      <c r="BI162" s="15">
        <f t="shared" ca="1" si="116"/>
        <v>-1.6290497728354419E-3</v>
      </c>
      <c r="BJ162" s="15">
        <f t="shared" ca="1" si="116"/>
        <v>3.7594337584929416E-3</v>
      </c>
    </row>
    <row r="163" spans="1:62" x14ac:dyDescent="0.2">
      <c r="A163" s="20">
        <v>40480</v>
      </c>
      <c r="B163" s="24">
        <v>1183.26</v>
      </c>
      <c r="C163" s="24">
        <v>2124.4499999999998</v>
      </c>
      <c r="D163" s="24">
        <v>12676.24</v>
      </c>
      <c r="E163" s="24">
        <v>2844.99</v>
      </c>
      <c r="F163" s="24">
        <v>5675.16</v>
      </c>
      <c r="G163" s="24">
        <v>6601.37</v>
      </c>
      <c r="H163" s="24">
        <v>9202.4500000000007</v>
      </c>
      <c r="I163" s="24">
        <v>23096.32</v>
      </c>
      <c r="J163" s="24">
        <v>4661.6000000000004</v>
      </c>
      <c r="K163" s="5"/>
      <c r="L163" s="5">
        <f t="shared" si="74"/>
        <v>130</v>
      </c>
      <c r="M163" s="25">
        <f t="shared" ref="M163:M169" si="117">LN(B163/B162)</f>
        <v>3.6193000710687595E-2</v>
      </c>
      <c r="N163" s="25">
        <f t="shared" si="76"/>
        <v>6.1346245300394169E-2</v>
      </c>
      <c r="O163" s="25">
        <f t="shared" si="77"/>
        <v>2.4564329622224716E-2</v>
      </c>
      <c r="P163" s="25">
        <f t="shared" si="78"/>
        <v>3.4722569037553372E-2</v>
      </c>
      <c r="Q163" s="25">
        <f t="shared" si="79"/>
        <v>2.2549508611132814E-2</v>
      </c>
      <c r="R163" s="25">
        <f t="shared" si="80"/>
        <v>5.805818619398647E-2</v>
      </c>
      <c r="S163" s="25">
        <f t="shared" si="81"/>
        <v>-1.7973970563143073E-2</v>
      </c>
      <c r="T163" s="25">
        <f t="shared" si="82"/>
        <v>3.248149511609201E-2</v>
      </c>
      <c r="U163" s="25">
        <f t="shared" si="83"/>
        <v>1.7026751326505576E-2</v>
      </c>
      <c r="X163" s="22">
        <f t="shared" ref="X163:X169" si="118">(M163-M$27)/M$28</f>
        <v>0.77286107509549651</v>
      </c>
      <c r="Y163" s="22">
        <f t="shared" si="84"/>
        <v>0.76330257972673032</v>
      </c>
      <c r="Z163" s="22">
        <f t="shared" si="85"/>
        <v>0.44813956595671406</v>
      </c>
      <c r="AA163" s="22">
        <f t="shared" si="86"/>
        <v>0.66468011238580438</v>
      </c>
      <c r="AB163" s="22">
        <f t="shared" si="87"/>
        <v>0.53565916130043922</v>
      </c>
      <c r="AC163" s="22">
        <f t="shared" si="88"/>
        <v>0.85082234108351384</v>
      </c>
      <c r="AD163" s="22">
        <f t="shared" si="89"/>
        <v>-0.21827833217920506</v>
      </c>
      <c r="AE163" s="22">
        <f t="shared" si="90"/>
        <v>0.45966252692190418</v>
      </c>
      <c r="AF163" s="22">
        <f t="shared" si="91"/>
        <v>0.36536553399380883</v>
      </c>
      <c r="AI163" s="11">
        <f t="shared" ca="1" si="108"/>
        <v>1.594189108390204</v>
      </c>
      <c r="AJ163" s="11">
        <f t="shared" ca="1" si="108"/>
        <v>-0.68835365242949842</v>
      </c>
      <c r="AK163" s="11">
        <f t="shared" ca="1" si="108"/>
        <v>0.41568222155364065</v>
      </c>
      <c r="AL163" s="11">
        <f t="shared" ca="1" si="108"/>
        <v>-5.1596813693045265E-2</v>
      </c>
      <c r="AM163" s="11">
        <f t="shared" ca="1" si="108"/>
        <v>3.4767267748003289E-2</v>
      </c>
      <c r="AN163" s="11">
        <f t="shared" ca="1" si="108"/>
        <v>0.10576332725327398</v>
      </c>
      <c r="AO163" s="11">
        <f t="shared" ca="1" si="108"/>
        <v>-2.9812018129909836E-2</v>
      </c>
      <c r="AP163" s="11">
        <f t="shared" ca="1" si="108"/>
        <v>0.11324679138273648</v>
      </c>
      <c r="AQ163" s="11">
        <f t="shared" ca="1" si="108"/>
        <v>9.4859825248401808E-2</v>
      </c>
      <c r="AS163" s="1">
        <f t="shared" ca="1" si="109"/>
        <v>3.2296424434525482E-2</v>
      </c>
      <c r="AT163" s="1">
        <f t="shared" ca="1" si="110"/>
        <v>5.9867036613387381E-2</v>
      </c>
      <c r="AU163" s="1">
        <f t="shared" ca="1" si="110"/>
        <v>2.6170355870406135E-2</v>
      </c>
      <c r="AV163" s="1">
        <f t="shared" ca="1" si="110"/>
        <v>3.8906695417191502E-2</v>
      </c>
      <c r="AW163" s="1">
        <f t="shared" ca="1" si="110"/>
        <v>2.7246064277009603E-2</v>
      </c>
      <c r="AX163" s="1">
        <f t="shared" ca="1" si="110"/>
        <v>5.3681871731611937E-2</v>
      </c>
      <c r="AY163" s="1">
        <f t="shared" ca="1" si="110"/>
        <v>-1.6756215383335285E-2</v>
      </c>
      <c r="AZ163" s="1">
        <f t="shared" ca="1" si="110"/>
        <v>3.3859366605509207E-2</v>
      </c>
      <c r="BA163" s="1">
        <f t="shared" ca="1" si="110"/>
        <v>1.3686809058643615E-2</v>
      </c>
      <c r="BB163" s="15">
        <f t="shared" ca="1" si="111"/>
        <v>-3.8965762761621128E-3</v>
      </c>
      <c r="BC163" s="15">
        <f t="shared" ca="1" si="112"/>
        <v>-1.4792086870067875E-3</v>
      </c>
      <c r="BD163" s="15">
        <f t="shared" ca="1" si="113"/>
        <v>1.6060262481814198E-3</v>
      </c>
      <c r="BE163" s="15">
        <f t="shared" ca="1" si="114"/>
        <v>4.1841263796381298E-3</v>
      </c>
      <c r="BF163" s="15">
        <f t="shared" ca="1" si="115"/>
        <v>4.6965556658767893E-3</v>
      </c>
      <c r="BG163" s="15">
        <f t="shared" ca="1" si="116"/>
        <v>-4.3763144623745337E-3</v>
      </c>
      <c r="BH163" s="15">
        <f t="shared" ca="1" si="116"/>
        <v>1.2177551798077876E-3</v>
      </c>
      <c r="BI163" s="15">
        <f t="shared" ca="1" si="116"/>
        <v>1.377871489417197E-3</v>
      </c>
      <c r="BJ163" s="15">
        <f t="shared" ca="1" si="116"/>
        <v>-3.3399422678619603E-3</v>
      </c>
    </row>
    <row r="164" spans="1:62" x14ac:dyDescent="0.2">
      <c r="A164" s="20">
        <v>40512</v>
      </c>
      <c r="B164" s="24">
        <v>1180.55</v>
      </c>
      <c r="C164" s="24">
        <v>2117.33</v>
      </c>
      <c r="D164" s="24">
        <v>12952.88</v>
      </c>
      <c r="E164" s="24">
        <v>2650.99</v>
      </c>
      <c r="F164" s="24">
        <v>5528.27</v>
      </c>
      <c r="G164" s="24">
        <v>6688.49</v>
      </c>
      <c r="H164" s="24">
        <v>9937.0400000000009</v>
      </c>
      <c r="I164" s="24">
        <v>23007.99</v>
      </c>
      <c r="J164" s="24">
        <v>4584.3999999999996</v>
      </c>
      <c r="K164" s="5"/>
      <c r="L164" s="5">
        <f t="shared" ref="L164:L169" si="119">L163+1</f>
        <v>131</v>
      </c>
      <c r="M164" s="25">
        <f t="shared" si="117"/>
        <v>-2.2929094870601432E-3</v>
      </c>
      <c r="N164" s="25">
        <f t="shared" si="76"/>
        <v>-3.3570843781971262E-3</v>
      </c>
      <c r="O164" s="25">
        <f t="shared" si="77"/>
        <v>2.1588782175179039E-2</v>
      </c>
      <c r="P164" s="25">
        <f t="shared" si="78"/>
        <v>-7.0626397495302876E-2</v>
      </c>
      <c r="Q164" s="25">
        <f t="shared" si="79"/>
        <v>-2.6223829272404568E-2</v>
      </c>
      <c r="R164" s="25">
        <f t="shared" si="80"/>
        <v>1.3110935399761403E-2</v>
      </c>
      <c r="S164" s="25">
        <f t="shared" si="81"/>
        <v>7.6799436650779276E-2</v>
      </c>
      <c r="T164" s="25">
        <f t="shared" si="82"/>
        <v>-3.8317505705660147E-3</v>
      </c>
      <c r="U164" s="25">
        <f t="shared" si="83"/>
        <v>-1.6699501206320473E-2</v>
      </c>
      <c r="X164" s="22">
        <f t="shared" si="118"/>
        <v>-3.6690508166568596E-2</v>
      </c>
      <c r="Y164" s="22">
        <f t="shared" si="84"/>
        <v>-2.0250646165616208E-3</v>
      </c>
      <c r="Z164" s="22">
        <f t="shared" si="85"/>
        <v>0.38418259711142971</v>
      </c>
      <c r="AA164" s="22">
        <f t="shared" si="86"/>
        <v>-1.1631642856320392</v>
      </c>
      <c r="AB164" s="22">
        <f t="shared" si="87"/>
        <v>-0.57494094691422926</v>
      </c>
      <c r="AC164" s="22">
        <f t="shared" si="88"/>
        <v>0.18565653417873226</v>
      </c>
      <c r="AD164" s="22">
        <f t="shared" si="89"/>
        <v>1.3526556673574222</v>
      </c>
      <c r="AE164" s="22">
        <f t="shared" si="90"/>
        <v>-9.6444207355207187E-2</v>
      </c>
      <c r="AF164" s="22">
        <f t="shared" si="91"/>
        <v>-0.52637673906983518</v>
      </c>
      <c r="AI164" s="11">
        <f t="shared" ref="AI164:AQ169" ca="1" si="120">SUMPRODUCT(OFFSET($AI$16:$AQ$16,AI$30,0),$X164:$AF164)</f>
        <v>-0.25062831392595231</v>
      </c>
      <c r="AJ164" s="11">
        <f t="shared" ca="1" si="120"/>
        <v>1.3951065732678165</v>
      </c>
      <c r="AK164" s="11">
        <f t="shared" ca="1" si="120"/>
        <v>-5.4859404745678936E-2</v>
      </c>
      <c r="AL164" s="11">
        <f t="shared" ca="1" si="120"/>
        <v>-0.48119453209926466</v>
      </c>
      <c r="AM164" s="11">
        <f t="shared" ca="1" si="120"/>
        <v>-0.88610438876844622</v>
      </c>
      <c r="AN164" s="11">
        <f t="shared" ca="1" si="120"/>
        <v>-0.32836305828593415</v>
      </c>
      <c r="AO164" s="11">
        <f t="shared" ca="1" si="120"/>
        <v>-4.0497970481637988E-2</v>
      </c>
      <c r="AP164" s="11">
        <f t="shared" ca="1" si="120"/>
        <v>0.2181642585718753</v>
      </c>
      <c r="AQ164" s="11">
        <f t="shared" ca="1" si="120"/>
        <v>0.89277142650901942</v>
      </c>
      <c r="AS164" s="1">
        <f t="shared" ca="1" si="109"/>
        <v>-1.3368138121747208E-2</v>
      </c>
      <c r="AT164" s="1">
        <f t="shared" ca="1" si="110"/>
        <v>-1.4805579653084338E-2</v>
      </c>
      <c r="AU164" s="1">
        <f t="shared" ca="1" si="110"/>
        <v>1.6586542922123648E-2</v>
      </c>
      <c r="AV164" s="1">
        <f t="shared" ca="1" si="110"/>
        <v>-3.8732288367162297E-2</v>
      </c>
      <c r="AW164" s="1">
        <f t="shared" ca="1" si="110"/>
        <v>-1.9235964251368861E-2</v>
      </c>
      <c r="AX164" s="1">
        <f t="shared" ca="1" si="110"/>
        <v>-4.4258554468418469E-2</v>
      </c>
      <c r="AY164" s="1">
        <f t="shared" ca="1" si="110"/>
        <v>4.7448295207121204E-2</v>
      </c>
      <c r="AZ164" s="1">
        <f t="shared" ca="1" si="110"/>
        <v>2.2081895166029514E-2</v>
      </c>
      <c r="BA164" s="1">
        <f t="shared" ca="1" si="110"/>
        <v>8.3915494093243781E-3</v>
      </c>
      <c r="BB164" s="15">
        <f t="shared" ca="1" si="111"/>
        <v>-1.1075228634687065E-2</v>
      </c>
      <c r="BC164" s="15">
        <f t="shared" ca="1" si="112"/>
        <v>-1.1448495274887211E-2</v>
      </c>
      <c r="BD164" s="15">
        <f t="shared" ca="1" si="113"/>
        <v>-5.0022392530553912E-3</v>
      </c>
      <c r="BE164" s="15">
        <f t="shared" ca="1" si="114"/>
        <v>3.1894109128140578E-2</v>
      </c>
      <c r="BF164" s="15">
        <f t="shared" ca="1" si="115"/>
        <v>6.9878650210357073E-3</v>
      </c>
      <c r="BG164" s="15">
        <f t="shared" ca="1" si="116"/>
        <v>-5.7369489868179871E-2</v>
      </c>
      <c r="BH164" s="15">
        <f t="shared" ca="1" si="116"/>
        <v>-2.9351141443658073E-2</v>
      </c>
      <c r="BI164" s="15">
        <f t="shared" ca="1" si="116"/>
        <v>2.5913645736595527E-2</v>
      </c>
      <c r="BJ164" s="15">
        <f t="shared" ca="1" si="116"/>
        <v>2.5091050615644851E-2</v>
      </c>
    </row>
    <row r="165" spans="1:62" x14ac:dyDescent="0.2">
      <c r="A165" s="20">
        <v>40543</v>
      </c>
      <c r="B165" s="24">
        <v>1257.6400000000001</v>
      </c>
      <c r="C165" s="24">
        <v>2217.86</v>
      </c>
      <c r="D165" s="24">
        <v>13443.22</v>
      </c>
      <c r="E165" s="24">
        <v>2792.82</v>
      </c>
      <c r="F165" s="24">
        <v>5899.94</v>
      </c>
      <c r="G165" s="24">
        <v>6914.19</v>
      </c>
      <c r="H165" s="24">
        <v>10228.92</v>
      </c>
      <c r="I165" s="24">
        <v>23035.45</v>
      </c>
      <c r="J165" s="24">
        <v>4745.2</v>
      </c>
      <c r="K165" s="5"/>
      <c r="L165" s="5">
        <f t="shared" si="119"/>
        <v>132</v>
      </c>
      <c r="M165" s="25">
        <f t="shared" si="117"/>
        <v>6.3256517221926059E-2</v>
      </c>
      <c r="N165" s="25">
        <f t="shared" si="76"/>
        <v>4.6386906039985173E-2</v>
      </c>
      <c r="O165" s="25">
        <f t="shared" si="77"/>
        <v>3.7156732490732848E-2</v>
      </c>
      <c r="P165" s="25">
        <f t="shared" si="78"/>
        <v>5.2118682916564109E-2</v>
      </c>
      <c r="Q165" s="25">
        <f t="shared" si="79"/>
        <v>6.5067253838216349E-2</v>
      </c>
      <c r="R165" s="25">
        <f t="shared" si="80"/>
        <v>3.3187682947400793E-2</v>
      </c>
      <c r="S165" s="25">
        <f t="shared" si="81"/>
        <v>2.8949812942036919E-2</v>
      </c>
      <c r="T165" s="25">
        <f t="shared" si="82"/>
        <v>1.192786779428462E-3</v>
      </c>
      <c r="U165" s="25">
        <f t="shared" si="83"/>
        <v>3.4474345164404223E-2</v>
      </c>
      <c r="X165" s="22">
        <f t="shared" si="118"/>
        <v>1.3421424699680105</v>
      </c>
      <c r="Y165" s="22">
        <f t="shared" si="84"/>
        <v>0.58635966297156583</v>
      </c>
      <c r="Z165" s="22">
        <f t="shared" si="85"/>
        <v>0.71880300933351882</v>
      </c>
      <c r="AA165" s="22">
        <f t="shared" si="86"/>
        <v>0.96650926503452317</v>
      </c>
      <c r="AB165" s="22">
        <f t="shared" si="87"/>
        <v>1.5038154224732276</v>
      </c>
      <c r="AC165" s="22">
        <f t="shared" si="88"/>
        <v>0.48276849868324323</v>
      </c>
      <c r="AD165" s="22">
        <f t="shared" si="89"/>
        <v>0.55951545050917872</v>
      </c>
      <c r="AE165" s="22">
        <f t="shared" si="90"/>
        <v>-1.9497655095203101E-2</v>
      </c>
      <c r="AF165" s="22">
        <f t="shared" si="91"/>
        <v>0.82669034241583839</v>
      </c>
      <c r="AI165" s="11">
        <f t="shared" ca="1" si="120"/>
        <v>2.3689195740709539</v>
      </c>
      <c r="AJ165" s="11">
        <f t="shared" ca="1" si="120"/>
        <v>-0.44415905136543421</v>
      </c>
      <c r="AK165" s="11">
        <f t="shared" ca="1" si="120"/>
        <v>-0.48946354111577556</v>
      </c>
      <c r="AL165" s="11">
        <f t="shared" ca="1" si="120"/>
        <v>-0.47500618675370776</v>
      </c>
      <c r="AM165" s="11">
        <f t="shared" ca="1" si="120"/>
        <v>0.43260614596263502</v>
      </c>
      <c r="AN165" s="11">
        <f t="shared" ca="1" si="120"/>
        <v>-0.49227270229469527</v>
      </c>
      <c r="AO165" s="11">
        <f t="shared" ca="1" si="120"/>
        <v>0.59321624690124675</v>
      </c>
      <c r="AP165" s="11">
        <f t="shared" ca="1" si="120"/>
        <v>3.9897344241831056E-2</v>
      </c>
      <c r="AQ165" s="11">
        <f t="shared" ca="1" si="120"/>
        <v>-0.17355807830641645</v>
      </c>
      <c r="AS165" s="1">
        <f t="shared" ca="1" si="109"/>
        <v>4.1027501004154879E-2</v>
      </c>
      <c r="AT165" s="1">
        <f t="shared" ca="1" si="110"/>
        <v>4.3189103906580359E-2</v>
      </c>
      <c r="AU165" s="1">
        <f t="shared" ca="1" si="110"/>
        <v>2.7085268210647776E-2</v>
      </c>
      <c r="AV165" s="1">
        <f t="shared" ca="1" si="110"/>
        <v>6.0148956734843259E-2</v>
      </c>
      <c r="AW165" s="1">
        <f t="shared" ca="1" si="110"/>
        <v>4.3937817200317794E-2</v>
      </c>
      <c r="AX165" s="1">
        <f t="shared" ca="1" si="110"/>
        <v>7.179387292829649E-2</v>
      </c>
      <c r="AY165" s="1">
        <f t="shared" ca="1" si="110"/>
        <v>3.270701084434894E-2</v>
      </c>
      <c r="AZ165" s="1">
        <f t="shared" ca="1" si="110"/>
        <v>2.9389587337932579E-2</v>
      </c>
      <c r="BA165" s="1">
        <f t="shared" ca="1" si="110"/>
        <v>3.6910381068882017E-2</v>
      </c>
      <c r="BB165" s="15">
        <f t="shared" ca="1" si="111"/>
        <v>-2.222901621777118E-2</v>
      </c>
      <c r="BC165" s="15">
        <f t="shared" ca="1" si="112"/>
        <v>-3.1978021334048146E-3</v>
      </c>
      <c r="BD165" s="15">
        <f t="shared" ca="1" si="113"/>
        <v>-1.0071464280085072E-2</v>
      </c>
      <c r="BE165" s="15">
        <f t="shared" ca="1" si="114"/>
        <v>8.0302738182791503E-3</v>
      </c>
      <c r="BF165" s="15">
        <f t="shared" ca="1" si="115"/>
        <v>-2.1129436637898555E-2</v>
      </c>
      <c r="BG165" s="15">
        <f t="shared" ca="1" si="116"/>
        <v>3.8606189980895697E-2</v>
      </c>
      <c r="BH165" s="15">
        <f t="shared" ca="1" si="116"/>
        <v>3.7571979023120206E-3</v>
      </c>
      <c r="BI165" s="15">
        <f t="shared" ca="1" si="116"/>
        <v>2.8196800558504119E-2</v>
      </c>
      <c r="BJ165" s="15">
        <f t="shared" ca="1" si="116"/>
        <v>2.4360359044777943E-3</v>
      </c>
    </row>
    <row r="166" spans="1:62" x14ac:dyDescent="0.2">
      <c r="A166" s="20">
        <v>40574</v>
      </c>
      <c r="B166" s="24">
        <v>1286.1199999999999</v>
      </c>
      <c r="C166" s="24">
        <v>2281.91</v>
      </c>
      <c r="D166" s="24">
        <v>13551.99</v>
      </c>
      <c r="E166" s="24">
        <v>2953.63</v>
      </c>
      <c r="F166" s="24">
        <v>5862.94</v>
      </c>
      <c r="G166" s="24">
        <v>7077.48</v>
      </c>
      <c r="H166" s="24">
        <v>10237.92</v>
      </c>
      <c r="I166" s="24">
        <v>23447.34</v>
      </c>
      <c r="J166" s="24">
        <v>4753.8999999999996</v>
      </c>
      <c r="K166" s="5"/>
      <c r="L166" s="5">
        <f t="shared" si="119"/>
        <v>133</v>
      </c>
      <c r="M166" s="25">
        <f t="shared" si="117"/>
        <v>2.239298525651701E-2</v>
      </c>
      <c r="N166" s="25">
        <f t="shared" si="76"/>
        <v>2.8470044565457715E-2</v>
      </c>
      <c r="O166" s="25">
        <f t="shared" si="77"/>
        <v>8.0585102781278537E-3</v>
      </c>
      <c r="P166" s="25">
        <f t="shared" si="78"/>
        <v>5.5983084316348457E-2</v>
      </c>
      <c r="Q166" s="25">
        <f t="shared" si="79"/>
        <v>-6.290997107495251E-3</v>
      </c>
      <c r="R166" s="25">
        <f t="shared" si="80"/>
        <v>2.3342090547085911E-2</v>
      </c>
      <c r="S166" s="25">
        <f t="shared" si="81"/>
        <v>8.7947143575671256E-4</v>
      </c>
      <c r="T166" s="25">
        <f t="shared" si="82"/>
        <v>1.7722721935939049E-2</v>
      </c>
      <c r="U166" s="25">
        <f t="shared" si="83"/>
        <v>1.8317529939901303E-3</v>
      </c>
      <c r="X166" s="22">
        <f t="shared" si="118"/>
        <v>0.48257758426568742</v>
      </c>
      <c r="Y166" s="22">
        <f t="shared" si="84"/>
        <v>0.37443441191509325</v>
      </c>
      <c r="Z166" s="22">
        <f t="shared" si="85"/>
        <v>9.3360422843258947E-2</v>
      </c>
      <c r="AA166" s="22">
        <f t="shared" si="86"/>
        <v>1.0335580903126067</v>
      </c>
      <c r="AB166" s="22">
        <f t="shared" si="87"/>
        <v>-0.12105760572824038</v>
      </c>
      <c r="AC166" s="22">
        <f t="shared" si="88"/>
        <v>0.33706545127344573</v>
      </c>
      <c r="AD166" s="22">
        <f t="shared" si="89"/>
        <v>9.4230354751411158E-2</v>
      </c>
      <c r="AE166" s="22">
        <f t="shared" si="90"/>
        <v>0.23364436192579063</v>
      </c>
      <c r="AF166" s="22">
        <f t="shared" si="91"/>
        <v>-3.6399303028841437E-2</v>
      </c>
      <c r="AI166" s="11">
        <f t="shared" ca="1" si="120"/>
        <v>0.85441742986705305</v>
      </c>
      <c r="AJ166" s="11">
        <f t="shared" ca="1" si="120"/>
        <v>-0.42550830717651122</v>
      </c>
      <c r="AK166" s="11">
        <f t="shared" ca="1" si="120"/>
        <v>8.5354695621983889E-2</v>
      </c>
      <c r="AL166" s="11">
        <f t="shared" ca="1" si="120"/>
        <v>-9.8120324088224187E-3</v>
      </c>
      <c r="AM166" s="11">
        <f t="shared" ca="1" si="120"/>
        <v>-0.41645069000111945</v>
      </c>
      <c r="AN166" s="11">
        <f t="shared" ca="1" si="120"/>
        <v>0.14285399597004614</v>
      </c>
      <c r="AO166" s="11">
        <f t="shared" ca="1" si="120"/>
        <v>-0.18842400359803271</v>
      </c>
      <c r="AP166" s="11">
        <f t="shared" ca="1" si="120"/>
        <v>0.37414208914579766</v>
      </c>
      <c r="AQ166" s="11">
        <f t="shared" ca="1" si="120"/>
        <v>-0.59607906701984981</v>
      </c>
      <c r="AS166" s="1">
        <f t="shared" ca="1" si="109"/>
        <v>1.6924879818012911E-2</v>
      </c>
      <c r="AT166" s="1">
        <f t="shared" ca="1" si="110"/>
        <v>2.4948061126078357E-2</v>
      </c>
      <c r="AU166" s="1">
        <f t="shared" ca="1" si="110"/>
        <v>1.2888707986208911E-2</v>
      </c>
      <c r="AV166" s="1">
        <f t="shared" ca="1" si="110"/>
        <v>2.2089285790926824E-2</v>
      </c>
      <c r="AW166" s="1">
        <f t="shared" ca="1" si="110"/>
        <v>1.5890940822360464E-2</v>
      </c>
      <c r="AX166" s="1">
        <f t="shared" ca="1" si="110"/>
        <v>3.170915744795174E-2</v>
      </c>
      <c r="AY166" s="1">
        <f t="shared" ca="1" si="110"/>
        <v>-9.4071882504201398E-3</v>
      </c>
      <c r="AZ166" s="1">
        <f t="shared" ca="1" si="110"/>
        <v>1.4421870702230151E-2</v>
      </c>
      <c r="BA166" s="1">
        <f t="shared" ca="1" si="110"/>
        <v>1.037927143508292E-2</v>
      </c>
      <c r="BB166" s="15">
        <f t="shared" ca="1" si="111"/>
        <v>-5.4681054385040985E-3</v>
      </c>
      <c r="BC166" s="15">
        <f t="shared" ca="1" si="112"/>
        <v>-3.5219834393793586E-3</v>
      </c>
      <c r="BD166" s="15">
        <f t="shared" ca="1" si="113"/>
        <v>4.8301977080810569E-3</v>
      </c>
      <c r="BE166" s="15">
        <f t="shared" ca="1" si="114"/>
        <v>-3.3893798525421633E-2</v>
      </c>
      <c r="BF166" s="15">
        <f t="shared" ca="1" si="115"/>
        <v>2.2181937929855716E-2</v>
      </c>
      <c r="BG166" s="15">
        <f t="shared" ca="1" si="116"/>
        <v>8.3670669008658292E-3</v>
      </c>
      <c r="BH166" s="15">
        <f t="shared" ca="1" si="116"/>
        <v>-1.0286659686176852E-2</v>
      </c>
      <c r="BI166" s="15">
        <f t="shared" ca="1" si="116"/>
        <v>-3.3008512337088982E-3</v>
      </c>
      <c r="BJ166" s="15">
        <f t="shared" ca="1" si="116"/>
        <v>8.5475184410927895E-3</v>
      </c>
    </row>
    <row r="167" spans="1:62" x14ac:dyDescent="0.2">
      <c r="A167" s="20">
        <v>40602</v>
      </c>
      <c r="B167" s="24">
        <v>1327.22</v>
      </c>
      <c r="C167" s="24">
        <v>2350.9899999999998</v>
      </c>
      <c r="D167" s="24">
        <v>14136.5</v>
      </c>
      <c r="E167" s="24">
        <v>3013.09</v>
      </c>
      <c r="F167" s="24">
        <v>5994.01</v>
      </c>
      <c r="G167" s="24">
        <v>7272.32</v>
      </c>
      <c r="H167" s="24">
        <v>10624.09</v>
      </c>
      <c r="I167" s="24">
        <v>23338.02</v>
      </c>
      <c r="J167" s="24">
        <v>4831.7</v>
      </c>
      <c r="K167" s="5"/>
      <c r="L167" s="5">
        <f t="shared" si="119"/>
        <v>134</v>
      </c>
      <c r="M167" s="25">
        <f t="shared" si="117"/>
        <v>3.1456595040144836E-2</v>
      </c>
      <c r="N167" s="25">
        <f t="shared" si="76"/>
        <v>2.9823704466117533E-2</v>
      </c>
      <c r="O167" s="25">
        <f t="shared" si="77"/>
        <v>4.2226705065682671E-2</v>
      </c>
      <c r="P167" s="25">
        <f t="shared" si="78"/>
        <v>1.9931207891712908E-2</v>
      </c>
      <c r="Q167" s="25">
        <f t="shared" si="79"/>
        <v>2.210945296713818E-2</v>
      </c>
      <c r="R167" s="25">
        <f t="shared" si="80"/>
        <v>2.7157448164115548E-2</v>
      </c>
      <c r="S167" s="25">
        <f t="shared" si="81"/>
        <v>3.7025590105053442E-2</v>
      </c>
      <c r="T167" s="25">
        <f t="shared" si="82"/>
        <v>-4.6732652674655777E-3</v>
      </c>
      <c r="U167" s="25">
        <f t="shared" si="83"/>
        <v>1.6233038813576035E-2</v>
      </c>
      <c r="X167" s="22">
        <f t="shared" si="118"/>
        <v>0.67323072492688574</v>
      </c>
      <c r="Y167" s="22">
        <f t="shared" si="84"/>
        <v>0.39044584978328595</v>
      </c>
      <c r="Z167" s="22">
        <f t="shared" si="85"/>
        <v>0.82777794043215047</v>
      </c>
      <c r="AA167" s="22">
        <f t="shared" si="86"/>
        <v>0.40804440442134898</v>
      </c>
      <c r="AB167" s="22">
        <f t="shared" si="87"/>
        <v>0.52563881274426882</v>
      </c>
      <c r="AC167" s="22">
        <f t="shared" si="88"/>
        <v>0.39352820223413165</v>
      </c>
      <c r="AD167" s="22">
        <f t="shared" si="89"/>
        <v>0.69337697655337938</v>
      </c>
      <c r="AE167" s="22">
        <f t="shared" si="90"/>
        <v>-0.10933129527835993</v>
      </c>
      <c r="AF167" s="22">
        <f t="shared" si="91"/>
        <v>0.34437930079906087</v>
      </c>
      <c r="AI167" s="11">
        <f t="shared" ca="1" si="120"/>
        <v>1.3835757240161808</v>
      </c>
      <c r="AJ167" s="11">
        <f t="shared" ca="1" si="120"/>
        <v>0.15421350346470791</v>
      </c>
      <c r="AK167" s="11">
        <f t="shared" ca="1" si="120"/>
        <v>-0.21702219414090743</v>
      </c>
      <c r="AL167" s="11">
        <f t="shared" ca="1" si="120"/>
        <v>-0.55468944845535817</v>
      </c>
      <c r="AM167" s="11">
        <f t="shared" ca="1" si="120"/>
        <v>-2.5439827002384591E-2</v>
      </c>
      <c r="AN167" s="11">
        <f t="shared" ca="1" si="120"/>
        <v>-0.44706757000254549</v>
      </c>
      <c r="AO167" s="11">
        <f t="shared" ca="1" si="120"/>
        <v>-1.5828315739652155E-2</v>
      </c>
      <c r="AP167" s="11">
        <f t="shared" ca="1" si="120"/>
        <v>7.517225661585436E-2</v>
      </c>
      <c r="AQ167" s="11">
        <f t="shared" ca="1" si="120"/>
        <v>2.502384495844838E-2</v>
      </c>
      <c r="AS167" s="1">
        <f t="shared" ca="1" si="109"/>
        <v>2.1496421676356965E-2</v>
      </c>
      <c r="AT167" s="1">
        <f t="shared" ca="1" si="110"/>
        <v>2.609243516495054E-2</v>
      </c>
      <c r="AU167" s="1">
        <f t="shared" ca="1" si="110"/>
        <v>2.3659435212271703E-2</v>
      </c>
      <c r="AV167" s="1">
        <f t="shared" ca="1" si="110"/>
        <v>2.3700531357483134E-2</v>
      </c>
      <c r="AW167" s="1">
        <f t="shared" ca="1" si="110"/>
        <v>2.0271725206313318E-2</v>
      </c>
      <c r="AX167" s="1">
        <f t="shared" ca="1" si="110"/>
        <v>2.9931129147134944E-2</v>
      </c>
      <c r="AY167" s="1">
        <f t="shared" ca="1" si="110"/>
        <v>3.1374286372142707E-2</v>
      </c>
      <c r="AZ167" s="1">
        <f t="shared" ca="1" si="110"/>
        <v>2.7893878853969649E-2</v>
      </c>
      <c r="BA167" s="1">
        <f t="shared" ca="1" si="110"/>
        <v>2.4200720672901417E-2</v>
      </c>
      <c r="BB167" s="15">
        <f t="shared" ca="1" si="111"/>
        <v>-9.9601733637878706E-3</v>
      </c>
      <c r="BC167" s="15">
        <f t="shared" ca="1" si="112"/>
        <v>-3.731269301166993E-3</v>
      </c>
      <c r="BD167" s="15">
        <f t="shared" ca="1" si="113"/>
        <v>-1.8567269853410968E-2</v>
      </c>
      <c r="BE167" s="15">
        <f t="shared" ca="1" si="114"/>
        <v>3.769323465770226E-3</v>
      </c>
      <c r="BF167" s="15">
        <f t="shared" ca="1" si="115"/>
        <v>-1.8377277608248622E-3</v>
      </c>
      <c r="BG167" s="15">
        <f t="shared" ca="1" si="116"/>
        <v>2.7736809830193956E-3</v>
      </c>
      <c r="BH167" s="15">
        <f t="shared" ca="1" si="116"/>
        <v>-5.6513037329107355E-3</v>
      </c>
      <c r="BI167" s="15">
        <f t="shared" ca="1" si="116"/>
        <v>3.2567144121435229E-2</v>
      </c>
      <c r="BJ167" s="15">
        <f t="shared" ca="1" si="116"/>
        <v>7.9676818593253824E-3</v>
      </c>
    </row>
    <row r="168" spans="1:62" x14ac:dyDescent="0.2">
      <c r="A168" s="20">
        <v>40633</v>
      </c>
      <c r="B168" s="24">
        <v>1325.83</v>
      </c>
      <c r="C168" s="24">
        <v>2338.9899999999998</v>
      </c>
      <c r="D168" s="24">
        <v>14116.1</v>
      </c>
      <c r="E168" s="24">
        <v>2910.91</v>
      </c>
      <c r="F168" s="24">
        <v>5908.76</v>
      </c>
      <c r="G168" s="24">
        <v>7041.31</v>
      </c>
      <c r="H168" s="24">
        <v>9755.1</v>
      </c>
      <c r="I168" s="24">
        <v>23527.52</v>
      </c>
      <c r="J168" s="24">
        <v>4837.8999999999996</v>
      </c>
      <c r="K168" s="5"/>
      <c r="L168" s="5">
        <f t="shared" si="119"/>
        <v>135</v>
      </c>
      <c r="M168" s="25">
        <f t="shared" si="117"/>
        <v>-1.0478506829378123E-3</v>
      </c>
      <c r="N168" s="25">
        <f t="shared" si="76"/>
        <v>-5.1173037781766491E-3</v>
      </c>
      <c r="O168" s="25">
        <f t="shared" si="77"/>
        <v>-1.4441151288940299E-3</v>
      </c>
      <c r="P168" s="25">
        <f t="shared" si="78"/>
        <v>-3.4500383187991937E-2</v>
      </c>
      <c r="Q168" s="25">
        <f t="shared" si="79"/>
        <v>-1.4324641698873439E-2</v>
      </c>
      <c r="R168" s="25">
        <f t="shared" si="80"/>
        <v>-3.2281127902698076E-2</v>
      </c>
      <c r="S168" s="25">
        <f t="shared" si="81"/>
        <v>-8.5333838907951626E-2</v>
      </c>
      <c r="T168" s="25">
        <f t="shared" si="82"/>
        <v>8.0870094645013359E-3</v>
      </c>
      <c r="U168" s="25">
        <f t="shared" si="83"/>
        <v>1.2823696636145138E-3</v>
      </c>
      <c r="X168" s="22">
        <f t="shared" si="118"/>
        <v>-1.0500681267513143E-2</v>
      </c>
      <c r="Y168" s="22">
        <f t="shared" si="84"/>
        <v>-2.2845392930506601E-2</v>
      </c>
      <c r="Z168" s="22">
        <f t="shared" si="85"/>
        <v>-0.1108907705661185</v>
      </c>
      <c r="AA168" s="22">
        <f t="shared" si="86"/>
        <v>-0.53636427944748422</v>
      </c>
      <c r="AB168" s="22">
        <f t="shared" si="87"/>
        <v>-0.30398883290501166</v>
      </c>
      <c r="AC168" s="22">
        <f t="shared" si="88"/>
        <v>-0.48609196834664764</v>
      </c>
      <c r="AD168" s="22">
        <f t="shared" si="89"/>
        <v>-1.33481418857528</v>
      </c>
      <c r="AE168" s="22">
        <f t="shared" si="90"/>
        <v>8.6081551342509763E-2</v>
      </c>
      <c r="AF168" s="22">
        <f t="shared" si="91"/>
        <v>-5.0925326616418957E-2</v>
      </c>
      <c r="AI168" s="11">
        <f t="shared" ca="1" si="120"/>
        <v>-0.87825920830006921</v>
      </c>
      <c r="AJ168" s="11">
        <f t="shared" ca="1" si="120"/>
        <v>-0.39988275250679189</v>
      </c>
      <c r="AK168" s="11">
        <f t="shared" ca="1" si="120"/>
        <v>0.88009291378344545</v>
      </c>
      <c r="AL168" s="11">
        <f t="shared" ca="1" si="120"/>
        <v>0.12038294372731262</v>
      </c>
      <c r="AM168" s="11">
        <f t="shared" ca="1" si="120"/>
        <v>0.79476903271748767</v>
      </c>
      <c r="AN168" s="11">
        <f t="shared" ca="1" si="120"/>
        <v>0.19475507373430698</v>
      </c>
      <c r="AO168" s="11">
        <f t="shared" ca="1" si="120"/>
        <v>6.9320531301180197E-2</v>
      </c>
      <c r="AP168" s="11">
        <f t="shared" ca="1" si="120"/>
        <v>0.14661673794310096</v>
      </c>
      <c r="AQ168" s="11">
        <f t="shared" ca="1" si="120"/>
        <v>6.9658677852890052E-2</v>
      </c>
      <c r="AS168" s="1">
        <f t="shared" ca="1" si="109"/>
        <v>-1.0208408108975338E-2</v>
      </c>
      <c r="AT168" s="1">
        <f t="shared" ca="1" si="110"/>
        <v>9.8128249307339391E-3</v>
      </c>
      <c r="AU168" s="1">
        <f t="shared" ca="1" si="110"/>
        <v>-1.1563798150375864E-3</v>
      </c>
      <c r="AV168" s="1">
        <f t="shared" ca="1" si="110"/>
        <v>-2.3199094736571176E-2</v>
      </c>
      <c r="AW168" s="1">
        <f t="shared" ca="1" si="110"/>
        <v>-1.7375874065470059E-2</v>
      </c>
      <c r="AX168" s="1">
        <f t="shared" ca="1" si="110"/>
        <v>-1.5344303976015924E-2</v>
      </c>
      <c r="AY168" s="1">
        <f t="shared" ca="1" si="110"/>
        <v>-6.1441640928452758E-2</v>
      </c>
      <c r="AZ168" s="1">
        <f t="shared" ca="1" si="110"/>
        <v>1.172884286314531E-3</v>
      </c>
      <c r="BA168" s="1">
        <f t="shared" ca="1" si="110"/>
        <v>-2.1807716081551784E-2</v>
      </c>
      <c r="BB168" s="15">
        <f t="shared" ca="1" si="111"/>
        <v>-9.1605574260375262E-3</v>
      </c>
      <c r="BC168" s="15">
        <f t="shared" ca="1" si="112"/>
        <v>1.4930128708910587E-2</v>
      </c>
      <c r="BD168" s="15">
        <f t="shared" ca="1" si="113"/>
        <v>2.8773531385644356E-4</v>
      </c>
      <c r="BE168" s="15">
        <f t="shared" ca="1" si="114"/>
        <v>1.1301288451420761E-2</v>
      </c>
      <c r="BF168" s="15">
        <f t="shared" ca="1" si="115"/>
        <v>-3.0512323665966203E-3</v>
      </c>
      <c r="BG168" s="15">
        <f t="shared" ca="1" si="116"/>
        <v>1.6936823926682151E-2</v>
      </c>
      <c r="BH168" s="15">
        <f t="shared" ca="1" si="116"/>
        <v>2.3892197979498868E-2</v>
      </c>
      <c r="BI168" s="15">
        <f t="shared" ca="1" si="116"/>
        <v>-6.9141251781868049E-3</v>
      </c>
      <c r="BJ168" s="15">
        <f t="shared" ca="1" si="116"/>
        <v>-2.3090085745166296E-2</v>
      </c>
    </row>
    <row r="169" spans="1:62" x14ac:dyDescent="0.2">
      <c r="A169" s="20">
        <v>40662</v>
      </c>
      <c r="B169" s="24">
        <v>1363.61</v>
      </c>
      <c r="C169" s="24">
        <v>2404.08</v>
      </c>
      <c r="D169" s="24">
        <v>13944.79</v>
      </c>
      <c r="E169" s="24">
        <v>3011.25</v>
      </c>
      <c r="F169" s="24">
        <v>6069.9</v>
      </c>
      <c r="G169" s="24">
        <v>7514.46</v>
      </c>
      <c r="H169" s="24">
        <v>9849.74</v>
      </c>
      <c r="I169" s="24">
        <v>23720.81</v>
      </c>
      <c r="J169" s="24">
        <v>4823.2</v>
      </c>
      <c r="K169" s="5"/>
      <c r="L169" s="5">
        <f t="shared" si="119"/>
        <v>136</v>
      </c>
      <c r="M169" s="25">
        <f t="shared" si="117"/>
        <v>2.809691636712916E-2</v>
      </c>
      <c r="N169" s="25">
        <f t="shared" si="76"/>
        <v>2.7448081727916993E-2</v>
      </c>
      <c r="O169" s="25">
        <f t="shared" si="77"/>
        <v>-1.2210028142677375E-2</v>
      </c>
      <c r="P169" s="25">
        <f t="shared" si="78"/>
        <v>3.3889527871985348E-2</v>
      </c>
      <c r="Q169" s="25">
        <f t="shared" si="79"/>
        <v>2.6906134941913382E-2</v>
      </c>
      <c r="R169" s="25">
        <f t="shared" si="80"/>
        <v>6.5034931930971512E-2</v>
      </c>
      <c r="S169" s="25">
        <f t="shared" si="81"/>
        <v>9.6548337207457303E-3</v>
      </c>
      <c r="T169" s="25">
        <f t="shared" si="82"/>
        <v>8.1819221249452151E-3</v>
      </c>
      <c r="U169" s="25">
        <f t="shared" si="83"/>
        <v>-3.0431340829331402E-3</v>
      </c>
      <c r="X169" s="22">
        <f t="shared" si="118"/>
        <v>0.60255984368705995</v>
      </c>
      <c r="Y169" s="22">
        <f t="shared" si="84"/>
        <v>0.36234637232042893</v>
      </c>
      <c r="Z169" s="22">
        <f t="shared" si="85"/>
        <v>-0.34229530215818782</v>
      </c>
      <c r="AA169" s="22">
        <f t="shared" si="86"/>
        <v>0.65022653322015711</v>
      </c>
      <c r="AB169" s="22">
        <f t="shared" si="87"/>
        <v>0.634862330170473</v>
      </c>
      <c r="AC169" s="22">
        <f t="shared" si="88"/>
        <v>0.95406987292827339</v>
      </c>
      <c r="AD169" s="22">
        <f t="shared" si="89"/>
        <v>0.23968798233911659</v>
      </c>
      <c r="AE169" s="22">
        <f t="shared" si="90"/>
        <v>8.7535058696174672E-2</v>
      </c>
      <c r="AF169" s="22">
        <f t="shared" si="91"/>
        <v>-0.16529423076126679</v>
      </c>
      <c r="AI169" s="11">
        <f t="shared" ca="1" si="120"/>
        <v>1.0406464334872636</v>
      </c>
      <c r="AJ169" s="11">
        <f t="shared" ca="1" si="120"/>
        <v>-0.81970242954511296</v>
      </c>
      <c r="AK169" s="11">
        <f t="shared" ca="1" si="120"/>
        <v>-0.27851862940592931</v>
      </c>
      <c r="AL169" s="11">
        <f t="shared" ca="1" si="120"/>
        <v>8.438781475288204E-2</v>
      </c>
      <c r="AM169" s="11">
        <f t="shared" ca="1" si="120"/>
        <v>-0.65707209419879287</v>
      </c>
      <c r="AN169" s="11">
        <f t="shared" ca="1" si="120"/>
        <v>2.7237784466435322E-2</v>
      </c>
      <c r="AO169" s="11">
        <f t="shared" ca="1" si="120"/>
        <v>0.35791153300820366</v>
      </c>
      <c r="AP169" s="11">
        <f t="shared" ca="1" si="120"/>
        <v>0.10359752627193136</v>
      </c>
      <c r="AQ169" s="11">
        <f t="shared" ca="1" si="120"/>
        <v>0.17087576310685587</v>
      </c>
      <c r="AS169" s="1">
        <f t="shared" ca="1" si="109"/>
        <v>2.1232132178342814E-2</v>
      </c>
      <c r="AT169" s="1">
        <f t="shared" ca="1" si="110"/>
        <v>1.556920825199385E-2</v>
      </c>
      <c r="AU169" s="1">
        <f t="shared" ca="1" si="110"/>
        <v>5.1080918432694199E-3</v>
      </c>
      <c r="AV169" s="1">
        <f t="shared" ca="1" si="110"/>
        <v>3.8930809602746974E-2</v>
      </c>
      <c r="AW169" s="1">
        <f t="shared" ca="1" si="110"/>
        <v>2.594780762822867E-2</v>
      </c>
      <c r="AX169" s="1">
        <f t="shared" ca="1" si="110"/>
        <v>5.0014960807502284E-2</v>
      </c>
      <c r="AY169" s="1">
        <f t="shared" ca="1" si="110"/>
        <v>-1.106231043482914E-2</v>
      </c>
      <c r="AZ169" s="1">
        <f t="shared" ca="1" si="110"/>
        <v>7.6108156240448392E-4</v>
      </c>
      <c r="BA169" s="1">
        <f t="shared" ca="1" si="110"/>
        <v>1.5489353647450523E-2</v>
      </c>
      <c r="BB169" s="15">
        <f t="shared" ca="1" si="111"/>
        <v>-6.8647841887863464E-3</v>
      </c>
      <c r="BC169" s="15">
        <f t="shared" ca="1" si="112"/>
        <v>-1.1878873475923143E-2</v>
      </c>
      <c r="BD169" s="15">
        <f t="shared" ca="1" si="113"/>
        <v>1.7318119985946796E-2</v>
      </c>
      <c r="BE169" s="15">
        <f t="shared" ca="1" si="114"/>
        <v>5.0412817307616264E-3</v>
      </c>
      <c r="BF169" s="15">
        <f t="shared" ca="1" si="115"/>
        <v>-9.5832731368471202E-4</v>
      </c>
      <c r="BG169" s="15">
        <f t="shared" ca="1" si="116"/>
        <v>-1.5019971123469228E-2</v>
      </c>
      <c r="BH169" s="15">
        <f t="shared" ca="1" si="116"/>
        <v>-2.0717144155574872E-2</v>
      </c>
      <c r="BI169" s="15">
        <f t="shared" ca="1" si="116"/>
        <v>-7.4208405625407307E-3</v>
      </c>
      <c r="BJ169" s="15">
        <f t="shared" ca="1" si="116"/>
        <v>1.8532487730383664E-2</v>
      </c>
    </row>
  </sheetData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Equity Indexes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Miller</dc:creator>
  <cp:lastModifiedBy>Nathaniel Lai</cp:lastModifiedBy>
  <dcterms:created xsi:type="dcterms:W3CDTF">2011-04-18T13:37:10Z</dcterms:created>
  <dcterms:modified xsi:type="dcterms:W3CDTF">2017-08-24T04:32:40Z</dcterms:modified>
</cp:coreProperties>
</file>