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AWS\aws_howto\glue_emrserverless_comparison\"/>
    </mc:Choice>
  </mc:AlternateContent>
  <xr:revisionPtr revIDLastSave="0" documentId="13_ncr:1_{5A14BEC0-A1B6-4AE7-8000-09E42B607B24}" xr6:coauthVersionLast="47" xr6:coauthVersionMax="47" xr10:uidLastSave="{00000000-0000-0000-0000-000000000000}"/>
  <bookViews>
    <workbookView xWindow="-57720" yWindow="-120" windowWidth="29040" windowHeight="15990" xr2:uid="{F9004902-EF98-40EE-97DE-59D7019E5C8E}"/>
  </bookViews>
  <sheets>
    <sheet name="test_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2" l="1"/>
  <c r="V13" i="2"/>
  <c r="V12" i="2"/>
  <c r="P6" i="2"/>
  <c r="P7" i="2"/>
  <c r="P8" i="2"/>
  <c r="U14" i="2"/>
  <c r="P14" i="2"/>
  <c r="I14" i="2"/>
  <c r="U13" i="2"/>
  <c r="P13" i="2"/>
  <c r="I13" i="2"/>
  <c r="U12" i="2"/>
  <c r="P12" i="2"/>
  <c r="I12" i="2"/>
  <c r="U11" i="2"/>
  <c r="P11" i="2"/>
  <c r="G11" i="2"/>
  <c r="I11" i="2" s="1"/>
  <c r="U10" i="2"/>
  <c r="P10" i="2"/>
  <c r="G10" i="2"/>
  <c r="I10" i="2" s="1"/>
  <c r="U9" i="2"/>
  <c r="P9" i="2"/>
  <c r="G9" i="2"/>
  <c r="I9" i="2" s="1"/>
  <c r="U8" i="2"/>
  <c r="G8" i="2"/>
  <c r="I8" i="2" s="1"/>
  <c r="U7" i="2"/>
  <c r="G7" i="2"/>
  <c r="I7" i="2" s="1"/>
  <c r="U6" i="2"/>
  <c r="G6" i="2"/>
  <c r="I6" i="2" s="1"/>
</calcChain>
</file>

<file path=xl/sharedStrings.xml><?xml version="1.0" encoding="utf-8"?>
<sst xmlns="http://schemas.openxmlformats.org/spreadsheetml/2006/main" count="42" uniqueCount="33">
  <si>
    <t>Cost, USD</t>
  </si>
  <si>
    <t>Execution 
Time, Sec</t>
  </si>
  <si>
    <t>DPU-Hours 
consumed</t>
  </si>
  <si>
    <t>Cost, 
USD</t>
  </si>
  <si>
    <t>Scheduling 
Time, Sec</t>
  </si>
  <si>
    <t>vCPUHours
consumed</t>
  </si>
  <si>
    <t>Price
vCPUHour, USD</t>
  </si>
  <si>
    <t>Price memGB,
USD</t>
  </si>
  <si>
    <t>Test</t>
  </si>
  <si>
    <t>EMR Serverless**</t>
  </si>
  <si>
    <t>** - here we disregard cost of storage GB because a) our tests fit very well in 20Gb free of charge storage per worker, b) additional Gb cost is just $0.000111</t>
  </si>
  <si>
    <t>* - prices are taken for us-east-1 region</t>
  </si>
  <si>
    <t>Price per DPU-Hour*</t>
  </si>
  <si>
    <t>Execution
Time, Sec</t>
  </si>
  <si>
    <t>autoscale</t>
  </si>
  <si>
    <t>vCPUHours
BILLED</t>
  </si>
  <si>
    <t>memoryGBHours
BILLED</t>
  </si>
  <si>
    <t>Test: Convert 1 Year amount of NYC Taxi Rides from CSV to Parquet (also type conversion). Source data volume Is ~4Gb.</t>
  </si>
  <si>
    <t>Glue Jobs</t>
  </si>
  <si>
    <t>Price
vCPUHour,
USD</t>
  </si>
  <si>
    <t>memoryGB
Hours
consumed</t>
  </si>
  <si>
    <t>Price 
memGB,
USD</t>
  </si>
  <si>
    <t xml:space="preserve">Auto-scale, </t>
  </si>
  <si>
    <t>let the service scale during the execution</t>
  </si>
  <si>
    <t>6 Workers, no auto-scaling</t>
  </si>
  <si>
    <t>2 Workers, no auto-scaling</t>
  </si>
  <si>
    <t>worker config =  (4 vCPU / 16Gb RAM each)</t>
  </si>
  <si>
    <t>Run #</t>
  </si>
  <si>
    <t>#1</t>
  </si>
  <si>
    <t>#2</t>
  </si>
  <si>
    <t>#3</t>
  </si>
  <si>
    <t>StartUp
time,
sec</t>
  </si>
  <si>
    <t>Capacity 
(# of 
Workers)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</si>
</sst>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000"/>
    <numFmt numFmtId="165" formatCode="0_);\(0\)"/>
    <numFmt numFmtId="166" formatCode="0.0000_);\(0.0000\)"/>
    <numFmt numFmtId="167" formatCode="_(&quot;$&quot;* #,##0.0000_);_(&quot;$&quot;* \(#,##0.0000\);_(&quot;$&quot;* &quot;-&quot;??_);_(@_)"/>
    <numFmt numFmtId="168" formatCode="_(&quot;$&quot;* #,##0.00000_);_(&quot;$&quot;* \(#,##0.00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44" fontId="0" fillId="0" borderId="1" xfId="1" applyFont="1" applyBorder="1" applyAlignment="1">
      <alignment horizontal="center" wrapText="1"/>
    </xf>
    <xf numFmtId="44" fontId="0" fillId="0" borderId="1" xfId="1" applyFont="1" applyBorder="1"/>
    <xf numFmtId="165" fontId="1" fillId="0" borderId="5" xfId="1" applyNumberFormat="1" applyFont="1" applyBorder="1"/>
    <xf numFmtId="164" fontId="4" fillId="0" borderId="6" xfId="1" applyNumberFormat="1" applyFont="1" applyBorder="1" applyAlignment="1">
      <alignment horizontal="center"/>
    </xf>
    <xf numFmtId="164" fontId="4" fillId="0" borderId="6" xfId="1" applyNumberFormat="1" applyFont="1" applyBorder="1"/>
    <xf numFmtId="164" fontId="0" fillId="0" borderId="1" xfId="0" applyNumberFormat="1" applyBorder="1"/>
    <xf numFmtId="0" fontId="0" fillId="0" borderId="14" xfId="0" applyBorder="1"/>
    <xf numFmtId="0" fontId="0" fillId="4" borderId="5" xfId="0" applyFill="1" applyBorder="1"/>
    <xf numFmtId="0" fontId="0" fillId="4" borderId="14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5" fontId="1" fillId="4" borderId="5" xfId="1" applyNumberFormat="1" applyFont="1" applyFill="1" applyBorder="1"/>
    <xf numFmtId="44" fontId="0" fillId="4" borderId="1" xfId="1" applyFont="1" applyFill="1" applyBorder="1"/>
    <xf numFmtId="164" fontId="4" fillId="4" borderId="6" xfId="1" applyNumberFormat="1" applyFont="1" applyFill="1" applyBorder="1"/>
    <xf numFmtId="0" fontId="0" fillId="5" borderId="5" xfId="0" applyFill="1" applyBorder="1"/>
    <xf numFmtId="0" fontId="0" fillId="5" borderId="14" xfId="0" applyFill="1" applyBorder="1"/>
    <xf numFmtId="0" fontId="0" fillId="5" borderId="1" xfId="0" applyFill="1" applyBorder="1"/>
    <xf numFmtId="164" fontId="0" fillId="5" borderId="1" xfId="0" applyNumberFormat="1" applyFill="1" applyBorder="1"/>
    <xf numFmtId="165" fontId="1" fillId="5" borderId="5" xfId="1" applyNumberFormat="1" applyFont="1" applyFill="1" applyBorder="1"/>
    <xf numFmtId="44" fontId="0" fillId="5" borderId="1" xfId="1" applyFont="1" applyFill="1" applyBorder="1"/>
    <xf numFmtId="164" fontId="4" fillId="5" borderId="6" xfId="1" applyNumberFormat="1" applyFont="1" applyFill="1" applyBorder="1"/>
    <xf numFmtId="0" fontId="0" fillId="5" borderId="7" xfId="0" applyFill="1" applyBorder="1"/>
    <xf numFmtId="0" fontId="0" fillId="5" borderId="15" xfId="0" applyFill="1" applyBorder="1"/>
    <xf numFmtId="0" fontId="0" fillId="5" borderId="8" xfId="0" applyFill="1" applyBorder="1"/>
    <xf numFmtId="164" fontId="0" fillId="5" borderId="8" xfId="0" applyNumberFormat="1" applyFill="1" applyBorder="1"/>
    <xf numFmtId="165" fontId="1" fillId="5" borderId="7" xfId="1" applyNumberFormat="1" applyFont="1" applyFill="1" applyBorder="1"/>
    <xf numFmtId="44" fontId="0" fillId="5" borderId="8" xfId="1" applyFont="1" applyFill="1" applyBorder="1"/>
    <xf numFmtId="0" fontId="2" fillId="2" borderId="1" xfId="2" applyBorder="1"/>
    <xf numFmtId="0" fontId="3" fillId="3" borderId="1" xfId="3" applyBorder="1"/>
    <xf numFmtId="0" fontId="3" fillId="3" borderId="8" xfId="3" applyBorder="1"/>
    <xf numFmtId="166" fontId="6" fillId="4" borderId="6" xfId="1" applyNumberFormat="1" applyFont="1" applyFill="1" applyBorder="1"/>
    <xf numFmtId="166" fontId="6" fillId="0" borderId="6" xfId="1" applyNumberFormat="1" applyFont="1" applyBorder="1"/>
    <xf numFmtId="166" fontId="6" fillId="5" borderId="6" xfId="1" applyNumberFormat="1" applyFont="1" applyFill="1" applyBorder="1"/>
    <xf numFmtId="165" fontId="6" fillId="4" borderId="11" xfId="1" applyNumberFormat="1" applyFont="1" applyFill="1" applyBorder="1"/>
    <xf numFmtId="165" fontId="6" fillId="0" borderId="11" xfId="1" applyNumberFormat="1" applyFont="1" applyBorder="1"/>
    <xf numFmtId="165" fontId="6" fillId="5" borderId="11" xfId="1" applyNumberFormat="1" applyFont="1" applyFill="1" applyBorder="1"/>
    <xf numFmtId="165" fontId="6" fillId="5" borderId="12" xfId="1" applyNumberFormat="1" applyFont="1" applyFill="1" applyBorder="1"/>
    <xf numFmtId="164" fontId="6" fillId="4" borderId="6" xfId="1" applyNumberFormat="1" applyFont="1" applyFill="1" applyBorder="1"/>
    <xf numFmtId="164" fontId="6" fillId="0" borderId="6" xfId="1" applyNumberFormat="1" applyFont="1" applyBorder="1"/>
    <xf numFmtId="164" fontId="6" fillId="5" borderId="6" xfId="1" applyNumberFormat="1" applyFont="1" applyFill="1" applyBorder="1"/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66" fontId="6" fillId="0" borderId="17" xfId="1" applyNumberFormat="1" applyFont="1" applyBorder="1" applyAlignment="1">
      <alignment horizontal="center" wrapText="1"/>
    </xf>
    <xf numFmtId="44" fontId="1" fillId="0" borderId="16" xfId="1" applyFont="1" applyBorder="1" applyAlignment="1">
      <alignment horizontal="center" wrapText="1"/>
    </xf>
    <xf numFmtId="165" fontId="6" fillId="0" borderId="16" xfId="1" applyNumberFormat="1" applyFont="1" applyBorder="1" applyAlignment="1">
      <alignment horizontal="center" wrapText="1"/>
    </xf>
    <xf numFmtId="44" fontId="0" fillId="0" borderId="19" xfId="1" applyFont="1" applyBorder="1" applyAlignment="1">
      <alignment horizontal="center" wrapText="1"/>
    </xf>
    <xf numFmtId="164" fontId="6" fillId="0" borderId="17" xfId="1" applyNumberFormat="1" applyFont="1" applyBorder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3" xfId="0" applyFill="1" applyBorder="1"/>
    <xf numFmtId="164" fontId="0" fillId="4" borderId="3" xfId="0" applyNumberFormat="1" applyFill="1" applyBorder="1"/>
    <xf numFmtId="2" fontId="0" fillId="4" borderId="3" xfId="0" applyNumberFormat="1" applyFill="1" applyBorder="1"/>
    <xf numFmtId="166" fontId="6" fillId="4" borderId="4" xfId="1" applyNumberFormat="1" applyFont="1" applyFill="1" applyBorder="1"/>
    <xf numFmtId="165" fontId="1" fillId="4" borderId="2" xfId="1" applyNumberFormat="1" applyFont="1" applyFill="1" applyBorder="1"/>
    <xf numFmtId="165" fontId="6" fillId="4" borderId="10" xfId="1" applyNumberFormat="1" applyFont="1" applyFill="1" applyBorder="1"/>
    <xf numFmtId="168" fontId="0" fillId="4" borderId="3" xfId="1" applyNumberFormat="1" applyFont="1" applyFill="1" applyBorder="1"/>
    <xf numFmtId="167" fontId="0" fillId="4" borderId="3" xfId="1" applyNumberFormat="1" applyFont="1" applyFill="1" applyBorder="1"/>
    <xf numFmtId="164" fontId="6" fillId="4" borderId="4" xfId="1" applyNumberFormat="1" applyFont="1" applyFill="1" applyBorder="1"/>
    <xf numFmtId="166" fontId="6" fillId="5" borderId="9" xfId="1" applyNumberFormat="1" applyFont="1" applyFill="1" applyBorder="1"/>
    <xf numFmtId="164" fontId="6" fillId="5" borderId="9" xfId="1" applyNumberFormat="1" applyFont="1" applyFill="1" applyBorder="1"/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6" fillId="4" borderId="1" xfId="0" applyFont="1" applyFill="1" applyBorder="1"/>
    <xf numFmtId="0" fontId="6" fillId="0" borderId="1" xfId="0" applyFont="1" applyBorder="1"/>
    <xf numFmtId="0" fontId="6" fillId="5" borderId="1" xfId="0" applyFont="1" applyFill="1" applyBorder="1"/>
    <xf numFmtId="0" fontId="6" fillId="0" borderId="19" xfId="0" applyFont="1" applyBorder="1" applyAlignment="1">
      <alignment horizontal="center" wrapText="1"/>
    </xf>
    <xf numFmtId="0" fontId="6" fillId="4" borderId="3" xfId="0" applyFont="1" applyFill="1" applyBorder="1"/>
    <xf numFmtId="0" fontId="6" fillId="5" borderId="8" xfId="0" applyFont="1" applyFill="1" applyBorder="1"/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1" xfId="0" applyFont="1" applyBorder="1" applyAlignment="1">
      <alignment horizontal="center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C7FE-388E-45A3-94A8-08448A5B69D5}">
  <dimension ref="B2:V17"/>
  <sheetViews>
    <sheetView tabSelected="1" workbookViewId="0">
      <selection activeCell="V11" sqref="V11"/>
    </sheetView>
  </sheetViews>
  <sheetFormatPr defaultRowHeight="14.4" x14ac:dyDescent="0.3"/>
  <cols>
    <col min="1" max="1" width="2.77734375" customWidth="1"/>
    <col min="2" max="2" width="37.88671875" customWidth="1"/>
    <col min="3" max="3" width="5.6640625" style="1" bestFit="1" customWidth="1"/>
    <col min="4" max="4" width="7.33203125" bestFit="1" customWidth="1"/>
    <col min="5" max="5" width="18.33203125" bestFit="1" customWidth="1"/>
    <col min="6" max="6" width="10.5546875" customWidth="1"/>
    <col min="7" max="7" width="10.21875" bestFit="1" customWidth="1"/>
    <col min="8" max="8" width="10.21875" customWidth="1"/>
    <col min="10" max="11" width="11.21875" customWidth="1"/>
    <col min="12" max="12" width="10.44140625" bestFit="1" customWidth="1"/>
    <col min="13" max="13" width="10.109375" bestFit="1" customWidth="1"/>
    <col min="14" max="14" width="10.5546875" bestFit="1" customWidth="1"/>
    <col min="15" max="15" width="8.77734375" bestFit="1" customWidth="1"/>
    <col min="16" max="16" width="10.109375" style="2" bestFit="1" customWidth="1"/>
  </cols>
  <sheetData>
    <row r="2" spans="2:22" x14ac:dyDescent="0.3">
      <c r="B2" t="s">
        <v>17</v>
      </c>
    </row>
    <row r="3" spans="2:22" ht="15" thickBot="1" x14ac:dyDescent="0.35"/>
    <row r="4" spans="2:22" ht="18" x14ac:dyDescent="0.35">
      <c r="B4" s="5" t="s">
        <v>8</v>
      </c>
      <c r="C4" s="72" t="s">
        <v>27</v>
      </c>
      <c r="D4" s="90" t="s">
        <v>18</v>
      </c>
      <c r="E4" s="91"/>
      <c r="F4" s="91"/>
      <c r="G4" s="91"/>
      <c r="H4" s="91"/>
      <c r="I4" s="92"/>
      <c r="J4" s="86" t="s">
        <v>9</v>
      </c>
      <c r="K4" s="87"/>
      <c r="L4" s="88"/>
      <c r="M4" s="88"/>
      <c r="N4" s="88"/>
      <c r="O4" s="88"/>
      <c r="P4" s="89"/>
      <c r="Q4" s="88"/>
      <c r="R4" s="88"/>
      <c r="S4" s="88"/>
      <c r="T4" s="88"/>
      <c r="U4" s="89"/>
    </row>
    <row r="5" spans="2:22" s="1" customFormat="1" ht="43.8" thickBot="1" x14ac:dyDescent="0.35">
      <c r="B5" s="50"/>
      <c r="C5" s="51"/>
      <c r="D5" s="52" t="s">
        <v>31</v>
      </c>
      <c r="E5" s="80" t="s">
        <v>1</v>
      </c>
      <c r="F5" s="53" t="s">
        <v>32</v>
      </c>
      <c r="G5" s="53" t="s">
        <v>2</v>
      </c>
      <c r="H5" s="53" t="s">
        <v>12</v>
      </c>
      <c r="I5" s="54" t="s">
        <v>3</v>
      </c>
      <c r="J5" s="55" t="s">
        <v>4</v>
      </c>
      <c r="K5" s="56" t="s">
        <v>13</v>
      </c>
      <c r="L5" s="53" t="s">
        <v>5</v>
      </c>
      <c r="M5" s="57" t="s">
        <v>19</v>
      </c>
      <c r="N5" s="53" t="s">
        <v>20</v>
      </c>
      <c r="O5" s="57" t="s">
        <v>21</v>
      </c>
      <c r="P5" s="58" t="s">
        <v>0</v>
      </c>
      <c r="Q5" s="4" t="s">
        <v>15</v>
      </c>
      <c r="R5" s="8" t="s">
        <v>6</v>
      </c>
      <c r="S5" s="4" t="s">
        <v>16</v>
      </c>
      <c r="T5" s="8" t="s">
        <v>7</v>
      </c>
      <c r="U5" s="11" t="s">
        <v>0</v>
      </c>
    </row>
    <row r="6" spans="2:22" ht="15.6" x14ac:dyDescent="0.3">
      <c r="B6" s="59" t="s">
        <v>24</v>
      </c>
      <c r="C6" s="73" t="s">
        <v>28</v>
      </c>
      <c r="D6" s="60">
        <v>14</v>
      </c>
      <c r="E6" s="81">
        <v>131</v>
      </c>
      <c r="F6" s="83">
        <v>6</v>
      </c>
      <c r="G6" s="62">
        <f>E6/60/60*F6</f>
        <v>0.21833333333333332</v>
      </c>
      <c r="H6" s="63">
        <v>0.44</v>
      </c>
      <c r="I6" s="64">
        <f>G6*$H$6</f>
        <v>9.6066666666666661E-2</v>
      </c>
      <c r="J6" s="65">
        <v>40</v>
      </c>
      <c r="K6" s="66">
        <v>106</v>
      </c>
      <c r="L6" s="61">
        <v>0.76600000000000001</v>
      </c>
      <c r="M6" s="67">
        <v>5.2623999999999997E-2</v>
      </c>
      <c r="N6" s="61">
        <v>3.3860000000000001</v>
      </c>
      <c r="O6" s="68">
        <v>5.7784999999999998E-3</v>
      </c>
      <c r="P6" s="69">
        <f>L6*$M$6+N6*$O$6</f>
        <v>5.9875985E-2</v>
      </c>
      <c r="Q6" s="35"/>
      <c r="R6" s="20">
        <v>5.2623999999999997E-2</v>
      </c>
      <c r="S6" s="35"/>
      <c r="T6" s="20">
        <v>5.7784999999999998E-3</v>
      </c>
      <c r="U6" s="21">
        <f>Q6*$M$6+S6*$O$6</f>
        <v>0</v>
      </c>
    </row>
    <row r="7" spans="2:22" ht="15.6" x14ac:dyDescent="0.3">
      <c r="B7" s="15" t="s">
        <v>26</v>
      </c>
      <c r="C7" s="74" t="s">
        <v>29</v>
      </c>
      <c r="D7" s="16">
        <v>9</v>
      </c>
      <c r="E7" s="77">
        <v>128</v>
      </c>
      <c r="F7" s="84">
        <v>6</v>
      </c>
      <c r="G7" s="18">
        <f>E7/60/60*F7</f>
        <v>0.21333333333333332</v>
      </c>
      <c r="H7" s="17"/>
      <c r="I7" s="38">
        <f t="shared" ref="I7:I14" si="0">G7*$H$6</f>
        <v>9.3866666666666668E-2</v>
      </c>
      <c r="J7" s="19">
        <v>41</v>
      </c>
      <c r="K7" s="41">
        <v>108</v>
      </c>
      <c r="L7" s="17">
        <v>0.78200000000000003</v>
      </c>
      <c r="M7" s="20"/>
      <c r="N7" s="17">
        <v>3.4590000000000001</v>
      </c>
      <c r="O7" s="20"/>
      <c r="P7" s="45">
        <f t="shared" ref="P7:P14" si="1">L7*$M$6+N7*$O$6</f>
        <v>6.1139799499999994E-2</v>
      </c>
      <c r="Q7" s="35"/>
      <c r="R7" s="20"/>
      <c r="S7" s="35"/>
      <c r="T7" s="20"/>
      <c r="U7" s="21">
        <f t="shared" ref="U7:U14" si="2">Q7*$M$6+S7*$O$6</f>
        <v>0</v>
      </c>
    </row>
    <row r="8" spans="2:22" ht="15.6" x14ac:dyDescent="0.3">
      <c r="B8" s="15"/>
      <c r="C8" s="74" t="s">
        <v>30</v>
      </c>
      <c r="D8" s="16">
        <v>10</v>
      </c>
      <c r="E8" s="77">
        <v>136</v>
      </c>
      <c r="F8" s="84">
        <v>6</v>
      </c>
      <c r="G8" s="18">
        <f>E8/60/60*F8</f>
        <v>0.22666666666666668</v>
      </c>
      <c r="H8" s="17"/>
      <c r="I8" s="38">
        <f t="shared" si="0"/>
        <v>9.973333333333334E-2</v>
      </c>
      <c r="J8" s="19">
        <v>39</v>
      </c>
      <c r="K8" s="41">
        <v>106</v>
      </c>
      <c r="L8" s="17">
        <v>0.76700000000000002</v>
      </c>
      <c r="M8" s="20"/>
      <c r="N8" s="17">
        <v>3.391</v>
      </c>
      <c r="O8" s="20"/>
      <c r="P8" s="45">
        <f t="shared" si="1"/>
        <v>5.9957501499999996E-2</v>
      </c>
      <c r="Q8" s="35"/>
      <c r="R8" s="20"/>
      <c r="S8" s="35"/>
      <c r="T8" s="20"/>
      <c r="U8" s="21">
        <f t="shared" si="2"/>
        <v>0</v>
      </c>
    </row>
    <row r="9" spans="2:22" ht="15.6" x14ac:dyDescent="0.3">
      <c r="B9" s="7" t="s">
        <v>25</v>
      </c>
      <c r="C9" s="6" t="s">
        <v>28</v>
      </c>
      <c r="D9" s="14">
        <v>14</v>
      </c>
      <c r="E9" s="78">
        <v>328</v>
      </c>
      <c r="F9" s="85">
        <v>2</v>
      </c>
      <c r="G9" s="13">
        <f>E9/60/60*F9</f>
        <v>0.18222222222222223</v>
      </c>
      <c r="H9" s="3"/>
      <c r="I9" s="39">
        <f t="shared" si="0"/>
        <v>8.0177777777777778E-2</v>
      </c>
      <c r="J9" s="10">
        <v>40</v>
      </c>
      <c r="K9" s="42">
        <v>199</v>
      </c>
      <c r="L9" s="3">
        <v>0.64700000000000002</v>
      </c>
      <c r="M9" s="9"/>
      <c r="N9" s="3">
        <v>2.7989999999999999</v>
      </c>
      <c r="O9" s="9"/>
      <c r="P9" s="46">
        <f t="shared" si="1"/>
        <v>5.0221749499999996E-2</v>
      </c>
      <c r="Q9" s="35"/>
      <c r="R9" s="9"/>
      <c r="S9" s="35"/>
      <c r="T9" s="9"/>
      <c r="U9" s="12">
        <f t="shared" si="2"/>
        <v>0</v>
      </c>
    </row>
    <row r="10" spans="2:22" ht="15.6" x14ac:dyDescent="0.3">
      <c r="B10" s="7"/>
      <c r="C10" s="6" t="s">
        <v>29</v>
      </c>
      <c r="D10" s="14">
        <v>5</v>
      </c>
      <c r="E10" s="78">
        <v>337</v>
      </c>
      <c r="F10" s="85">
        <v>2</v>
      </c>
      <c r="G10" s="13">
        <f t="shared" ref="G10:G11" si="3">E10/60/60*F10</f>
        <v>0.18722222222222221</v>
      </c>
      <c r="H10" s="3"/>
      <c r="I10" s="39">
        <f t="shared" si="0"/>
        <v>8.2377777777777772E-2</v>
      </c>
      <c r="J10" s="10">
        <v>38</v>
      </c>
      <c r="K10" s="42">
        <v>200</v>
      </c>
      <c r="L10" s="3">
        <v>0.65100000000000002</v>
      </c>
      <c r="M10" s="9"/>
      <c r="N10" s="3">
        <v>2.8180000000000001</v>
      </c>
      <c r="O10" s="9"/>
      <c r="P10" s="46">
        <f t="shared" si="1"/>
        <v>5.0542036999999998E-2</v>
      </c>
      <c r="Q10" s="35"/>
      <c r="R10" s="9"/>
      <c r="S10" s="35"/>
      <c r="T10" s="9"/>
      <c r="U10" s="12">
        <f t="shared" si="2"/>
        <v>0</v>
      </c>
    </row>
    <row r="11" spans="2:22" ht="15.6" x14ac:dyDescent="0.3">
      <c r="B11" s="7"/>
      <c r="C11" s="6" t="s">
        <v>30</v>
      </c>
      <c r="D11" s="14">
        <v>4</v>
      </c>
      <c r="E11" s="78">
        <v>324</v>
      </c>
      <c r="F11" s="85">
        <v>2</v>
      </c>
      <c r="G11" s="13">
        <f t="shared" si="3"/>
        <v>0.18000000000000002</v>
      </c>
      <c r="H11" s="3"/>
      <c r="I11" s="39">
        <f t="shared" si="0"/>
        <v>7.9200000000000007E-2</v>
      </c>
      <c r="J11" s="10">
        <v>40</v>
      </c>
      <c r="K11" s="42">
        <v>201</v>
      </c>
      <c r="L11" s="3">
        <v>0.65100000000000002</v>
      </c>
      <c r="M11" s="9"/>
      <c r="N11" s="3">
        <v>2.8180000000000001</v>
      </c>
      <c r="O11" s="9"/>
      <c r="P11" s="46">
        <f t="shared" si="1"/>
        <v>5.0542036999999998E-2</v>
      </c>
      <c r="Q11" s="35"/>
      <c r="R11" s="9"/>
      <c r="S11" s="35"/>
      <c r="T11" s="9"/>
      <c r="U11" s="12">
        <f t="shared" si="2"/>
        <v>0</v>
      </c>
    </row>
    <row r="12" spans="2:22" ht="15.6" x14ac:dyDescent="0.3">
      <c r="B12" s="22" t="s">
        <v>22</v>
      </c>
      <c r="C12" s="75" t="s">
        <v>28</v>
      </c>
      <c r="D12" s="23">
        <v>6</v>
      </c>
      <c r="E12" s="79">
        <v>128</v>
      </c>
      <c r="F12" s="48" t="s">
        <v>14</v>
      </c>
      <c r="G12" s="25">
        <v>0.245</v>
      </c>
      <c r="H12" s="24"/>
      <c r="I12" s="40">
        <f t="shared" si="0"/>
        <v>0.10779999999999999</v>
      </c>
      <c r="J12" s="26">
        <v>40</v>
      </c>
      <c r="K12" s="43">
        <v>118</v>
      </c>
      <c r="L12" s="24">
        <v>0.876</v>
      </c>
      <c r="M12" s="27"/>
      <c r="N12" s="24">
        <v>3.5019999999999998</v>
      </c>
      <c r="O12" s="27"/>
      <c r="P12" s="47">
        <f t="shared" si="1"/>
        <v>6.6334931E-2</v>
      </c>
      <c r="Q12" s="36">
        <v>0.89700000000000002</v>
      </c>
      <c r="R12" s="27"/>
      <c r="S12" s="36">
        <v>3.5870000000000002</v>
      </c>
      <c r="T12" s="27"/>
      <c r="U12" s="28">
        <f t="shared" si="2"/>
        <v>6.7931207500000007E-2</v>
      </c>
      <c r="V12" s="2">
        <f>U12-P12</f>
        <v>1.5962765000000073E-3</v>
      </c>
    </row>
    <row r="13" spans="2:22" ht="15.6" x14ac:dyDescent="0.3">
      <c r="B13" s="22" t="s">
        <v>23</v>
      </c>
      <c r="C13" s="75" t="s">
        <v>29</v>
      </c>
      <c r="D13" s="23">
        <v>5</v>
      </c>
      <c r="E13" s="79">
        <v>113</v>
      </c>
      <c r="F13" s="48" t="s">
        <v>14</v>
      </c>
      <c r="G13" s="25">
        <v>0.22700000000000001</v>
      </c>
      <c r="H13" s="24"/>
      <c r="I13" s="40">
        <f t="shared" si="0"/>
        <v>9.988000000000001E-2</v>
      </c>
      <c r="J13" s="26">
        <v>41</v>
      </c>
      <c r="K13" s="43">
        <v>120</v>
      </c>
      <c r="L13" s="24">
        <v>0.90700000000000003</v>
      </c>
      <c r="M13" s="27"/>
      <c r="N13" s="24">
        <v>3.6269999999999998</v>
      </c>
      <c r="O13" s="27"/>
      <c r="P13" s="47">
        <f t="shared" si="1"/>
        <v>6.8688587499999995E-2</v>
      </c>
      <c r="Q13" s="36">
        <v>0.90900000000000003</v>
      </c>
      <c r="R13" s="27"/>
      <c r="S13" s="36">
        <v>3.6360000000000001</v>
      </c>
      <c r="T13" s="27"/>
      <c r="U13" s="28">
        <f t="shared" si="2"/>
        <v>6.8845842000000004E-2</v>
      </c>
      <c r="V13" s="2">
        <f t="shared" ref="V13:V14" si="4">U13-P13</f>
        <v>1.5725450000000918E-4</v>
      </c>
    </row>
    <row r="14" spans="2:22" ht="16.2" thickBot="1" x14ac:dyDescent="0.35">
      <c r="B14" s="29"/>
      <c r="C14" s="76" t="s">
        <v>30</v>
      </c>
      <c r="D14" s="30">
        <v>4</v>
      </c>
      <c r="E14" s="82">
        <v>105</v>
      </c>
      <c r="F14" s="49" t="s">
        <v>14</v>
      </c>
      <c r="G14" s="32">
        <v>0.19800000000000001</v>
      </c>
      <c r="H14" s="31"/>
      <c r="I14" s="70">
        <f t="shared" si="0"/>
        <v>8.7120000000000003E-2</v>
      </c>
      <c r="J14" s="33">
        <v>34</v>
      </c>
      <c r="K14" s="44">
        <v>119</v>
      </c>
      <c r="L14" s="31">
        <v>0.89100000000000001</v>
      </c>
      <c r="M14" s="34"/>
      <c r="N14" s="31">
        <v>3.5640000000000001</v>
      </c>
      <c r="O14" s="34"/>
      <c r="P14" s="71">
        <f t="shared" si="1"/>
        <v>6.7482557999999998E-2</v>
      </c>
      <c r="Q14" s="37">
        <v>0.90200000000000002</v>
      </c>
      <c r="R14" s="34"/>
      <c r="S14" s="37">
        <v>3.609</v>
      </c>
      <c r="T14" s="34"/>
      <c r="U14" s="28">
        <f t="shared" si="2"/>
        <v>6.832145449999999E-2</v>
      </c>
      <c r="V14" s="2">
        <f t="shared" si="4"/>
        <v>8.388964999999915E-4</v>
      </c>
    </row>
    <row r="16" spans="2:22" x14ac:dyDescent="0.3">
      <c r="B16" t="s">
        <v>11</v>
      </c>
    </row>
    <row r="17" spans="2:2" x14ac:dyDescent="0.3">
      <c r="B17" t="s">
        <v>10</v>
      </c>
    </row>
  </sheetData>
  <mergeCells count="3">
    <mergeCell ref="J4:P4"/>
    <mergeCell ref="Q4:U4"/>
    <mergeCell ref="D4:I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anatolii.maslov</dc:creator>
  <cp:lastModifiedBy>anatolii.maslov</cp:lastModifiedBy>
  <dcterms:created xsi:type="dcterms:W3CDTF">2023-12-21T23:59:22Z</dcterms:created>
  <dcterms:modified xsi:type="dcterms:W3CDTF">2023-12-28T18:43:47Z</dcterms:modified>
</cp:coreProperties>
</file>