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MyAWS\aws_howto\glue_emrserverless_comparison\"/>
    </mc:Choice>
  </mc:AlternateContent>
  <xr:revisionPtr revIDLastSave="0" documentId="13_ncr:1_{6D99C552-68FC-42E7-9489-8B30B0002363}" xr6:coauthVersionLast="47" xr6:coauthVersionMax="47" xr10:uidLastSave="{00000000-0000-0000-0000-000000000000}"/>
  <bookViews>
    <workbookView xWindow="-108" yWindow="-108" windowWidth="23256" windowHeight="12696" xr2:uid="{F9004902-EF98-40EE-97DE-59D7019E5C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1" i="1" l="1"/>
  <c r="H31" i="1"/>
  <c r="O30" i="1"/>
  <c r="H30" i="1"/>
  <c r="O29" i="1"/>
  <c r="H29" i="1"/>
  <c r="O28" i="1"/>
  <c r="H28" i="1"/>
  <c r="F28" i="1"/>
  <c r="O27" i="1"/>
  <c r="F27" i="1"/>
  <c r="H27" i="1" s="1"/>
  <c r="O26" i="1"/>
  <c r="F26" i="1"/>
  <c r="H26" i="1" s="1"/>
  <c r="O25" i="1"/>
  <c r="F25" i="1"/>
  <c r="H25" i="1" s="1"/>
  <c r="O24" i="1"/>
  <c r="F24" i="1"/>
  <c r="H24" i="1" s="1"/>
  <c r="O23" i="1"/>
  <c r="F23" i="1"/>
  <c r="H23" i="1" s="1"/>
  <c r="F11" i="1"/>
  <c r="H11" i="1" s="1"/>
  <c r="F10" i="1"/>
  <c r="F9" i="1"/>
  <c r="H9" i="1" s="1"/>
  <c r="F8" i="1"/>
  <c r="H8" i="1" s="1"/>
  <c r="F7" i="1"/>
  <c r="H7" i="1" s="1"/>
  <c r="V14" i="1"/>
  <c r="V13" i="1"/>
  <c r="V12" i="1"/>
  <c r="V11" i="1"/>
  <c r="V10" i="1"/>
  <c r="V9" i="1"/>
  <c r="V8" i="1"/>
  <c r="V7" i="1"/>
  <c r="V6" i="1"/>
  <c r="H14" i="1"/>
  <c r="H13" i="1"/>
  <c r="H12" i="1"/>
  <c r="H10" i="1"/>
  <c r="O14" i="1"/>
  <c r="O13" i="1"/>
  <c r="O12" i="1"/>
  <c r="O11" i="1"/>
  <c r="O10" i="1"/>
  <c r="O9" i="1"/>
  <c r="O8" i="1"/>
  <c r="O7" i="1"/>
  <c r="O6" i="1"/>
  <c r="F6" i="1"/>
  <c r="H6" i="1" s="1"/>
</calcChain>
</file>

<file path=xl/sharedStrings.xml><?xml version="1.0" encoding="utf-8"?>
<sst xmlns="http://schemas.openxmlformats.org/spreadsheetml/2006/main" count="74" uniqueCount="29">
  <si>
    <t>Test: Convert 1 Year amount of NYC Taxi Rides from CSV to Parquet. Source data volume Is ~4Gb.</t>
  </si>
  <si>
    <t>Run #1</t>
  </si>
  <si>
    <t>Run #2</t>
  </si>
  <si>
    <t>Run #3</t>
  </si>
  <si>
    <t>Exactly 2 Workers (4 vCPU / 16Gb RAM each)</t>
  </si>
  <si>
    <t>Exactly 6 Workers</t>
  </si>
  <si>
    <t>Auto-scale, let the service scale during the execution</t>
  </si>
  <si>
    <t>Cost, USD</t>
  </si>
  <si>
    <t>Execution 
Time, Sec</t>
  </si>
  <si>
    <t>Capacity 
(# of Workers)</t>
  </si>
  <si>
    <t>DPU-Hours 
consumed</t>
  </si>
  <si>
    <t>Cost, 
USD</t>
  </si>
  <si>
    <t>Scheduling 
Time, Sec</t>
  </si>
  <si>
    <t>vCPUHours
consumed</t>
  </si>
  <si>
    <t>memoryGBHours
consumed</t>
  </si>
  <si>
    <t>Price
vCPUHour, USD</t>
  </si>
  <si>
    <t>Price memGB,
USD</t>
  </si>
  <si>
    <t>Test</t>
  </si>
  <si>
    <t>EMR Serverless**</t>
  </si>
  <si>
    <t>** - here we disregard cost of storage GB because a) our tests fit very well in 20Gb free of charge storage per worker, b) additional Gb cost is just $0.000111</t>
  </si>
  <si>
    <t>* - prices are taken for us-east-1 region</t>
  </si>
  <si>
    <t>Price per DPU-Hour*</t>
  </si>
  <si>
    <t>Execution
Time, Sec</t>
  </si>
  <si>
    <t>autoscale</t>
  </si>
  <si>
    <t>StartUp
time, sec</t>
  </si>
  <si>
    <t>vCPUHours
BILLED</t>
  </si>
  <si>
    <t>memoryGBHours
BILLED</t>
  </si>
  <si>
    <t>Glue (Native Spark)</t>
  </si>
  <si>
    <t>WITH DATA TYPE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</si>
</sst>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000"/>
    <numFmt numFmtId="165" formatCode="0_);\(0\)"/>
    <numFmt numFmtId="166" formatCode="0.0000_);\(0.0000\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 wrapText="1"/>
    </xf>
    <xf numFmtId="0" fontId="5" fillId="0" borderId="2" xfId="0" applyFont="1" applyBorder="1" applyAlignment="1">
      <alignment horizontal="center"/>
    </xf>
    <xf numFmtId="44" fontId="1" fillId="0" borderId="5" xfId="1" applyFont="1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6" xfId="0" applyBorder="1"/>
    <xf numFmtId="0" fontId="4" fillId="0" borderId="5" xfId="0" applyFont="1" applyBorder="1" applyAlignment="1">
      <alignment horizontal="center" wrapText="1"/>
    </xf>
    <xf numFmtId="0" fontId="4" fillId="0" borderId="5" xfId="0" applyFont="1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44" fontId="0" fillId="0" borderId="1" xfId="1" applyFont="1" applyBorder="1" applyAlignment="1">
      <alignment horizontal="center" wrapText="1"/>
    </xf>
    <xf numFmtId="44" fontId="0" fillId="0" borderId="1" xfId="1" applyFont="1" applyBorder="1"/>
    <xf numFmtId="165" fontId="1" fillId="0" borderId="5" xfId="1" applyNumberFormat="1" applyFont="1" applyBorder="1"/>
    <xf numFmtId="165" fontId="4" fillId="0" borderId="11" xfId="1" applyNumberFormat="1" applyFont="1" applyBorder="1"/>
    <xf numFmtId="165" fontId="4" fillId="0" borderId="5" xfId="1" applyNumberFormat="1" applyFont="1" applyBorder="1" applyAlignment="1">
      <alignment horizontal="center" wrapText="1"/>
    </xf>
    <xf numFmtId="164" fontId="4" fillId="0" borderId="6" xfId="1" applyNumberFormat="1" applyFont="1" applyBorder="1" applyAlignment="1">
      <alignment horizontal="center"/>
    </xf>
    <xf numFmtId="164" fontId="4" fillId="0" borderId="6" xfId="1" applyNumberFormat="1" applyFont="1" applyBorder="1"/>
    <xf numFmtId="166" fontId="4" fillId="0" borderId="6" xfId="1" applyNumberFormat="1" applyFont="1" applyBorder="1" applyAlignment="1">
      <alignment horizontal="center" wrapText="1"/>
    </xf>
    <xf numFmtId="166" fontId="4" fillId="0" borderId="6" xfId="1" applyNumberFormat="1" applyFont="1" applyBorder="1"/>
    <xf numFmtId="164" fontId="0" fillId="0" borderId="1" xfId="0" applyNumberFormat="1" applyBorder="1"/>
    <xf numFmtId="0" fontId="0" fillId="0" borderId="13" xfId="0" applyBorder="1"/>
    <xf numFmtId="0" fontId="0" fillId="0" borderId="14" xfId="0" applyBorder="1"/>
    <xf numFmtId="0" fontId="0" fillId="0" borderId="14" xfId="0" applyBorder="1" applyAlignment="1">
      <alignment horizontal="center" wrapText="1"/>
    </xf>
    <xf numFmtId="0" fontId="0" fillId="4" borderId="5" xfId="0" applyFill="1" applyBorder="1"/>
    <xf numFmtId="0" fontId="0" fillId="4" borderId="6" xfId="0" applyFill="1" applyBorder="1"/>
    <xf numFmtId="0" fontId="0" fillId="4" borderId="14" xfId="0" applyFill="1" applyBorder="1"/>
    <xf numFmtId="0" fontId="4" fillId="4" borderId="5" xfId="0" applyFont="1" applyFill="1" applyBorder="1"/>
    <xf numFmtId="0" fontId="0" fillId="4" borderId="1" xfId="0" applyFill="1" applyBorder="1"/>
    <xf numFmtId="164" fontId="0" fillId="4" borderId="1" xfId="0" applyNumberFormat="1" applyFill="1" applyBorder="1"/>
    <xf numFmtId="2" fontId="0" fillId="4" borderId="1" xfId="0" applyNumberFormat="1" applyFill="1" applyBorder="1"/>
    <xf numFmtId="166" fontId="4" fillId="4" borderId="6" xfId="1" applyNumberFormat="1" applyFont="1" applyFill="1" applyBorder="1"/>
    <xf numFmtId="165" fontId="1" fillId="4" borderId="5" xfId="1" applyNumberFormat="1" applyFont="1" applyFill="1" applyBorder="1"/>
    <xf numFmtId="165" fontId="4" fillId="4" borderId="11" xfId="1" applyNumberFormat="1" applyFont="1" applyFill="1" applyBorder="1"/>
    <xf numFmtId="44" fontId="0" fillId="4" borderId="1" xfId="1" applyFont="1" applyFill="1" applyBorder="1"/>
    <xf numFmtId="164" fontId="4" fillId="4" borderId="6" xfId="1" applyNumberFormat="1" applyFont="1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14" xfId="0" applyFill="1" applyBorder="1"/>
    <xf numFmtId="0" fontId="4" fillId="5" borderId="5" xfId="0" applyFont="1" applyFill="1" applyBorder="1"/>
    <xf numFmtId="0" fontId="0" fillId="5" borderId="1" xfId="0" applyFill="1" applyBorder="1"/>
    <xf numFmtId="164" fontId="0" fillId="5" borderId="1" xfId="0" applyNumberFormat="1" applyFill="1" applyBorder="1"/>
    <xf numFmtId="166" fontId="4" fillId="5" borderId="6" xfId="1" applyNumberFormat="1" applyFont="1" applyFill="1" applyBorder="1"/>
    <xf numFmtId="165" fontId="1" fillId="5" borderId="5" xfId="1" applyNumberFormat="1" applyFont="1" applyFill="1" applyBorder="1"/>
    <xf numFmtId="165" fontId="4" fillId="5" borderId="11" xfId="1" applyNumberFormat="1" applyFont="1" applyFill="1" applyBorder="1"/>
    <xf numFmtId="44" fontId="0" fillId="5" borderId="1" xfId="1" applyFont="1" applyFill="1" applyBorder="1"/>
    <xf numFmtId="164" fontId="4" fillId="5" borderId="6" xfId="1" applyNumberFormat="1" applyFont="1" applyFill="1" applyBorder="1"/>
    <xf numFmtId="0" fontId="0" fillId="5" borderId="7" xfId="0" applyFill="1" applyBorder="1"/>
    <xf numFmtId="0" fontId="0" fillId="5" borderId="9" xfId="0" applyFill="1" applyBorder="1"/>
    <xf numFmtId="0" fontId="0" fillId="5" borderId="15" xfId="0" applyFill="1" applyBorder="1"/>
    <xf numFmtId="0" fontId="4" fillId="5" borderId="7" xfId="0" applyFont="1" applyFill="1" applyBorder="1"/>
    <xf numFmtId="0" fontId="0" fillId="5" borderId="8" xfId="0" applyFill="1" applyBorder="1"/>
    <xf numFmtId="164" fontId="0" fillId="5" borderId="8" xfId="0" applyNumberFormat="1" applyFill="1" applyBorder="1"/>
    <xf numFmtId="165" fontId="1" fillId="5" borderId="7" xfId="1" applyNumberFormat="1" applyFont="1" applyFill="1" applyBorder="1"/>
    <xf numFmtId="165" fontId="4" fillId="5" borderId="12" xfId="1" applyNumberFormat="1" applyFont="1" applyFill="1" applyBorder="1"/>
    <xf numFmtId="44" fontId="0" fillId="5" borderId="8" xfId="1" applyFont="1" applyFill="1" applyBorder="1"/>
    <xf numFmtId="0" fontId="2" fillId="2" borderId="1" xfId="2" applyBorder="1"/>
    <xf numFmtId="0" fontId="3" fillId="3" borderId="1" xfId="3" applyBorder="1"/>
    <xf numFmtId="0" fontId="3" fillId="3" borderId="8" xfId="3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0" xfId="0" applyFont="1" applyBorder="1" applyAlignment="1">
      <alignment horizontal="center"/>
    </xf>
  </cellXfs>
  <cellStyles count="4">
    <cellStyle name="Bad" xfId="3" builtinId="27"/>
    <cellStyle name="Currency" xfId="1" builtinId="4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D5112-1C0F-42E7-AFFE-E3A033B67365}">
  <dimension ref="A2:V31"/>
  <sheetViews>
    <sheetView tabSelected="1" workbookViewId="0">
      <selection activeCell="D27" sqref="D27"/>
    </sheetView>
  </sheetViews>
  <sheetFormatPr defaultRowHeight="14.4" x14ac:dyDescent="0.3"/>
  <cols>
    <col min="1" max="1" width="47" customWidth="1"/>
    <col min="3" max="3" width="11.5546875" customWidth="1"/>
    <col min="4" max="4" width="18.33203125" bestFit="1" customWidth="1"/>
    <col min="5" max="5" width="13.33203125" bestFit="1" customWidth="1"/>
    <col min="6" max="6" width="10.21875" bestFit="1" customWidth="1"/>
    <col min="7" max="7" width="10.21875" customWidth="1"/>
    <col min="9" max="10" width="11.21875" customWidth="1"/>
    <col min="11" max="11" width="11.77734375" customWidth="1"/>
    <col min="12" max="12" width="14" customWidth="1"/>
    <col min="13" max="13" width="15.6640625" bestFit="1" customWidth="1"/>
    <col min="14" max="14" width="13.21875" bestFit="1" customWidth="1"/>
    <col min="15" max="15" width="9.33203125" style="2" customWidth="1"/>
  </cols>
  <sheetData>
    <row r="2" spans="1:22" x14ac:dyDescent="0.3">
      <c r="A2" t="s">
        <v>0</v>
      </c>
    </row>
    <row r="3" spans="1:22" ht="15" thickBot="1" x14ac:dyDescent="0.35"/>
    <row r="4" spans="1:22" ht="18" x14ac:dyDescent="0.35">
      <c r="A4" s="5" t="s">
        <v>17</v>
      </c>
      <c r="B4" s="11"/>
      <c r="C4" s="24"/>
      <c r="D4" s="62" t="s">
        <v>27</v>
      </c>
      <c r="E4" s="63"/>
      <c r="F4" s="63"/>
      <c r="G4" s="63"/>
      <c r="H4" s="64"/>
      <c r="I4" s="62" t="s">
        <v>18</v>
      </c>
      <c r="J4" s="65"/>
      <c r="K4" s="63"/>
      <c r="L4" s="63"/>
      <c r="M4" s="63"/>
      <c r="N4" s="63"/>
      <c r="O4" s="64"/>
      <c r="P4" s="62" t="s">
        <v>18</v>
      </c>
      <c r="Q4" s="65"/>
      <c r="R4" s="63"/>
      <c r="S4" s="63"/>
      <c r="T4" s="63"/>
      <c r="U4" s="63"/>
      <c r="V4" s="64"/>
    </row>
    <row r="5" spans="1:22" s="1" customFormat="1" ht="57.6" x14ac:dyDescent="0.3">
      <c r="A5" s="12"/>
      <c r="B5" s="7"/>
      <c r="C5" s="26" t="s">
        <v>24</v>
      </c>
      <c r="D5" s="9" t="s">
        <v>8</v>
      </c>
      <c r="E5" s="4" t="s">
        <v>9</v>
      </c>
      <c r="F5" s="4" t="s">
        <v>10</v>
      </c>
      <c r="G5" s="4" t="s">
        <v>21</v>
      </c>
      <c r="H5" s="21" t="s">
        <v>11</v>
      </c>
      <c r="I5" s="6" t="s">
        <v>12</v>
      </c>
      <c r="J5" s="18" t="s">
        <v>22</v>
      </c>
      <c r="K5" s="4" t="s">
        <v>13</v>
      </c>
      <c r="L5" s="14" t="s">
        <v>15</v>
      </c>
      <c r="M5" s="4" t="s">
        <v>14</v>
      </c>
      <c r="N5" s="14" t="s">
        <v>16</v>
      </c>
      <c r="O5" s="19" t="s">
        <v>7</v>
      </c>
      <c r="P5" s="6" t="s">
        <v>12</v>
      </c>
      <c r="Q5" s="18" t="s">
        <v>22</v>
      </c>
      <c r="R5" s="4" t="s">
        <v>25</v>
      </c>
      <c r="S5" s="14" t="s">
        <v>15</v>
      </c>
      <c r="T5" s="4" t="s">
        <v>26</v>
      </c>
      <c r="U5" s="14" t="s">
        <v>16</v>
      </c>
      <c r="V5" s="19" t="s">
        <v>7</v>
      </c>
    </row>
    <row r="6" spans="1:22" x14ac:dyDescent="0.3">
      <c r="A6" s="27" t="s">
        <v>4</v>
      </c>
      <c r="B6" s="28" t="s">
        <v>1</v>
      </c>
      <c r="C6" s="29">
        <v>6</v>
      </c>
      <c r="D6" s="30">
        <v>294</v>
      </c>
      <c r="E6" s="31">
        <v>2</v>
      </c>
      <c r="F6" s="32">
        <f>D6/60/60*E6</f>
        <v>0.16333333333333336</v>
      </c>
      <c r="G6" s="33">
        <v>0.44</v>
      </c>
      <c r="H6" s="34">
        <f>F6*$G$6</f>
        <v>7.1866666666666676E-2</v>
      </c>
      <c r="I6" s="35">
        <v>40</v>
      </c>
      <c r="J6" s="36">
        <v>146</v>
      </c>
      <c r="K6" s="31">
        <v>0.47</v>
      </c>
      <c r="L6" s="37">
        <v>5.2623999999999997E-2</v>
      </c>
      <c r="M6" s="31">
        <v>2.0329999999999999</v>
      </c>
      <c r="N6" s="37">
        <v>5.7784999999999998E-3</v>
      </c>
      <c r="O6" s="38">
        <f>K6*$L$6+M6*$N$6</f>
        <v>3.6480970499999994E-2</v>
      </c>
      <c r="P6" s="35">
        <v>40</v>
      </c>
      <c r="Q6" s="36">
        <v>146</v>
      </c>
      <c r="R6" s="59">
        <v>0.47</v>
      </c>
      <c r="S6" s="37">
        <v>5.2623999999999997E-2</v>
      </c>
      <c r="T6" s="59">
        <v>2.0329999999999999</v>
      </c>
      <c r="U6" s="37">
        <v>5.7784999999999998E-3</v>
      </c>
      <c r="V6" s="38">
        <f>R6*$L$6+T6*$N$6</f>
        <v>3.6480970499999994E-2</v>
      </c>
    </row>
    <row r="7" spans="1:22" x14ac:dyDescent="0.3">
      <c r="A7" s="27"/>
      <c r="B7" s="28" t="s">
        <v>2</v>
      </c>
      <c r="C7" s="29"/>
      <c r="D7" s="30">
        <v>278</v>
      </c>
      <c r="E7" s="31">
        <v>2</v>
      </c>
      <c r="F7" s="32">
        <f>D7/60/60*E7</f>
        <v>0.15444444444444447</v>
      </c>
      <c r="G7" s="31"/>
      <c r="H7" s="34">
        <f t="shared" ref="H7:H14" si="0">F7*$G$6</f>
        <v>6.7955555555555561E-2</v>
      </c>
      <c r="I7" s="35">
        <v>41</v>
      </c>
      <c r="J7" s="36">
        <v>148</v>
      </c>
      <c r="K7" s="31">
        <v>0.47099999999999997</v>
      </c>
      <c r="L7" s="37"/>
      <c r="M7" s="31">
        <v>2.0379999999999998</v>
      </c>
      <c r="N7" s="37"/>
      <c r="O7" s="38">
        <f t="shared" ref="O7:O14" si="1">K7*$L$6+M7*$N$6</f>
        <v>3.6562486999999998E-2</v>
      </c>
      <c r="P7" s="35">
        <v>41</v>
      </c>
      <c r="Q7" s="36">
        <v>148</v>
      </c>
      <c r="R7" s="59">
        <v>0.47099999999999997</v>
      </c>
      <c r="S7" s="37"/>
      <c r="T7" s="59">
        <v>2.0379999999999998</v>
      </c>
      <c r="U7" s="37"/>
      <c r="V7" s="38">
        <f t="shared" ref="V7:V14" si="2">R7*$L$6+T7*$N$6</f>
        <v>3.6562486999999998E-2</v>
      </c>
    </row>
    <row r="8" spans="1:22" x14ac:dyDescent="0.3">
      <c r="A8" s="27"/>
      <c r="B8" s="28" t="s">
        <v>3</v>
      </c>
      <c r="C8" s="29"/>
      <c r="D8" s="30">
        <v>283</v>
      </c>
      <c r="E8" s="31">
        <v>2</v>
      </c>
      <c r="F8" s="32">
        <f>D8/60/60*E8</f>
        <v>0.15722222222222224</v>
      </c>
      <c r="G8" s="31"/>
      <c r="H8" s="34">
        <f t="shared" si="0"/>
        <v>6.9177777777777782E-2</v>
      </c>
      <c r="I8" s="35">
        <v>40</v>
      </c>
      <c r="J8" s="36">
        <v>148</v>
      </c>
      <c r="K8" s="31">
        <v>0.46600000000000003</v>
      </c>
      <c r="L8" s="37"/>
      <c r="M8" s="31">
        <v>2.0129999999999999</v>
      </c>
      <c r="N8" s="37"/>
      <c r="O8" s="38">
        <f t="shared" si="1"/>
        <v>3.6154904500000001E-2</v>
      </c>
      <c r="P8" s="35">
        <v>40</v>
      </c>
      <c r="Q8" s="36">
        <v>148</v>
      </c>
      <c r="R8" s="59">
        <v>0.46600000000000003</v>
      </c>
      <c r="S8" s="37"/>
      <c r="T8" s="59">
        <v>2.0129999999999999</v>
      </c>
      <c r="U8" s="37"/>
      <c r="V8" s="38">
        <f t="shared" si="2"/>
        <v>3.6154904500000001E-2</v>
      </c>
    </row>
    <row r="9" spans="1:22" x14ac:dyDescent="0.3">
      <c r="A9" s="13" t="s">
        <v>5</v>
      </c>
      <c r="B9" s="8" t="s">
        <v>1</v>
      </c>
      <c r="C9" s="25">
        <v>12</v>
      </c>
      <c r="D9" s="10">
        <v>125</v>
      </c>
      <c r="E9" s="3">
        <v>6</v>
      </c>
      <c r="F9" s="23">
        <f>D9/60/60*E9</f>
        <v>0.20833333333333334</v>
      </c>
      <c r="G9" s="3"/>
      <c r="H9" s="22">
        <f t="shared" si="0"/>
        <v>9.1666666666666674E-2</v>
      </c>
      <c r="I9" s="16">
        <v>40</v>
      </c>
      <c r="J9" s="17">
        <v>83</v>
      </c>
      <c r="K9" s="3">
        <v>0.58099999999999996</v>
      </c>
      <c r="L9" s="15"/>
      <c r="M9" s="3">
        <v>2.569</v>
      </c>
      <c r="N9" s="15"/>
      <c r="O9" s="20">
        <f t="shared" si="1"/>
        <v>4.5419510499999996E-2</v>
      </c>
      <c r="P9" s="16">
        <v>40</v>
      </c>
      <c r="Q9" s="17">
        <v>83</v>
      </c>
      <c r="R9" s="59">
        <v>0.58099999999999996</v>
      </c>
      <c r="S9" s="15"/>
      <c r="T9" s="59">
        <v>2.569</v>
      </c>
      <c r="U9" s="15"/>
      <c r="V9" s="20">
        <f t="shared" si="2"/>
        <v>4.5419510499999996E-2</v>
      </c>
    </row>
    <row r="10" spans="1:22" x14ac:dyDescent="0.3">
      <c r="A10" s="13"/>
      <c r="B10" s="8" t="s">
        <v>2</v>
      </c>
      <c r="C10" s="25"/>
      <c r="D10" s="10">
        <v>145</v>
      </c>
      <c r="E10" s="3">
        <v>6</v>
      </c>
      <c r="F10" s="23">
        <f t="shared" ref="F10:F11" si="3">D10/60/60*E10</f>
        <v>0.24166666666666664</v>
      </c>
      <c r="G10" s="3"/>
      <c r="H10" s="22">
        <f t="shared" si="0"/>
        <v>0.10633333333333332</v>
      </c>
      <c r="I10" s="16">
        <v>41</v>
      </c>
      <c r="J10" s="17">
        <v>79.5</v>
      </c>
      <c r="K10" s="3">
        <v>0.58199999999999996</v>
      </c>
      <c r="L10" s="15"/>
      <c r="M10" s="3">
        <v>2.5739999999999998</v>
      </c>
      <c r="N10" s="15"/>
      <c r="O10" s="20">
        <f t="shared" si="1"/>
        <v>4.5501026999999993E-2</v>
      </c>
      <c r="P10" s="16">
        <v>41</v>
      </c>
      <c r="Q10" s="17">
        <v>79.5</v>
      </c>
      <c r="R10" s="59">
        <v>0.58199999999999996</v>
      </c>
      <c r="S10" s="15"/>
      <c r="T10" s="59">
        <v>2.5739999999999998</v>
      </c>
      <c r="U10" s="15"/>
      <c r="V10" s="20">
        <f t="shared" si="2"/>
        <v>4.5501026999999993E-2</v>
      </c>
    </row>
    <row r="11" spans="1:22" x14ac:dyDescent="0.3">
      <c r="A11" s="13"/>
      <c r="B11" s="8" t="s">
        <v>3</v>
      </c>
      <c r="C11" s="25"/>
      <c r="D11" s="10">
        <v>145</v>
      </c>
      <c r="E11" s="3">
        <v>6</v>
      </c>
      <c r="F11" s="23">
        <f t="shared" si="3"/>
        <v>0.24166666666666664</v>
      </c>
      <c r="G11" s="3"/>
      <c r="H11" s="22">
        <f t="shared" si="0"/>
        <v>0.10633333333333332</v>
      </c>
      <c r="I11" s="16">
        <v>39</v>
      </c>
      <c r="J11" s="17">
        <v>83</v>
      </c>
      <c r="K11" s="3">
        <v>0.60099999999999998</v>
      </c>
      <c r="L11" s="15"/>
      <c r="M11" s="3">
        <v>2.6579999999999999</v>
      </c>
      <c r="N11" s="15"/>
      <c r="O11" s="20">
        <f t="shared" si="1"/>
        <v>4.6986276999999993E-2</v>
      </c>
      <c r="P11" s="16">
        <v>39</v>
      </c>
      <c r="Q11" s="17">
        <v>83</v>
      </c>
      <c r="R11" s="59">
        <v>0.60099999999999998</v>
      </c>
      <c r="S11" s="15"/>
      <c r="T11" s="59">
        <v>2.6579999999999999</v>
      </c>
      <c r="U11" s="15"/>
      <c r="V11" s="20">
        <f t="shared" si="2"/>
        <v>4.6986276999999993E-2</v>
      </c>
    </row>
    <row r="12" spans="1:22" x14ac:dyDescent="0.3">
      <c r="A12" s="39" t="s">
        <v>6</v>
      </c>
      <c r="B12" s="40" t="s">
        <v>1</v>
      </c>
      <c r="C12" s="41">
        <v>4</v>
      </c>
      <c r="D12" s="42">
        <v>118</v>
      </c>
      <c r="E12" s="43" t="s">
        <v>23</v>
      </c>
      <c r="F12" s="44">
        <v>0.223</v>
      </c>
      <c r="G12" s="43"/>
      <c r="H12" s="45">
        <f t="shared" si="0"/>
        <v>9.8119999999999999E-2</v>
      </c>
      <c r="I12" s="46">
        <v>43</v>
      </c>
      <c r="J12" s="47">
        <v>97</v>
      </c>
      <c r="K12" s="43">
        <v>0.621</v>
      </c>
      <c r="L12" s="48"/>
      <c r="M12" s="43">
        <v>2.484</v>
      </c>
      <c r="N12" s="48"/>
      <c r="O12" s="49">
        <f t="shared" si="1"/>
        <v>4.7033298000000001E-2</v>
      </c>
      <c r="P12" s="46">
        <v>43</v>
      </c>
      <c r="Q12" s="47">
        <v>97</v>
      </c>
      <c r="R12" s="60">
        <v>0.80100000000000005</v>
      </c>
      <c r="S12" s="48"/>
      <c r="T12" s="60">
        <v>3.2040000000000002</v>
      </c>
      <c r="U12" s="48"/>
      <c r="V12" s="49">
        <f t="shared" si="2"/>
        <v>6.0666137999999994E-2</v>
      </c>
    </row>
    <row r="13" spans="1:22" x14ac:dyDescent="0.3">
      <c r="A13" s="39"/>
      <c r="B13" s="40" t="s">
        <v>2</v>
      </c>
      <c r="C13" s="41"/>
      <c r="D13" s="42">
        <v>111</v>
      </c>
      <c r="E13" s="43" t="s">
        <v>23</v>
      </c>
      <c r="F13" s="44">
        <v>0.217</v>
      </c>
      <c r="G13" s="43"/>
      <c r="H13" s="45">
        <f t="shared" si="0"/>
        <v>9.5479999999999995E-2</v>
      </c>
      <c r="I13" s="46">
        <v>39</v>
      </c>
      <c r="J13" s="47">
        <v>96</v>
      </c>
      <c r="K13" s="43">
        <v>0.629</v>
      </c>
      <c r="L13" s="48"/>
      <c r="M13" s="43">
        <v>2.516</v>
      </c>
      <c r="N13" s="48"/>
      <c r="O13" s="49">
        <f t="shared" si="1"/>
        <v>4.7639201999999999E-2</v>
      </c>
      <c r="P13" s="46">
        <v>39</v>
      </c>
      <c r="Q13" s="47">
        <v>96</v>
      </c>
      <c r="R13" s="60">
        <v>0.80200000000000005</v>
      </c>
      <c r="S13" s="48"/>
      <c r="T13" s="60">
        <v>3.2090000000000001</v>
      </c>
      <c r="U13" s="48"/>
      <c r="V13" s="49">
        <f t="shared" si="2"/>
        <v>6.0747654499999998E-2</v>
      </c>
    </row>
    <row r="14" spans="1:22" ht="15" thickBot="1" x14ac:dyDescent="0.35">
      <c r="A14" s="50"/>
      <c r="B14" s="51" t="s">
        <v>3</v>
      </c>
      <c r="C14" s="52"/>
      <c r="D14" s="53">
        <v>106</v>
      </c>
      <c r="E14" s="54" t="s">
        <v>23</v>
      </c>
      <c r="F14" s="55">
        <v>0.2</v>
      </c>
      <c r="G14" s="54"/>
      <c r="H14" s="45">
        <f t="shared" si="0"/>
        <v>8.8000000000000009E-2</v>
      </c>
      <c r="I14" s="56">
        <v>40</v>
      </c>
      <c r="J14" s="57">
        <v>98</v>
      </c>
      <c r="K14" s="54">
        <v>0.623</v>
      </c>
      <c r="L14" s="58"/>
      <c r="M14" s="54">
        <v>2.4929999999999999</v>
      </c>
      <c r="N14" s="58"/>
      <c r="O14" s="49">
        <f t="shared" si="1"/>
        <v>4.7190552499999996E-2</v>
      </c>
      <c r="P14" s="56">
        <v>40</v>
      </c>
      <c r="Q14" s="57">
        <v>98</v>
      </c>
      <c r="R14" s="61">
        <v>0.80400000000000005</v>
      </c>
      <c r="S14" s="58"/>
      <c r="T14" s="61">
        <v>3.218</v>
      </c>
      <c r="U14" s="58"/>
      <c r="V14" s="49">
        <f t="shared" si="2"/>
        <v>6.0904909E-2</v>
      </c>
    </row>
    <row r="16" spans="1:22" x14ac:dyDescent="0.3">
      <c r="A16" t="s">
        <v>20</v>
      </c>
    </row>
    <row r="17" spans="1:15" x14ac:dyDescent="0.3">
      <c r="A17" t="s">
        <v>19</v>
      </c>
    </row>
    <row r="20" spans="1:15" ht="15" thickBot="1" x14ac:dyDescent="0.35">
      <c r="A20" t="s">
        <v>28</v>
      </c>
    </row>
    <row r="21" spans="1:15" ht="18" x14ac:dyDescent="0.35">
      <c r="A21" s="5" t="s">
        <v>17</v>
      </c>
      <c r="B21" s="11"/>
      <c r="C21" s="24"/>
      <c r="D21" s="62" t="s">
        <v>27</v>
      </c>
      <c r="E21" s="63"/>
      <c r="F21" s="63"/>
      <c r="G21" s="63"/>
      <c r="H21" s="64"/>
      <c r="I21" s="62" t="s">
        <v>18</v>
      </c>
      <c r="J21" s="65"/>
      <c r="K21" s="63"/>
      <c r="L21" s="63"/>
      <c r="M21" s="63"/>
      <c r="N21" s="63"/>
      <c r="O21" s="64"/>
    </row>
    <row r="22" spans="1:15" ht="28.8" x14ac:dyDescent="0.3">
      <c r="A22" s="12"/>
      <c r="B22" s="7"/>
      <c r="C22" s="26" t="s">
        <v>24</v>
      </c>
      <c r="D22" s="9" t="s">
        <v>8</v>
      </c>
      <c r="E22" s="4" t="s">
        <v>9</v>
      </c>
      <c r="F22" s="4" t="s">
        <v>10</v>
      </c>
      <c r="G22" s="4" t="s">
        <v>21</v>
      </c>
      <c r="H22" s="21" t="s">
        <v>11</v>
      </c>
      <c r="I22" s="6" t="s">
        <v>12</v>
      </c>
      <c r="J22" s="18" t="s">
        <v>22</v>
      </c>
      <c r="K22" s="4" t="s">
        <v>13</v>
      </c>
      <c r="L22" s="14" t="s">
        <v>15</v>
      </c>
      <c r="M22" s="4" t="s">
        <v>14</v>
      </c>
      <c r="N22" s="14" t="s">
        <v>16</v>
      </c>
      <c r="O22" s="19" t="s">
        <v>7</v>
      </c>
    </row>
    <row r="23" spans="1:15" x14ac:dyDescent="0.3">
      <c r="A23" s="27" t="s">
        <v>4</v>
      </c>
      <c r="B23" s="28" t="s">
        <v>1</v>
      </c>
      <c r="C23" s="29"/>
      <c r="D23" s="30"/>
      <c r="E23" s="31">
        <v>2</v>
      </c>
      <c r="F23" s="32">
        <f>D23/60/60*E23</f>
        <v>0</v>
      </c>
      <c r="G23" s="33">
        <v>0.44</v>
      </c>
      <c r="H23" s="34">
        <f>F23*$G$6</f>
        <v>0</v>
      </c>
      <c r="I23" s="35"/>
      <c r="J23" s="36"/>
      <c r="K23" s="31"/>
      <c r="L23" s="37">
        <v>5.2623999999999997E-2</v>
      </c>
      <c r="M23" s="31"/>
      <c r="N23" s="37">
        <v>5.7784999999999998E-3</v>
      </c>
      <c r="O23" s="38">
        <f>K23*$L$6+M23*$N$6</f>
        <v>0</v>
      </c>
    </row>
    <row r="24" spans="1:15" x14ac:dyDescent="0.3">
      <c r="A24" s="27"/>
      <c r="B24" s="28" t="s">
        <v>2</v>
      </c>
      <c r="C24" s="29"/>
      <c r="D24" s="30"/>
      <c r="E24" s="31">
        <v>2</v>
      </c>
      <c r="F24" s="32">
        <f>D24/60/60*E24</f>
        <v>0</v>
      </c>
      <c r="G24" s="31"/>
      <c r="H24" s="34">
        <f t="shared" ref="H24:H31" si="4">F24*$G$6</f>
        <v>0</v>
      </c>
      <c r="I24" s="35"/>
      <c r="J24" s="36"/>
      <c r="K24" s="31"/>
      <c r="L24" s="37"/>
      <c r="M24" s="31"/>
      <c r="N24" s="37"/>
      <c r="O24" s="38">
        <f t="shared" ref="O24:O31" si="5">K24*$L$6+M24*$N$6</f>
        <v>0</v>
      </c>
    </row>
    <row r="25" spans="1:15" x14ac:dyDescent="0.3">
      <c r="A25" s="27"/>
      <c r="B25" s="28" t="s">
        <v>3</v>
      </c>
      <c r="C25" s="29"/>
      <c r="D25" s="30"/>
      <c r="E25" s="31">
        <v>2</v>
      </c>
      <c r="F25" s="32">
        <f>D25/60/60*E25</f>
        <v>0</v>
      </c>
      <c r="G25" s="31"/>
      <c r="H25" s="34">
        <f t="shared" si="4"/>
        <v>0</v>
      </c>
      <c r="I25" s="35"/>
      <c r="J25" s="36"/>
      <c r="K25" s="31"/>
      <c r="L25" s="37"/>
      <c r="M25" s="31"/>
      <c r="N25" s="37"/>
      <c r="O25" s="38">
        <f t="shared" si="5"/>
        <v>0</v>
      </c>
    </row>
    <row r="26" spans="1:15" x14ac:dyDescent="0.3">
      <c r="A26" s="13" t="s">
        <v>5</v>
      </c>
      <c r="B26" s="8" t="s">
        <v>1</v>
      </c>
      <c r="C26" s="25"/>
      <c r="D26" s="10">
        <v>223</v>
      </c>
      <c r="E26" s="3">
        <v>6</v>
      </c>
      <c r="F26" s="23">
        <f>D26/60/60*E26</f>
        <v>0.3716666666666667</v>
      </c>
      <c r="G26" s="3"/>
      <c r="H26" s="22">
        <f t="shared" si="4"/>
        <v>0.16353333333333334</v>
      </c>
      <c r="I26" s="16">
        <v>38</v>
      </c>
      <c r="J26" s="17">
        <v>110</v>
      </c>
      <c r="K26" s="3">
        <v>0.78</v>
      </c>
      <c r="L26" s="15"/>
      <c r="M26" s="3">
        <v>3.4489999999999998</v>
      </c>
      <c r="N26" s="15"/>
      <c r="O26" s="20">
        <f t="shared" si="5"/>
        <v>6.0976766500000001E-2</v>
      </c>
    </row>
    <row r="27" spans="1:15" x14ac:dyDescent="0.3">
      <c r="A27" s="13"/>
      <c r="B27" s="8" t="s">
        <v>2</v>
      </c>
      <c r="C27" s="25"/>
      <c r="D27" s="10"/>
      <c r="E27" s="3">
        <v>6</v>
      </c>
      <c r="F27" s="23">
        <f t="shared" ref="F27:F28" si="6">D27/60/60*E27</f>
        <v>0</v>
      </c>
      <c r="G27" s="3"/>
      <c r="H27" s="22">
        <f t="shared" si="4"/>
        <v>0</v>
      </c>
      <c r="I27" s="16"/>
      <c r="J27" s="17"/>
      <c r="K27" s="3"/>
      <c r="L27" s="15"/>
      <c r="M27" s="3"/>
      <c r="N27" s="15"/>
      <c r="O27" s="20">
        <f t="shared" si="5"/>
        <v>0</v>
      </c>
    </row>
    <row r="28" spans="1:15" x14ac:dyDescent="0.3">
      <c r="A28" s="13"/>
      <c r="B28" s="8" t="s">
        <v>3</v>
      </c>
      <c r="C28" s="25"/>
      <c r="D28" s="10"/>
      <c r="E28" s="3">
        <v>6</v>
      </c>
      <c r="F28" s="23">
        <f t="shared" si="6"/>
        <v>0</v>
      </c>
      <c r="G28" s="3"/>
      <c r="H28" s="22">
        <f t="shared" si="4"/>
        <v>0</v>
      </c>
      <c r="I28" s="16"/>
      <c r="J28" s="17"/>
      <c r="K28" s="3"/>
      <c r="L28" s="15"/>
      <c r="M28" s="3"/>
      <c r="N28" s="15"/>
      <c r="O28" s="20">
        <f t="shared" si="5"/>
        <v>0</v>
      </c>
    </row>
    <row r="29" spans="1:15" x14ac:dyDescent="0.3">
      <c r="A29" s="39" t="s">
        <v>6</v>
      </c>
      <c r="B29" s="40" t="s">
        <v>1</v>
      </c>
      <c r="C29" s="41"/>
      <c r="D29" s="42"/>
      <c r="E29" s="43" t="s">
        <v>23</v>
      </c>
      <c r="F29" s="44"/>
      <c r="G29" s="43"/>
      <c r="H29" s="45">
        <f t="shared" si="4"/>
        <v>0</v>
      </c>
      <c r="I29" s="46"/>
      <c r="J29" s="47"/>
      <c r="K29" s="43"/>
      <c r="L29" s="48"/>
      <c r="M29" s="43"/>
      <c r="N29" s="48"/>
      <c r="O29" s="49">
        <f t="shared" si="5"/>
        <v>0</v>
      </c>
    </row>
    <row r="30" spans="1:15" x14ac:dyDescent="0.3">
      <c r="A30" s="39"/>
      <c r="B30" s="40" t="s">
        <v>2</v>
      </c>
      <c r="C30" s="41"/>
      <c r="D30" s="42"/>
      <c r="E30" s="43" t="s">
        <v>23</v>
      </c>
      <c r="F30" s="44"/>
      <c r="G30" s="43"/>
      <c r="H30" s="45">
        <f t="shared" si="4"/>
        <v>0</v>
      </c>
      <c r="I30" s="46"/>
      <c r="J30" s="47"/>
      <c r="K30" s="43"/>
      <c r="L30" s="48"/>
      <c r="M30" s="43"/>
      <c r="N30" s="48"/>
      <c r="O30" s="49">
        <f t="shared" si="5"/>
        <v>0</v>
      </c>
    </row>
    <row r="31" spans="1:15" ht="15" thickBot="1" x14ac:dyDescent="0.35">
      <c r="A31" s="50"/>
      <c r="B31" s="51" t="s">
        <v>3</v>
      </c>
      <c r="C31" s="52"/>
      <c r="D31" s="53"/>
      <c r="E31" s="54" t="s">
        <v>23</v>
      </c>
      <c r="F31" s="55"/>
      <c r="G31" s="54"/>
      <c r="H31" s="45">
        <f t="shared" si="4"/>
        <v>0</v>
      </c>
      <c r="I31" s="56"/>
      <c r="J31" s="57"/>
      <c r="K31" s="54"/>
      <c r="L31" s="58"/>
      <c r="M31" s="54"/>
      <c r="N31" s="58"/>
      <c r="O31" s="49">
        <f t="shared" si="5"/>
        <v>0</v>
      </c>
    </row>
  </sheetData>
  <mergeCells count="5">
    <mergeCell ref="D4:H4"/>
    <mergeCell ref="I4:O4"/>
    <mergeCell ref="P4:V4"/>
    <mergeCell ref="D21:H21"/>
    <mergeCell ref="I21:O2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anatolii.maslov</dc:creator>
  <cp:lastModifiedBy>anatolii.maslov</cp:lastModifiedBy>
  <dcterms:created xsi:type="dcterms:W3CDTF">2023-12-21T23:59:22Z</dcterms:created>
  <dcterms:modified xsi:type="dcterms:W3CDTF">2023-12-27T12:54:46Z</dcterms:modified>
</cp:coreProperties>
</file>