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3\"/>
    </mc:Choice>
  </mc:AlternateContent>
  <xr:revisionPtr revIDLastSave="0" documentId="8_{E8928B78-C1E0-473E-8308-D40CD65D1F40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t-student" sheetId="4" r:id="rId1"/>
    <sheet name="t-student-0-1.1812" sheetId="5" r:id="rId2"/>
    <sheet name="t-student-0-2.750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kcxHJWBa/TFSi4fqQp0gwouRyeQ=="/>
    </ext>
  </extLst>
</workbook>
</file>

<file path=xl/calcChain.xml><?xml version="1.0" encoding="utf-8"?>
<calcChain xmlns="http://schemas.openxmlformats.org/spreadsheetml/2006/main">
  <c r="E56" i="6" l="1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A37" i="6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E36" i="6"/>
  <c r="C36" i="6"/>
  <c r="D33" i="6"/>
  <c r="E32" i="6"/>
  <c r="C32" i="6"/>
  <c r="B37" i="6" s="1"/>
  <c r="E19" i="6"/>
  <c r="E18" i="6"/>
  <c r="E17" i="6"/>
  <c r="E16" i="6"/>
  <c r="E15" i="6"/>
  <c r="E14" i="6"/>
  <c r="E13" i="6"/>
  <c r="E12" i="6"/>
  <c r="E11" i="6"/>
  <c r="A11" i="6"/>
  <c r="A12" i="6" s="1"/>
  <c r="A13" i="6" s="1"/>
  <c r="A14" i="6" s="1"/>
  <c r="A15" i="6" s="1"/>
  <c r="A16" i="6" s="1"/>
  <c r="A17" i="6" s="1"/>
  <c r="A18" i="6" s="1"/>
  <c r="A19" i="6" s="1"/>
  <c r="E10" i="6"/>
  <c r="A10" i="6"/>
  <c r="E9" i="6"/>
  <c r="C9" i="6"/>
  <c r="D9" i="6" s="1"/>
  <c r="D6" i="6"/>
  <c r="E5" i="6"/>
  <c r="C5" i="6"/>
  <c r="B10" i="6" s="1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E36" i="5"/>
  <c r="C36" i="5"/>
  <c r="D33" i="5"/>
  <c r="E32" i="5"/>
  <c r="C32" i="5"/>
  <c r="B37" i="5" s="1"/>
  <c r="E19" i="5"/>
  <c r="E18" i="5"/>
  <c r="E17" i="5"/>
  <c r="E16" i="5"/>
  <c r="E15" i="5"/>
  <c r="E14" i="5"/>
  <c r="E13" i="5"/>
  <c r="E12" i="5"/>
  <c r="E11" i="5"/>
  <c r="A11" i="5"/>
  <c r="A12" i="5" s="1"/>
  <c r="A13" i="5" s="1"/>
  <c r="A14" i="5" s="1"/>
  <c r="A15" i="5" s="1"/>
  <c r="A16" i="5" s="1"/>
  <c r="A17" i="5" s="1"/>
  <c r="A18" i="5" s="1"/>
  <c r="A19" i="5" s="1"/>
  <c r="E10" i="5"/>
  <c r="A10" i="5"/>
  <c r="E9" i="5"/>
  <c r="C9" i="5"/>
  <c r="D6" i="5"/>
  <c r="E5" i="5"/>
  <c r="C5" i="5"/>
  <c r="B10" i="5" s="1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B38" i="4"/>
  <c r="E37" i="4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E36" i="4"/>
  <c r="C36" i="4"/>
  <c r="D36" i="4" s="1"/>
  <c r="D33" i="4"/>
  <c r="E32" i="4"/>
  <c r="C32" i="4"/>
  <c r="B37" i="4" s="1"/>
  <c r="C37" i="4" s="1"/>
  <c r="E19" i="4"/>
  <c r="E18" i="4"/>
  <c r="E17" i="4"/>
  <c r="E16" i="4"/>
  <c r="E15" i="4"/>
  <c r="E14" i="4"/>
  <c r="E13" i="4"/>
  <c r="E12" i="4"/>
  <c r="E11" i="4"/>
  <c r="E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E9" i="4"/>
  <c r="C9" i="4"/>
  <c r="D9" i="4" s="1"/>
  <c r="D6" i="4"/>
  <c r="E5" i="4"/>
  <c r="C5" i="4"/>
  <c r="B10" i="4" s="1"/>
  <c r="C10" i="4" s="1"/>
  <c r="B11" i="4" l="1"/>
  <c r="D10" i="4"/>
  <c r="F10" i="4" s="1"/>
  <c r="H10" i="4" s="1"/>
  <c r="D37" i="4"/>
  <c r="F37" i="4" s="1"/>
  <c r="H37" i="4" s="1"/>
  <c r="F9" i="4"/>
  <c r="H9" i="4" s="1"/>
  <c r="F36" i="4"/>
  <c r="H36" i="4" s="1"/>
  <c r="D9" i="5"/>
  <c r="B11" i="5"/>
  <c r="C10" i="5"/>
  <c r="D10" i="5" s="1"/>
  <c r="F10" i="5" s="1"/>
  <c r="H10" i="5" s="1"/>
  <c r="B12" i="4"/>
  <c r="C11" i="4"/>
  <c r="D11" i="4" s="1"/>
  <c r="F11" i="4" s="1"/>
  <c r="H11" i="4" s="1"/>
  <c r="B39" i="4"/>
  <c r="C38" i="4"/>
  <c r="D38" i="4" s="1"/>
  <c r="F38" i="4" s="1"/>
  <c r="H38" i="4" s="1"/>
  <c r="F9" i="6"/>
  <c r="H9" i="6" s="1"/>
  <c r="B38" i="5"/>
  <c r="C37" i="5"/>
  <c r="D37" i="5" s="1"/>
  <c r="F37" i="5" s="1"/>
  <c r="H37" i="5" s="1"/>
  <c r="B11" i="6"/>
  <c r="C10" i="6"/>
  <c r="D10" i="6" s="1"/>
  <c r="F10" i="6" s="1"/>
  <c r="H10" i="6" s="1"/>
  <c r="B38" i="6"/>
  <c r="C37" i="6"/>
  <c r="D37" i="6" s="1"/>
  <c r="F37" i="6" s="1"/>
  <c r="H37" i="6" s="1"/>
  <c r="D36" i="5"/>
  <c r="D36" i="6"/>
  <c r="F36" i="6" l="1"/>
  <c r="H36" i="6" s="1"/>
  <c r="C11" i="5"/>
  <c r="D11" i="5" s="1"/>
  <c r="F11" i="5" s="1"/>
  <c r="H11" i="5" s="1"/>
  <c r="B12" i="5"/>
  <c r="F36" i="5"/>
  <c r="H36" i="5" s="1"/>
  <c r="B39" i="6"/>
  <c r="C38" i="6"/>
  <c r="D38" i="6" s="1"/>
  <c r="F38" i="6" s="1"/>
  <c r="H38" i="6" s="1"/>
  <c r="B12" i="6"/>
  <c r="C11" i="6"/>
  <c r="B39" i="5"/>
  <c r="C38" i="5"/>
  <c r="D38" i="5" s="1"/>
  <c r="F38" i="5" s="1"/>
  <c r="H38" i="5" s="1"/>
  <c r="B40" i="4"/>
  <c r="C39" i="4"/>
  <c r="D39" i="4" s="1"/>
  <c r="F39" i="4" s="1"/>
  <c r="H39" i="4" s="1"/>
  <c r="B13" i="4"/>
  <c r="C12" i="4"/>
  <c r="D12" i="4" s="1"/>
  <c r="F12" i="4" s="1"/>
  <c r="H12" i="4" s="1"/>
  <c r="F9" i="5"/>
  <c r="H9" i="5" s="1"/>
  <c r="B14" i="4" l="1"/>
  <c r="C13" i="4"/>
  <c r="D13" i="4" s="1"/>
  <c r="F13" i="4" s="1"/>
  <c r="H13" i="4" s="1"/>
  <c r="B41" i="4"/>
  <c r="C40" i="4"/>
  <c r="D40" i="4" s="1"/>
  <c r="F40" i="4" s="1"/>
  <c r="H40" i="4" s="1"/>
  <c r="D11" i="6"/>
  <c r="B13" i="5"/>
  <c r="C12" i="5"/>
  <c r="B40" i="5"/>
  <c r="C39" i="5"/>
  <c r="D39" i="5" s="1"/>
  <c r="F39" i="5" s="1"/>
  <c r="H39" i="5" s="1"/>
  <c r="B13" i="6"/>
  <c r="C12" i="6"/>
  <c r="D12" i="6" s="1"/>
  <c r="F12" i="6" s="1"/>
  <c r="H12" i="6" s="1"/>
  <c r="B40" i="6"/>
  <c r="C39" i="6"/>
  <c r="D39" i="6" s="1"/>
  <c r="F39" i="6" s="1"/>
  <c r="H39" i="6" s="1"/>
  <c r="B14" i="6" l="1"/>
  <c r="C13" i="6"/>
  <c r="C13" i="5"/>
  <c r="D13" i="5" s="1"/>
  <c r="F13" i="5" s="1"/>
  <c r="H13" i="5" s="1"/>
  <c r="B14" i="5"/>
  <c r="F11" i="6"/>
  <c r="H11" i="6" s="1"/>
  <c r="B42" i="4"/>
  <c r="C41" i="4"/>
  <c r="B15" i="4"/>
  <c r="C14" i="4"/>
  <c r="D14" i="4" s="1"/>
  <c r="B41" i="6"/>
  <c r="C40" i="6"/>
  <c r="B41" i="5"/>
  <c r="C40" i="5"/>
  <c r="D40" i="5" s="1"/>
  <c r="F40" i="5" s="1"/>
  <c r="H40" i="5" s="1"/>
  <c r="D12" i="5"/>
  <c r="D40" i="6" l="1"/>
  <c r="F14" i="4"/>
  <c r="H14" i="4" s="1"/>
  <c r="D41" i="4"/>
  <c r="B15" i="5"/>
  <c r="C14" i="5"/>
  <c r="F12" i="5"/>
  <c r="H12" i="5" s="1"/>
  <c r="B42" i="5"/>
  <c r="C41" i="5"/>
  <c r="D41" i="5" s="1"/>
  <c r="F41" i="5" s="1"/>
  <c r="H41" i="5" s="1"/>
  <c r="B42" i="6"/>
  <c r="C41" i="6"/>
  <c r="D41" i="6" s="1"/>
  <c r="F41" i="6" s="1"/>
  <c r="H41" i="6" s="1"/>
  <c r="B16" i="4"/>
  <c r="C15" i="4"/>
  <c r="D15" i="4" s="1"/>
  <c r="F15" i="4" s="1"/>
  <c r="H15" i="4" s="1"/>
  <c r="B43" i="4"/>
  <c r="C42" i="4"/>
  <c r="D42" i="4" s="1"/>
  <c r="F42" i="4" s="1"/>
  <c r="H42" i="4" s="1"/>
  <c r="D13" i="6"/>
  <c r="B15" i="6"/>
  <c r="C14" i="6"/>
  <c r="D14" i="6" s="1"/>
  <c r="F14" i="6" s="1"/>
  <c r="H14" i="6" s="1"/>
  <c r="D14" i="5" l="1"/>
  <c r="F41" i="4"/>
  <c r="H41" i="4" s="1"/>
  <c r="F40" i="6"/>
  <c r="H40" i="6" s="1"/>
  <c r="B16" i="6"/>
  <c r="C15" i="6"/>
  <c r="D15" i="6" s="1"/>
  <c r="F15" i="6" s="1"/>
  <c r="H15" i="6" s="1"/>
  <c r="F13" i="6"/>
  <c r="H13" i="6" s="1"/>
  <c r="B44" i="4"/>
  <c r="C43" i="4"/>
  <c r="D43" i="4" s="1"/>
  <c r="F43" i="4" s="1"/>
  <c r="H43" i="4" s="1"/>
  <c r="B17" i="4"/>
  <c r="C16" i="4"/>
  <c r="D16" i="4" s="1"/>
  <c r="F16" i="4" s="1"/>
  <c r="H16" i="4" s="1"/>
  <c r="B43" i="6"/>
  <c r="C42" i="6"/>
  <c r="D42" i="6" s="1"/>
  <c r="F42" i="6" s="1"/>
  <c r="H42" i="6" s="1"/>
  <c r="B43" i="5"/>
  <c r="C42" i="5"/>
  <c r="D42" i="5" s="1"/>
  <c r="F42" i="5" s="1"/>
  <c r="H42" i="5" s="1"/>
  <c r="C15" i="5"/>
  <c r="D15" i="5" s="1"/>
  <c r="F15" i="5" s="1"/>
  <c r="H15" i="5" s="1"/>
  <c r="B16" i="5"/>
  <c r="B17" i="6" l="1"/>
  <c r="C16" i="6"/>
  <c r="D16" i="6" s="1"/>
  <c r="B17" i="5"/>
  <c r="C16" i="5"/>
  <c r="D16" i="5" s="1"/>
  <c r="F16" i="5" s="1"/>
  <c r="H16" i="5" s="1"/>
  <c r="B44" i="5"/>
  <c r="C43" i="5"/>
  <c r="D43" i="5" s="1"/>
  <c r="F43" i="5" s="1"/>
  <c r="H43" i="5" s="1"/>
  <c r="B44" i="6"/>
  <c r="C43" i="6"/>
  <c r="D43" i="6" s="1"/>
  <c r="F43" i="6" s="1"/>
  <c r="H43" i="6" s="1"/>
  <c r="B18" i="4"/>
  <c r="C17" i="4"/>
  <c r="D17" i="4" s="1"/>
  <c r="F17" i="4" s="1"/>
  <c r="H17" i="4" s="1"/>
  <c r="B45" i="4"/>
  <c r="C44" i="4"/>
  <c r="D44" i="4" s="1"/>
  <c r="F44" i="4" s="1"/>
  <c r="H44" i="4" s="1"/>
  <c r="F14" i="5"/>
  <c r="H14" i="5" s="1"/>
  <c r="B18" i="6" l="1"/>
  <c r="C17" i="6"/>
  <c r="D17" i="6" s="1"/>
  <c r="F17" i="6" s="1"/>
  <c r="H17" i="6" s="1"/>
  <c r="B46" i="4"/>
  <c r="C45" i="4"/>
  <c r="D45" i="4" s="1"/>
  <c r="F45" i="4" s="1"/>
  <c r="H45" i="4" s="1"/>
  <c r="B19" i="4"/>
  <c r="C19" i="4" s="1"/>
  <c r="C18" i="4"/>
  <c r="D18" i="4" s="1"/>
  <c r="F18" i="4" s="1"/>
  <c r="H18" i="4" s="1"/>
  <c r="B45" i="6"/>
  <c r="C44" i="6"/>
  <c r="D44" i="6" s="1"/>
  <c r="F44" i="6" s="1"/>
  <c r="H44" i="6" s="1"/>
  <c r="B45" i="5"/>
  <c r="C44" i="5"/>
  <c r="D44" i="5" s="1"/>
  <c r="F44" i="5" s="1"/>
  <c r="H44" i="5" s="1"/>
  <c r="B18" i="5"/>
  <c r="C17" i="5"/>
  <c r="D17" i="5" s="1"/>
  <c r="F16" i="6"/>
  <c r="H16" i="6" s="1"/>
  <c r="B19" i="5" l="1"/>
  <c r="C19" i="5" s="1"/>
  <c r="C18" i="5"/>
  <c r="D18" i="5" s="1"/>
  <c r="F18" i="5" s="1"/>
  <c r="H18" i="5" s="1"/>
  <c r="B46" i="5"/>
  <c r="C45" i="5"/>
  <c r="D45" i="5" s="1"/>
  <c r="F45" i="5" s="1"/>
  <c r="H45" i="5" s="1"/>
  <c r="B46" i="6"/>
  <c r="C45" i="6"/>
  <c r="D45" i="6" s="1"/>
  <c r="F45" i="6" s="1"/>
  <c r="H45" i="6" s="1"/>
  <c r="D19" i="4"/>
  <c r="C21" i="4"/>
  <c r="B47" i="4"/>
  <c r="C46" i="4"/>
  <c r="D46" i="4" s="1"/>
  <c r="F46" i="4" s="1"/>
  <c r="H46" i="4" s="1"/>
  <c r="F17" i="5"/>
  <c r="H17" i="5" s="1"/>
  <c r="B19" i="6"/>
  <c r="C19" i="6" s="1"/>
  <c r="C18" i="6"/>
  <c r="D18" i="6" s="1"/>
  <c r="F18" i="6" s="1"/>
  <c r="H18" i="6" s="1"/>
  <c r="D19" i="6" l="1"/>
  <c r="C21" i="6"/>
  <c r="B48" i="4"/>
  <c r="C47" i="4"/>
  <c r="D47" i="4" s="1"/>
  <c r="F47" i="4" s="1"/>
  <c r="H47" i="4" s="1"/>
  <c r="F19" i="4"/>
  <c r="H19" i="4" s="1"/>
  <c r="H21" i="4" s="1"/>
  <c r="H25" i="4" s="1"/>
  <c r="D21" i="4"/>
  <c r="B47" i="6"/>
  <c r="C46" i="6"/>
  <c r="D46" i="6" s="1"/>
  <c r="F46" i="6" s="1"/>
  <c r="H46" i="6" s="1"/>
  <c r="B47" i="5"/>
  <c r="C46" i="5"/>
  <c r="D46" i="5" s="1"/>
  <c r="F46" i="5" s="1"/>
  <c r="H46" i="5" s="1"/>
  <c r="D19" i="5"/>
  <c r="C21" i="5"/>
  <c r="F19" i="5" l="1"/>
  <c r="H19" i="5" s="1"/>
  <c r="H21" i="5" s="1"/>
  <c r="H25" i="5" s="1"/>
  <c r="D21" i="5"/>
  <c r="B48" i="5"/>
  <c r="C47" i="5"/>
  <c r="D47" i="5" s="1"/>
  <c r="F47" i="5" s="1"/>
  <c r="H47" i="5" s="1"/>
  <c r="B48" i="6"/>
  <c r="C47" i="6"/>
  <c r="D47" i="6" s="1"/>
  <c r="F47" i="6" s="1"/>
  <c r="H47" i="6" s="1"/>
  <c r="B49" i="4"/>
  <c r="C48" i="4"/>
  <c r="D48" i="4" s="1"/>
  <c r="F48" i="4" s="1"/>
  <c r="H48" i="4" s="1"/>
  <c r="F19" i="6"/>
  <c r="H19" i="6" s="1"/>
  <c r="H21" i="6" s="1"/>
  <c r="H25" i="6" s="1"/>
  <c r="D21" i="6"/>
  <c r="B50" i="4" l="1"/>
  <c r="C49" i="4"/>
  <c r="D49" i="4" s="1"/>
  <c r="F49" i="4" s="1"/>
  <c r="H49" i="4" s="1"/>
  <c r="B49" i="6"/>
  <c r="C48" i="6"/>
  <c r="D48" i="6" s="1"/>
  <c r="F48" i="6" s="1"/>
  <c r="H48" i="6" s="1"/>
  <c r="B49" i="5"/>
  <c r="C48" i="5"/>
  <c r="D48" i="5" s="1"/>
  <c r="F48" i="5" s="1"/>
  <c r="H48" i="5" s="1"/>
  <c r="B50" i="5" l="1"/>
  <c r="C49" i="5"/>
  <c r="D49" i="5" s="1"/>
  <c r="F49" i="5" s="1"/>
  <c r="H49" i="5" s="1"/>
  <c r="B50" i="6"/>
  <c r="C49" i="6"/>
  <c r="D49" i="6" s="1"/>
  <c r="F49" i="6" s="1"/>
  <c r="H49" i="6" s="1"/>
  <c r="B51" i="4"/>
  <c r="C50" i="4"/>
  <c r="D50" i="4" s="1"/>
  <c r="F50" i="4" s="1"/>
  <c r="H50" i="4" s="1"/>
  <c r="B52" i="4" l="1"/>
  <c r="C51" i="4"/>
  <c r="D51" i="4" s="1"/>
  <c r="F51" i="4" s="1"/>
  <c r="H51" i="4" s="1"/>
  <c r="B51" i="6"/>
  <c r="C50" i="6"/>
  <c r="D50" i="6" s="1"/>
  <c r="F50" i="6" s="1"/>
  <c r="H50" i="6" s="1"/>
  <c r="B51" i="5"/>
  <c r="C50" i="5"/>
  <c r="D50" i="5" s="1"/>
  <c r="F50" i="5" s="1"/>
  <c r="H50" i="5" s="1"/>
  <c r="B52" i="5" l="1"/>
  <c r="C51" i="5"/>
  <c r="D51" i="5" s="1"/>
  <c r="F51" i="5" s="1"/>
  <c r="H51" i="5" s="1"/>
  <c r="B52" i="6"/>
  <c r="C51" i="6"/>
  <c r="D51" i="6" s="1"/>
  <c r="F51" i="6" s="1"/>
  <c r="H51" i="6" s="1"/>
  <c r="B53" i="4"/>
  <c r="C52" i="4"/>
  <c r="D52" i="4" s="1"/>
  <c r="F52" i="4" s="1"/>
  <c r="H52" i="4" s="1"/>
  <c r="B54" i="4" l="1"/>
  <c r="C53" i="4"/>
  <c r="D53" i="4" s="1"/>
  <c r="F53" i="4" s="1"/>
  <c r="H53" i="4" s="1"/>
  <c r="B53" i="6"/>
  <c r="C52" i="6"/>
  <c r="D52" i="6" s="1"/>
  <c r="F52" i="6" s="1"/>
  <c r="H52" i="6" s="1"/>
  <c r="B53" i="5"/>
  <c r="C52" i="5"/>
  <c r="D52" i="5" s="1"/>
  <c r="F52" i="5" s="1"/>
  <c r="H52" i="5" s="1"/>
  <c r="B54" i="5" l="1"/>
  <c r="C53" i="5"/>
  <c r="D53" i="5" s="1"/>
  <c r="F53" i="5" s="1"/>
  <c r="H53" i="5" s="1"/>
  <c r="B54" i="6"/>
  <c r="C53" i="6"/>
  <c r="D53" i="6" s="1"/>
  <c r="F53" i="6" s="1"/>
  <c r="H53" i="6" s="1"/>
  <c r="B55" i="4"/>
  <c r="C54" i="4"/>
  <c r="D54" i="4" s="1"/>
  <c r="F54" i="4" s="1"/>
  <c r="H54" i="4" s="1"/>
  <c r="B56" i="4" l="1"/>
  <c r="C56" i="4" s="1"/>
  <c r="C55" i="4"/>
  <c r="D55" i="4" s="1"/>
  <c r="F55" i="4" s="1"/>
  <c r="H55" i="4" s="1"/>
  <c r="B55" i="6"/>
  <c r="C54" i="6"/>
  <c r="D54" i="6" s="1"/>
  <c r="F54" i="6" s="1"/>
  <c r="H54" i="6" s="1"/>
  <c r="B55" i="5"/>
  <c r="C54" i="5"/>
  <c r="D54" i="5" s="1"/>
  <c r="F54" i="5" s="1"/>
  <c r="H54" i="5" s="1"/>
  <c r="B56" i="5" l="1"/>
  <c r="C56" i="5" s="1"/>
  <c r="C55" i="5"/>
  <c r="D55" i="5" s="1"/>
  <c r="F55" i="5" s="1"/>
  <c r="H55" i="5" s="1"/>
  <c r="B56" i="6"/>
  <c r="C56" i="6" s="1"/>
  <c r="C55" i="6"/>
  <c r="D55" i="6" s="1"/>
  <c r="F55" i="6" s="1"/>
  <c r="H55" i="6" s="1"/>
  <c r="D56" i="4"/>
  <c r="C58" i="4"/>
  <c r="F56" i="4" l="1"/>
  <c r="H56" i="4" s="1"/>
  <c r="H58" i="4" s="1"/>
  <c r="H26" i="4" s="1"/>
  <c r="I25" i="4" s="1"/>
  <c r="D58" i="4"/>
  <c r="D56" i="6"/>
  <c r="C58" i="6"/>
  <c r="D56" i="5"/>
  <c r="C58" i="5"/>
  <c r="F56" i="5" l="1"/>
  <c r="H56" i="5" s="1"/>
  <c r="H58" i="5" s="1"/>
  <c r="H26" i="5" s="1"/>
  <c r="I25" i="5" s="1"/>
  <c r="D58" i="5"/>
  <c r="F56" i="6"/>
  <c r="H56" i="6" s="1"/>
  <c r="H58" i="6" s="1"/>
  <c r="H26" i="6" s="1"/>
  <c r="I25" i="6" s="1"/>
  <c r="D58" i="6"/>
</calcChain>
</file>

<file path=xl/sharedStrings.xml><?xml version="1.0" encoding="utf-8"?>
<sst xmlns="http://schemas.openxmlformats.org/spreadsheetml/2006/main" count="108" uniqueCount="20">
  <si>
    <t>x0</t>
  </si>
  <si>
    <t>num_segmentos</t>
  </si>
  <si>
    <t>x</t>
  </si>
  <si>
    <t xml:space="preserve"> </t>
  </si>
  <si>
    <t>sum</t>
  </si>
  <si>
    <t>inicial</t>
  </si>
  <si>
    <t>final</t>
  </si>
  <si>
    <t>w/3</t>
  </si>
  <si>
    <t xml:space="preserve">w </t>
  </si>
  <si>
    <t>mult</t>
  </si>
  <si>
    <t>Error</t>
  </si>
  <si>
    <t>dof</t>
  </si>
  <si>
    <t>f(x) = …</t>
  </si>
  <si>
    <t>p1</t>
  </si>
  <si>
    <t>p2</t>
  </si>
  <si>
    <t>cons</t>
  </si>
  <si>
    <t>f(X)</t>
  </si>
  <si>
    <t>termino</t>
  </si>
  <si>
    <t>iter 1</t>
  </si>
  <si>
    <t>iter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</si>
</sst>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theme="0"/>
      <name val="Calibri"/>
    </font>
    <font>
      <sz val="12"/>
      <color theme="1"/>
      <name val="Calibri"/>
    </font>
    <font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44061"/>
        <bgColor rgb="FF244061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7-4EAF-BB75-421441BE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31700"/>
        <c:axId val="1153601243"/>
      </c:scatterChart>
      <c:valAx>
        <c:axId val="594131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53601243"/>
        <c:crosses val="autoZero"/>
        <c:crossBetween val="midCat"/>
      </c:valAx>
      <c:valAx>
        <c:axId val="115360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941317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0.38803490887166864</c:v>
                </c:pt>
                <c:pt idx="1">
                  <c:v>0.38738345168297983</c:v>
                </c:pt>
                <c:pt idx="2">
                  <c:v>0.38543693984483202</c:v>
                </c:pt>
                <c:pt idx="3">
                  <c:v>0.3822187686292306</c:v>
                </c:pt>
                <c:pt idx="4">
                  <c:v>0.37776732398026314</c:v>
                </c:pt>
                <c:pt idx="5">
                  <c:v>0.37213509690251501</c:v>
                </c:pt>
                <c:pt idx="6">
                  <c:v>0.36538748960779854</c:v>
                </c:pt>
                <c:pt idx="7">
                  <c:v>0.35760135648171004</c:v>
                </c:pt>
                <c:pt idx="8">
                  <c:v>0.34886333127019753</c:v>
                </c:pt>
                <c:pt idx="9">
                  <c:v>0.33926799764297161</c:v>
                </c:pt>
                <c:pt idx="10">
                  <c:v>0.32891596328171852</c:v>
                </c:pt>
                <c:pt idx="11">
                  <c:v>0.31791189786049184</c:v>
                </c:pt>
                <c:pt idx="12">
                  <c:v>0.30636259289430617</c:v>
                </c:pt>
                <c:pt idx="13">
                  <c:v>0.29437509673487605</c:v>
                </c:pt>
                <c:pt idx="14">
                  <c:v>0.28205497140663432</c:v>
                </c:pt>
                <c:pt idx="15">
                  <c:v>0.26950470999225351</c:v>
                </c:pt>
                <c:pt idx="16">
                  <c:v>0.25682234441928631</c:v>
                </c:pt>
                <c:pt idx="17">
                  <c:v>0.24410026428803216</c:v>
                </c:pt>
                <c:pt idx="18">
                  <c:v>0.23142425829711369</c:v>
                </c:pt>
                <c:pt idx="19">
                  <c:v>0.21887278128474746</c:v>
                </c:pt>
                <c:pt idx="2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8-4B17-B6CC-940B7282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18604"/>
        <c:axId val="1045362718"/>
      </c:scatterChart>
      <c:valAx>
        <c:axId val="15558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45362718"/>
        <c:crosses val="autoZero"/>
        <c:crossBetween val="midCat"/>
      </c:valAx>
      <c:valAx>
        <c:axId val="104536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558186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't-student-0-1.1812'!$F$9:$F$19</c:f>
              <c:numCache>
                <c:formatCode>General</c:formatCode>
                <c:ptCount val="11"/>
                <c:pt idx="0">
                  <c:v>0.38910838396603109</c:v>
                </c:pt>
                <c:pt idx="1">
                  <c:v>0.38613594296001608</c:v>
                </c:pt>
                <c:pt idx="2">
                  <c:v>0.37737829809317286</c:v>
                </c:pt>
                <c:pt idx="3">
                  <c:v>0.36329816835635748</c:v>
                </c:pt>
                <c:pt idx="4">
                  <c:v>0.3446149765746806</c:v>
                </c:pt>
                <c:pt idx="5">
                  <c:v>0.32223572888518964</c:v>
                </c:pt>
                <c:pt idx="6">
                  <c:v>0.29717338398818005</c:v>
                </c:pt>
                <c:pt idx="7">
                  <c:v>0.27046388776265379</c:v>
                </c:pt>
                <c:pt idx="8">
                  <c:v>0.2430918583997356</c:v>
                </c:pt>
                <c:pt idx="9">
                  <c:v>0.21593216311869992</c:v>
                </c:pt>
                <c:pt idx="1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E-4B6A-87E0-F7DA86C6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13032"/>
        <c:axId val="2050179642"/>
      </c:scatterChart>
      <c:valAx>
        <c:axId val="7289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50179642"/>
        <c:crosses val="autoZero"/>
        <c:crossBetween val="midCat"/>
      </c:valAx>
      <c:valAx>
        <c:axId val="205017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28913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5.9060000000000001E-2</c:v>
                </c:pt>
                <c:pt idx="2">
                  <c:v>0.11812</c:v>
                </c:pt>
                <c:pt idx="3">
                  <c:v>0.17718</c:v>
                </c:pt>
                <c:pt idx="4">
                  <c:v>0.23624000000000001</c:v>
                </c:pt>
                <c:pt idx="5">
                  <c:v>0.29530000000000001</c:v>
                </c:pt>
                <c:pt idx="6">
                  <c:v>0.35436000000000001</c:v>
                </c:pt>
                <c:pt idx="7">
                  <c:v>0.41342000000000001</c:v>
                </c:pt>
                <c:pt idx="8">
                  <c:v>0.47248000000000001</c:v>
                </c:pt>
                <c:pt idx="9">
                  <c:v>0.53154000000000001</c:v>
                </c:pt>
                <c:pt idx="10">
                  <c:v>0.59060000000000001</c:v>
                </c:pt>
                <c:pt idx="11">
                  <c:v>0.64966000000000002</c:v>
                </c:pt>
                <c:pt idx="12">
                  <c:v>0.70872000000000002</c:v>
                </c:pt>
                <c:pt idx="13">
                  <c:v>0.76778000000000002</c:v>
                </c:pt>
                <c:pt idx="14">
                  <c:v>0.82684000000000002</c:v>
                </c:pt>
                <c:pt idx="15">
                  <c:v>0.88590000000000002</c:v>
                </c:pt>
                <c:pt idx="16">
                  <c:v>0.94496000000000002</c:v>
                </c:pt>
                <c:pt idx="17">
                  <c:v>1.0040200000000001</c:v>
                </c:pt>
                <c:pt idx="18">
                  <c:v>1.0630800000000002</c:v>
                </c:pt>
                <c:pt idx="19">
                  <c:v>1.1221400000000004</c:v>
                </c:pt>
                <c:pt idx="20">
                  <c:v>1.1812000000000005</c:v>
                </c:pt>
              </c:numCache>
            </c:numRef>
          </c:xVal>
          <c:yVal>
            <c:numRef>
              <c:f>'t-student-0-1.1812'!$F$36:$F$56</c:f>
              <c:numCache>
                <c:formatCode>General</c:formatCode>
                <c:ptCount val="21"/>
                <c:pt idx="0">
                  <c:v>0.38910838396603109</c:v>
                </c:pt>
                <c:pt idx="1">
                  <c:v>0.38836274604752119</c:v>
                </c:pt>
                <c:pt idx="2">
                  <c:v>0.38613594296001608</c:v>
                </c:pt>
                <c:pt idx="3">
                  <c:v>0.3824580437891355</c:v>
                </c:pt>
                <c:pt idx="4">
                  <c:v>0.37737829809317286</c:v>
                </c:pt>
                <c:pt idx="5">
                  <c:v>0.37096387472692732</c:v>
                </c:pt>
                <c:pt idx="6">
                  <c:v>0.36329816835635748</c:v>
                </c:pt>
                <c:pt idx="7">
                  <c:v>0.35447874077900954</c:v>
                </c:pt>
                <c:pt idx="8">
                  <c:v>0.3446149765746806</c:v>
                </c:pt>
                <c:pt idx="9">
                  <c:v>0.33382554067243014</c:v>
                </c:pt>
                <c:pt idx="10">
                  <c:v>0.32223572888518964</c:v>
                </c:pt>
                <c:pt idx="11">
                  <c:v>0.30997480140072819</c:v>
                </c:pt>
                <c:pt idx="12">
                  <c:v>0.29717338398818005</c:v>
                </c:pt>
                <c:pt idx="13">
                  <c:v>0.28396101288616465</c:v>
                </c:pt>
                <c:pt idx="14">
                  <c:v>0.27046388776265379</c:v>
                </c:pt>
                <c:pt idx="15">
                  <c:v>0.2568028836625762</c:v>
                </c:pt>
                <c:pt idx="16">
                  <c:v>0.2430918583997356</c:v>
                </c:pt>
                <c:pt idx="17">
                  <c:v>0.22943627727796956</c:v>
                </c:pt>
                <c:pt idx="18">
                  <c:v>0.2159321631186997</c:v>
                </c:pt>
                <c:pt idx="19">
                  <c:v>0.202665366965603</c:v>
                </c:pt>
                <c:pt idx="2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E-4035-91FE-B2828E7E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6229"/>
        <c:axId val="394794072"/>
      </c:scatterChart>
      <c:valAx>
        <c:axId val="173782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794072"/>
        <c:crosses val="autoZero"/>
        <c:crossBetween val="midCat"/>
      </c:valAx>
      <c:valAx>
        <c:axId val="39479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378262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't-student-0-2.750'!$B$9:$B$19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't-student-0-2.750'!$F$9:$F$19</c:f>
              <c:numCache>
                <c:formatCode>General</c:formatCode>
                <c:ptCount val="11"/>
                <c:pt idx="0">
                  <c:v>0.39563218489409696</c:v>
                </c:pt>
                <c:pt idx="1">
                  <c:v>0.38049049720047945</c:v>
                </c:pt>
                <c:pt idx="2">
                  <c:v>0.33865300539207699</c:v>
                </c:pt>
                <c:pt idx="3">
                  <c:v>0.27943186195847941</c:v>
                </c:pt>
                <c:pt idx="4">
                  <c:v>0.2143471178566401</c:v>
                </c:pt>
                <c:pt idx="5">
                  <c:v>0.15342427731070807</c:v>
                </c:pt>
                <c:pt idx="6">
                  <c:v>0.10293206337916651</c:v>
                </c:pt>
                <c:pt idx="7">
                  <c:v>6.5055512250179789E-2</c:v>
                </c:pt>
                <c:pt idx="8">
                  <c:v>3.894572513297867E-2</c:v>
                </c:pt>
                <c:pt idx="9">
                  <c:v>2.2209195967798603E-2</c:v>
                </c:pt>
                <c:pt idx="10">
                  <c:v>1.213323132655993E-2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6-481D-B5EC-61E3BBA7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36130"/>
        <c:axId val="656441821"/>
      </c:scatterChart>
      <c:valAx>
        <c:axId val="88953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6441821"/>
        <c:crosses val="autoZero"/>
        <c:crossBetween val="midCat"/>
      </c:valAx>
      <c:valAx>
        <c:axId val="65644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895361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't-student-0-2.750'!$B$36:$B$56</c:f>
              <c:numCache>
                <c:formatCode>General</c:formatCode>
                <c:ptCount val="21"/>
                <c:pt idx="0">
                  <c:v>0</c:v>
                </c:pt>
                <c:pt idx="1">
                  <c:v>0.13750000000000001</c:v>
                </c:pt>
                <c:pt idx="2">
                  <c:v>0.27500000000000002</c:v>
                </c:pt>
                <c:pt idx="3">
                  <c:v>0.41250000000000003</c:v>
                </c:pt>
                <c:pt idx="4">
                  <c:v>0.55000000000000004</c:v>
                </c:pt>
                <c:pt idx="5">
                  <c:v>0.6875</c:v>
                </c:pt>
                <c:pt idx="6">
                  <c:v>0.82499999999999996</c:v>
                </c:pt>
                <c:pt idx="7">
                  <c:v>0.96249999999999991</c:v>
                </c:pt>
                <c:pt idx="8">
                  <c:v>1.0999999999999999</c:v>
                </c:pt>
                <c:pt idx="9">
                  <c:v>1.2374999999999998</c:v>
                </c:pt>
                <c:pt idx="10">
                  <c:v>1.3749999999999998</c:v>
                </c:pt>
                <c:pt idx="11">
                  <c:v>1.5124999999999997</c:v>
                </c:pt>
                <c:pt idx="12">
                  <c:v>1.6499999999999997</c:v>
                </c:pt>
                <c:pt idx="13">
                  <c:v>1.7874999999999996</c:v>
                </c:pt>
                <c:pt idx="14">
                  <c:v>1.9249999999999996</c:v>
                </c:pt>
                <c:pt idx="15">
                  <c:v>2.0624999999999996</c:v>
                </c:pt>
                <c:pt idx="16">
                  <c:v>2.1999999999999997</c:v>
                </c:pt>
                <c:pt idx="17">
                  <c:v>2.3374999999999999</c:v>
                </c:pt>
                <c:pt idx="18">
                  <c:v>2.4750000000000001</c:v>
                </c:pt>
                <c:pt idx="19">
                  <c:v>2.6125000000000003</c:v>
                </c:pt>
                <c:pt idx="20">
                  <c:v>2.7500000000000004</c:v>
                </c:pt>
              </c:numCache>
            </c:numRef>
          </c:xVal>
          <c:yVal>
            <c:numRef>
              <c:f>'t-student-0-2.750'!$F$36:$F$56</c:f>
              <c:numCache>
                <c:formatCode>General</c:formatCode>
                <c:ptCount val="21"/>
                <c:pt idx="0">
                  <c:v>0.39563218489409696</c:v>
                </c:pt>
                <c:pt idx="1">
                  <c:v>0.3917875784299597</c:v>
                </c:pt>
                <c:pt idx="2">
                  <c:v>0.38049049720047945</c:v>
                </c:pt>
                <c:pt idx="3">
                  <c:v>0.36242562148999974</c:v>
                </c:pt>
                <c:pt idx="4">
                  <c:v>0.33865300539207699</c:v>
                </c:pt>
                <c:pt idx="5">
                  <c:v>0.31049972328486053</c:v>
                </c:pt>
                <c:pt idx="6">
                  <c:v>0.27943186195847941</c:v>
                </c:pt>
                <c:pt idx="7">
                  <c:v>0.24692467283579664</c:v>
                </c:pt>
                <c:pt idx="8">
                  <c:v>0.2143471178566401</c:v>
                </c:pt>
                <c:pt idx="9">
                  <c:v>0.18287287489695764</c:v>
                </c:pt>
                <c:pt idx="10">
                  <c:v>0.15342427731070807</c:v>
                </c:pt>
                <c:pt idx="11">
                  <c:v>0.12664994020620385</c:v>
                </c:pt>
                <c:pt idx="12">
                  <c:v>0.10293206337916651</c:v>
                </c:pt>
                <c:pt idx="13">
                  <c:v>8.2416268184803784E-2</c:v>
                </c:pt>
                <c:pt idx="14">
                  <c:v>6.5055512250179789E-2</c:v>
                </c:pt>
                <c:pt idx="15">
                  <c:v>5.0659912897620334E-2</c:v>
                </c:pt>
                <c:pt idx="16">
                  <c:v>3.894572513297867E-2</c:v>
                </c:pt>
                <c:pt idx="17">
                  <c:v>2.9578709642823026E-2</c:v>
                </c:pt>
                <c:pt idx="18">
                  <c:v>2.2209195967798603E-2</c:v>
                </c:pt>
                <c:pt idx="19">
                  <c:v>1.6497942661647762E-2</c:v>
                </c:pt>
                <c:pt idx="20">
                  <c:v>1.2133231326559893E-2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5-4A24-89D6-08C8F018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77606"/>
        <c:axId val="863933565"/>
      </c:scatterChart>
      <c:valAx>
        <c:axId val="35897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63933565"/>
        <c:crosses val="autoZero"/>
        <c:crossBetween val="midCat"/>
      </c:valAx>
      <c:valAx>
        <c:axId val="86393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589776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1630935801" name="Chart 5" title="Chart">
          <a:extLst>
            <a:ext uri="{FF2B5EF4-FFF2-40B4-BE49-F238E27FC236}">
              <a16:creationId xmlns:a16="http://schemas.microsoft.com/office/drawing/2014/main" id="{00000000-0008-0000-0300-0000F91A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795011261" name="Chart 6">
          <a:extLst>
            <a:ext uri="{FF2B5EF4-FFF2-40B4-BE49-F238E27FC236}">
              <a16:creationId xmlns:a16="http://schemas.microsoft.com/office/drawing/2014/main" id="{00000000-0008-0000-0300-0000BDE86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2" name="image1.png" descr="distribucionT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1685925</xdr:colOff>
      <xdr:row>10</xdr:row>
      <xdr:rowOff>142875</xdr:rowOff>
    </xdr:from>
    <xdr:to>
      <xdr:col>13</xdr:col>
      <xdr:colOff>732880</xdr:colOff>
      <xdr:row>42</xdr:row>
      <xdr:rowOff>189695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915FFB-5A24-47B9-AD3A-9C9545700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87050" y="2143125"/>
          <a:ext cx="4361905" cy="6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905618879" name="Chart 7" title="Chart">
          <a:extLst>
            <a:ext uri="{FF2B5EF4-FFF2-40B4-BE49-F238E27FC236}">
              <a16:creationId xmlns:a16="http://schemas.microsoft.com/office/drawing/2014/main" id="{00000000-0008-0000-0400-0000BFA5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1632553200" name="Chart 8">
          <a:extLst>
            <a:ext uri="{FF2B5EF4-FFF2-40B4-BE49-F238E27FC236}">
              <a16:creationId xmlns:a16="http://schemas.microsoft.com/office/drawing/2014/main" id="{00000000-0008-0000-0400-0000F0C8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2" name="image1.png" descr="distribucionT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1581150</xdr:colOff>
      <xdr:row>15</xdr:row>
      <xdr:rowOff>76200</xdr:rowOff>
    </xdr:from>
    <xdr:to>
      <xdr:col>13</xdr:col>
      <xdr:colOff>123343</xdr:colOff>
      <xdr:row>30</xdr:row>
      <xdr:rowOff>190112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94B2A8B-9F11-4314-9B9E-9404FF1B4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82275" y="3076575"/>
          <a:ext cx="3857143" cy="3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549489966" name="Chart 9" title="Chart">
          <a:extLst>
            <a:ext uri="{FF2B5EF4-FFF2-40B4-BE49-F238E27FC236}">
              <a16:creationId xmlns:a16="http://schemas.microsoft.com/office/drawing/2014/main" id="{00000000-0008-0000-0500-00002E8DC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1136726594" name="Chart 10">
          <a:extLst>
            <a:ext uri="{FF2B5EF4-FFF2-40B4-BE49-F238E27FC236}">
              <a16:creationId xmlns:a16="http://schemas.microsoft.com/office/drawing/2014/main" id="{00000000-0008-0000-0500-00004212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2" name="image1.png" descr="distribucionT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1047750</xdr:colOff>
      <xdr:row>15</xdr:row>
      <xdr:rowOff>180975</xdr:rowOff>
    </xdr:from>
    <xdr:to>
      <xdr:col>12</xdr:col>
      <xdr:colOff>761484</xdr:colOff>
      <xdr:row>48</xdr:row>
      <xdr:rowOff>18246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C593D0-8D69-4A3D-BA48-607285A9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48875" y="3181350"/>
          <a:ext cx="4123809" cy="6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I22" sqref="I22"/>
    </sheetView>
  </sheetViews>
  <sheetFormatPr baseColWidth="10" defaultColWidth="11.21875" defaultRowHeight="15" customHeight="1" x14ac:dyDescent="0.2"/>
  <cols>
    <col min="1" max="1" width="10.5546875" customWidth="1"/>
    <col min="2" max="2" width="9.109375" customWidth="1"/>
    <col min="3" max="3" width="7.44140625" customWidth="1"/>
    <col min="4" max="4" width="8.44140625" customWidth="1"/>
    <col min="5" max="5" width="18.44140625" customWidth="1"/>
    <col min="6" max="6" width="16.6640625" customWidth="1"/>
    <col min="7" max="7" width="10.5546875" customWidth="1"/>
    <col min="8" max="8" width="23.77734375" customWidth="1"/>
    <col min="9" max="9" width="19.77734375" customWidth="1"/>
    <col min="10" max="26" width="10.5546875" customWidth="1"/>
  </cols>
  <sheetData>
    <row r="1" spans="1:8" ht="15.75" x14ac:dyDescent="0.25">
      <c r="A1" s="1" t="s">
        <v>5</v>
      </c>
      <c r="B1" s="1" t="s">
        <v>0</v>
      </c>
      <c r="C1" s="1">
        <v>0</v>
      </c>
    </row>
    <row r="2" spans="1:8" ht="15.75" x14ac:dyDescent="0.25">
      <c r="A2" s="1" t="s">
        <v>6</v>
      </c>
      <c r="B2" s="3" t="s">
        <v>2</v>
      </c>
      <c r="C2" s="3">
        <v>1.1000000000000001</v>
      </c>
      <c r="D2" s="3"/>
      <c r="E2" s="3"/>
      <c r="F2" s="3"/>
    </row>
    <row r="3" spans="1:8" ht="15.75" x14ac:dyDescent="0.25">
      <c r="B3" s="3" t="s">
        <v>1</v>
      </c>
      <c r="C3" s="3">
        <v>10</v>
      </c>
      <c r="D3" s="3"/>
      <c r="E3" s="3"/>
      <c r="F3" s="3"/>
    </row>
    <row r="4" spans="1:8" ht="15.75" x14ac:dyDescent="0.25">
      <c r="B4" s="1" t="s">
        <v>11</v>
      </c>
      <c r="C4" s="1">
        <v>9</v>
      </c>
    </row>
    <row r="5" spans="1:8" ht="15.75" x14ac:dyDescent="0.25">
      <c r="B5" s="1" t="s">
        <v>8</v>
      </c>
      <c r="C5" s="1">
        <f>(C2-C1)/(C3)</f>
        <v>0.11000000000000001</v>
      </c>
      <c r="D5" s="4" t="s">
        <v>7</v>
      </c>
      <c r="E5" s="1">
        <f>(C2-C1)/(3*C3)</f>
        <v>3.6666666666666667E-2</v>
      </c>
    </row>
    <row r="6" spans="1:8" ht="15.75" x14ac:dyDescent="0.25">
      <c r="D6" s="1">
        <f>EXP(GAMMALN(5))</f>
        <v>24.000000000000004</v>
      </c>
    </row>
    <row r="7" spans="1:8" ht="15.75" x14ac:dyDescent="0.25">
      <c r="B7" s="1" t="s">
        <v>2</v>
      </c>
      <c r="C7" s="1" t="s">
        <v>12</v>
      </c>
    </row>
    <row r="8" spans="1:8" ht="15.75" x14ac:dyDescent="0.25">
      <c r="C8" s="2" t="s">
        <v>13</v>
      </c>
      <c r="D8" s="2" t="s">
        <v>14</v>
      </c>
      <c r="E8" s="2" t="s">
        <v>15</v>
      </c>
      <c r="F8" s="5" t="s">
        <v>16</v>
      </c>
      <c r="G8" s="2" t="s">
        <v>9</v>
      </c>
      <c r="H8" s="2" t="s">
        <v>17</v>
      </c>
    </row>
    <row r="9" spans="1:8" ht="15.75" x14ac:dyDescent="0.25">
      <c r="A9" s="1">
        <v>0</v>
      </c>
      <c r="B9" s="1">
        <v>0</v>
      </c>
      <c r="C9" s="2">
        <f t="shared" ref="C9:C19" si="0">1+(B9^2/$C$4)</f>
        <v>1</v>
      </c>
      <c r="D9" s="2">
        <f t="shared" ref="D9:D19" si="1">C9^((($C$4+1)/2)*-1)</f>
        <v>1</v>
      </c>
      <c r="E9" s="2">
        <f t="shared" ref="E9:E19" si="2">EXP(GAMMALN(($C$4+1)/2))/( (($C$4*PI())^0.5)*EXP(GAMMALN(($C$4/2))) )</f>
        <v>0.38803490887166864</v>
      </c>
      <c r="F9" s="5">
        <f t="shared" ref="F9:F19" si="3">D9*E9</f>
        <v>0.38803490887166864</v>
      </c>
      <c r="G9" s="3">
        <v>1</v>
      </c>
      <c r="H9" s="1">
        <f t="shared" ref="H9:H19" si="4">F9*G9*$E$5</f>
        <v>1.422794665862785E-2</v>
      </c>
    </row>
    <row r="10" spans="1:8" ht="15.75" x14ac:dyDescent="0.25">
      <c r="A10" s="1">
        <f t="shared" ref="A10:A19" si="5">A9+1</f>
        <v>1</v>
      </c>
      <c r="B10" s="1">
        <f t="shared" ref="B10:B19" si="6">B9+$C$5</f>
        <v>0.11000000000000001</v>
      </c>
      <c r="C10" s="2">
        <f t="shared" si="0"/>
        <v>1.0013444444444444</v>
      </c>
      <c r="D10" s="2">
        <f t="shared" si="1"/>
        <v>0.99330480591452186</v>
      </c>
      <c r="E10" s="2">
        <f t="shared" si="2"/>
        <v>0.38803490887166864</v>
      </c>
      <c r="F10" s="5">
        <f t="shared" si="3"/>
        <v>0.38543693984483202</v>
      </c>
      <c r="G10" s="1">
        <v>4</v>
      </c>
      <c r="H10" s="1">
        <f t="shared" si="4"/>
        <v>5.6530751177242031E-2</v>
      </c>
    </row>
    <row r="11" spans="1:8" ht="15.75" x14ac:dyDescent="0.25">
      <c r="A11" s="1">
        <f t="shared" si="5"/>
        <v>2</v>
      </c>
      <c r="B11" s="1">
        <f t="shared" si="6"/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5">
        <f t="shared" si="3"/>
        <v>0.37776732398026314</v>
      </c>
      <c r="G11" s="1">
        <v>2</v>
      </c>
      <c r="H11" s="1">
        <f t="shared" si="4"/>
        <v>2.7702937091885965E-2</v>
      </c>
    </row>
    <row r="12" spans="1:8" ht="15.75" x14ac:dyDescent="0.25">
      <c r="A12" s="1">
        <f t="shared" si="5"/>
        <v>3</v>
      </c>
      <c r="B12" s="1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5">
        <f t="shared" si="3"/>
        <v>0.36538748960779854</v>
      </c>
      <c r="G12" s="1">
        <v>4</v>
      </c>
      <c r="H12" s="1">
        <f t="shared" si="4"/>
        <v>5.3590165142477122E-2</v>
      </c>
    </row>
    <row r="13" spans="1:8" ht="15.75" x14ac:dyDescent="0.25">
      <c r="A13" s="1">
        <f t="shared" si="5"/>
        <v>4</v>
      </c>
      <c r="B13" s="1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5">
        <f t="shared" si="3"/>
        <v>0.34886333127019753</v>
      </c>
      <c r="G13" s="1">
        <v>2</v>
      </c>
      <c r="H13" s="1">
        <f t="shared" si="4"/>
        <v>2.5583310959814486E-2</v>
      </c>
    </row>
    <row r="14" spans="1:8" ht="15.75" x14ac:dyDescent="0.25">
      <c r="A14" s="1">
        <f t="shared" si="5"/>
        <v>5</v>
      </c>
      <c r="B14" s="1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5">
        <f t="shared" si="3"/>
        <v>0.32891596328171852</v>
      </c>
      <c r="G14" s="1">
        <v>4</v>
      </c>
      <c r="H14" s="1">
        <f t="shared" si="4"/>
        <v>4.824100794798538E-2</v>
      </c>
    </row>
    <row r="15" spans="1:8" ht="15.75" x14ac:dyDescent="0.25">
      <c r="A15" s="1">
        <f t="shared" si="5"/>
        <v>6</v>
      </c>
      <c r="B15" s="1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5">
        <f t="shared" si="3"/>
        <v>0.30636259289430617</v>
      </c>
      <c r="G15" s="1">
        <v>2</v>
      </c>
      <c r="H15" s="1">
        <f t="shared" si="4"/>
        <v>2.2466590145582454E-2</v>
      </c>
    </row>
    <row r="16" spans="1:8" ht="15.75" x14ac:dyDescent="0.25">
      <c r="A16" s="1">
        <f t="shared" si="5"/>
        <v>7</v>
      </c>
      <c r="B16" s="1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5">
        <f t="shared" si="3"/>
        <v>0.28205497140663432</v>
      </c>
      <c r="G16" s="1">
        <v>4</v>
      </c>
      <c r="H16" s="1">
        <f t="shared" si="4"/>
        <v>4.1368062472973033E-2</v>
      </c>
    </row>
    <row r="17" spans="1:9" ht="15.75" x14ac:dyDescent="0.25">
      <c r="A17" s="1">
        <f t="shared" si="5"/>
        <v>8</v>
      </c>
      <c r="B17" s="1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5">
        <f t="shared" si="3"/>
        <v>0.25682234441928659</v>
      </c>
      <c r="G17" s="1">
        <v>2</v>
      </c>
      <c r="H17" s="1">
        <f t="shared" si="4"/>
        <v>1.8833638590747683E-2</v>
      </c>
    </row>
    <row r="18" spans="1:9" ht="15.75" x14ac:dyDescent="0.25">
      <c r="A18" s="1">
        <f t="shared" si="5"/>
        <v>9</v>
      </c>
      <c r="B18" s="1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5">
        <f t="shared" si="3"/>
        <v>0.23142425829711369</v>
      </c>
      <c r="G18" s="1">
        <v>4</v>
      </c>
      <c r="H18" s="1">
        <f t="shared" si="4"/>
        <v>3.3942224550243344E-2</v>
      </c>
    </row>
    <row r="19" spans="1:9" ht="15.75" x14ac:dyDescent="0.25">
      <c r="A19" s="1">
        <f t="shared" si="5"/>
        <v>10</v>
      </c>
      <c r="B19" s="1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5">
        <f t="shared" si="3"/>
        <v>0.20651644224485097</v>
      </c>
      <c r="G19" s="3">
        <v>1</v>
      </c>
      <c r="H19" s="1">
        <f t="shared" si="4"/>
        <v>7.5722695489778688E-3</v>
      </c>
    </row>
    <row r="21" spans="1:9" ht="15.75" customHeight="1" x14ac:dyDescent="0.25">
      <c r="C21" s="6">
        <f t="shared" ref="C21:D21" si="7">SUM(C9:C19)</f>
        <v>11.517611111111112</v>
      </c>
      <c r="D21" s="2">
        <f t="shared" si="7"/>
        <v>8.9620456474672014</v>
      </c>
      <c r="G21" s="1" t="s">
        <v>4</v>
      </c>
      <c r="H21" s="1">
        <f>SUM(H9:H19)</f>
        <v>0.35005890428655723</v>
      </c>
    </row>
    <row r="22" spans="1:9" ht="15.75" customHeight="1" x14ac:dyDescent="0.25">
      <c r="G22" s="1" t="s">
        <v>3</v>
      </c>
      <c r="H22" s="1" t="s">
        <v>3</v>
      </c>
    </row>
    <row r="23" spans="1:9" ht="15.75" customHeight="1" x14ac:dyDescent="0.2"/>
    <row r="24" spans="1:9" ht="15.75" customHeight="1" x14ac:dyDescent="0.25">
      <c r="G24" s="1" t="s">
        <v>10</v>
      </c>
      <c r="H24" s="1">
        <v>1.0000000000000001E-5</v>
      </c>
    </row>
    <row r="25" spans="1:9" ht="15.75" customHeight="1" x14ac:dyDescent="0.25">
      <c r="G25" s="1" t="s">
        <v>18</v>
      </c>
      <c r="H25" s="1">
        <f>H21</f>
        <v>0.35005890428655723</v>
      </c>
      <c r="I25" s="7">
        <f>ABS(H26-H25)</f>
        <v>2.6738935615666648E-7</v>
      </c>
    </row>
    <row r="26" spans="1:9" ht="15.75" customHeight="1" x14ac:dyDescent="0.25">
      <c r="G26" s="1" t="s">
        <v>19</v>
      </c>
      <c r="H26" s="1">
        <f>H58</f>
        <v>0.35005863689720107</v>
      </c>
    </row>
    <row r="27" spans="1:9" ht="15.75" customHeight="1" x14ac:dyDescent="0.25">
      <c r="H27" s="1" t="s">
        <v>3</v>
      </c>
    </row>
    <row r="28" spans="1:9" ht="15.75" customHeight="1" x14ac:dyDescent="0.25">
      <c r="B28" s="1" t="s">
        <v>0</v>
      </c>
      <c r="C28" s="1">
        <v>0</v>
      </c>
    </row>
    <row r="29" spans="1:9" ht="15.75" customHeight="1" x14ac:dyDescent="0.25">
      <c r="B29" s="3" t="s">
        <v>2</v>
      </c>
      <c r="C29" s="3">
        <v>1.1000000000000001</v>
      </c>
      <c r="D29" s="3"/>
      <c r="E29" s="3"/>
      <c r="F29" s="3"/>
    </row>
    <row r="30" spans="1:9" ht="15.75" customHeight="1" x14ac:dyDescent="0.25">
      <c r="B30" s="3" t="s">
        <v>1</v>
      </c>
      <c r="C30" s="3">
        <v>20</v>
      </c>
      <c r="D30" s="3"/>
      <c r="E30" s="3"/>
      <c r="F30" s="3"/>
    </row>
    <row r="31" spans="1:9" ht="15.75" customHeight="1" x14ac:dyDescent="0.25">
      <c r="B31" s="1" t="s">
        <v>11</v>
      </c>
      <c r="C31" s="1">
        <v>9</v>
      </c>
    </row>
    <row r="32" spans="1:9" ht="15.75" customHeight="1" x14ac:dyDescent="0.25">
      <c r="B32" s="1" t="s">
        <v>8</v>
      </c>
      <c r="C32" s="1">
        <f>(C29-C28)/(C30)</f>
        <v>5.5000000000000007E-2</v>
      </c>
      <c r="D32" s="4" t="s">
        <v>7</v>
      </c>
      <c r="E32" s="1">
        <f>(C29-C28)/(3*C30)</f>
        <v>1.8333333333333333E-2</v>
      </c>
    </row>
    <row r="33" spans="1:8" ht="15.75" customHeight="1" x14ac:dyDescent="0.25">
      <c r="D33" s="1">
        <f>EXP(GAMMALN(5))</f>
        <v>24.000000000000004</v>
      </c>
    </row>
    <row r="34" spans="1:8" ht="15.75" customHeight="1" x14ac:dyDescent="0.25">
      <c r="B34" s="1" t="s">
        <v>2</v>
      </c>
      <c r="C34" s="1" t="s">
        <v>12</v>
      </c>
    </row>
    <row r="35" spans="1:8" ht="15.75" customHeight="1" x14ac:dyDescent="0.25">
      <c r="C35" s="2" t="s">
        <v>13</v>
      </c>
      <c r="D35" s="2" t="s">
        <v>14</v>
      </c>
      <c r="E35" s="2" t="s">
        <v>15</v>
      </c>
      <c r="F35" s="5" t="s">
        <v>16</v>
      </c>
    </row>
    <row r="36" spans="1:8" ht="15.75" customHeight="1" x14ac:dyDescent="0.25">
      <c r="A36" s="1">
        <v>0</v>
      </c>
      <c r="B36" s="1">
        <v>0</v>
      </c>
      <c r="C36" s="2">
        <f t="shared" ref="C36:C56" si="8">1+(B36^2/$C$31)</f>
        <v>1</v>
      </c>
      <c r="D36" s="2">
        <f t="shared" ref="D36:D56" si="9">C36^((($C$31+1)/2)*-1)</f>
        <v>1</v>
      </c>
      <c r="E36" s="2">
        <f t="shared" ref="E36:E56" si="10">EXP(GAMMALN(($C$31+1)/2))/( (($C$31*PI())^0.5)*EXP(GAMMALN(($C$31/2))) )</f>
        <v>0.38803490887166864</v>
      </c>
      <c r="F36" s="5">
        <f t="shared" ref="F36:F56" si="11">D36*E36</f>
        <v>0.38803490887166864</v>
      </c>
      <c r="G36" s="3">
        <v>1</v>
      </c>
      <c r="H36" s="1">
        <f t="shared" ref="H36:H56" si="12">F36*G36*$E$32</f>
        <v>7.1139733293139251E-3</v>
      </c>
    </row>
    <row r="37" spans="1:8" ht="15.75" customHeight="1" x14ac:dyDescent="0.25">
      <c r="A37" s="1">
        <f t="shared" ref="A37:A56" si="13">A36+1</f>
        <v>1</v>
      </c>
      <c r="B37" s="1">
        <f t="shared" ref="B37:B56" si="14">B36+$C$32</f>
        <v>5.5000000000000007E-2</v>
      </c>
      <c r="C37" s="2">
        <f t="shared" si="8"/>
        <v>1.0003361111111111</v>
      </c>
      <c r="D37" s="2">
        <f t="shared" si="9"/>
        <v>0.99832113767654795</v>
      </c>
      <c r="E37" s="2">
        <f t="shared" si="10"/>
        <v>0.38803490887166864</v>
      </c>
      <c r="F37" s="5">
        <f t="shared" si="11"/>
        <v>0.38738345168297983</v>
      </c>
      <c r="G37" s="1">
        <v>4</v>
      </c>
      <c r="H37" s="1">
        <f t="shared" si="12"/>
        <v>2.8408119790085187E-2</v>
      </c>
    </row>
    <row r="38" spans="1:8" ht="15.75" customHeight="1" x14ac:dyDescent="0.25">
      <c r="A38" s="1">
        <f t="shared" si="13"/>
        <v>2</v>
      </c>
      <c r="B38" s="1">
        <f t="shared" si="14"/>
        <v>0.11000000000000001</v>
      </c>
      <c r="C38" s="2">
        <f t="shared" si="8"/>
        <v>1.0013444444444444</v>
      </c>
      <c r="D38" s="2">
        <f t="shared" si="9"/>
        <v>0.99330480591452186</v>
      </c>
      <c r="E38" s="2">
        <f t="shared" si="10"/>
        <v>0.38803490887166864</v>
      </c>
      <c r="F38" s="5">
        <f t="shared" si="11"/>
        <v>0.38543693984483202</v>
      </c>
      <c r="G38" s="1">
        <v>2</v>
      </c>
      <c r="H38" s="1">
        <f t="shared" si="12"/>
        <v>1.4132687794310508E-2</v>
      </c>
    </row>
    <row r="39" spans="1:8" ht="15.75" customHeight="1" x14ac:dyDescent="0.25">
      <c r="A39" s="1">
        <f t="shared" si="13"/>
        <v>3</v>
      </c>
      <c r="B39" s="1">
        <f t="shared" si="14"/>
        <v>0.16500000000000004</v>
      </c>
      <c r="C39" s="2">
        <f t="shared" si="8"/>
        <v>1.0030250000000001</v>
      </c>
      <c r="D39" s="2">
        <f t="shared" si="9"/>
        <v>0.98501129638219853</v>
      </c>
      <c r="E39" s="2">
        <f t="shared" si="10"/>
        <v>0.38803490887166864</v>
      </c>
      <c r="F39" s="5">
        <f t="shared" si="11"/>
        <v>0.3822187686292306</v>
      </c>
      <c r="G39" s="1">
        <v>4</v>
      </c>
      <c r="H39" s="1">
        <f t="shared" si="12"/>
        <v>2.8029376366143579E-2</v>
      </c>
    </row>
    <row r="40" spans="1:8" ht="15.75" customHeight="1" x14ac:dyDescent="0.25">
      <c r="A40" s="1">
        <f t="shared" si="13"/>
        <v>4</v>
      </c>
      <c r="B40" s="1">
        <f t="shared" si="14"/>
        <v>0.22000000000000003</v>
      </c>
      <c r="C40" s="2">
        <f t="shared" si="8"/>
        <v>1.0053777777777777</v>
      </c>
      <c r="D40" s="2">
        <f t="shared" si="9"/>
        <v>0.97353953302484653</v>
      </c>
      <c r="E40" s="2">
        <f t="shared" si="10"/>
        <v>0.38803490887166864</v>
      </c>
      <c r="F40" s="5">
        <f t="shared" si="11"/>
        <v>0.37776732398026314</v>
      </c>
      <c r="G40" s="1">
        <v>2</v>
      </c>
      <c r="H40" s="1">
        <f t="shared" si="12"/>
        <v>1.3851468545942982E-2</v>
      </c>
    </row>
    <row r="41" spans="1:8" ht="15.75" customHeight="1" x14ac:dyDescent="0.25">
      <c r="A41" s="1">
        <f t="shared" si="13"/>
        <v>5</v>
      </c>
      <c r="B41" s="1">
        <f t="shared" si="14"/>
        <v>0.27500000000000002</v>
      </c>
      <c r="C41" s="2">
        <f t="shared" si="8"/>
        <v>1.0084027777777778</v>
      </c>
      <c r="D41" s="2">
        <f t="shared" si="9"/>
        <v>0.9590247897659846</v>
      </c>
      <c r="E41" s="2">
        <f t="shared" si="10"/>
        <v>0.38803490887166864</v>
      </c>
      <c r="F41" s="5">
        <f t="shared" si="11"/>
        <v>0.37213509690251501</v>
      </c>
      <c r="G41" s="1">
        <v>4</v>
      </c>
      <c r="H41" s="1">
        <f t="shared" si="12"/>
        <v>2.7289907106184435E-2</v>
      </c>
    </row>
    <row r="42" spans="1:8" ht="15.75" customHeight="1" x14ac:dyDescent="0.25">
      <c r="A42" s="1">
        <f t="shared" si="13"/>
        <v>6</v>
      </c>
      <c r="B42" s="1">
        <f t="shared" si="14"/>
        <v>0.33</v>
      </c>
      <c r="C42" s="2">
        <f t="shared" si="8"/>
        <v>1.0121</v>
      </c>
      <c r="D42" s="2">
        <f t="shared" si="9"/>
        <v>0.94163561384277394</v>
      </c>
      <c r="E42" s="2">
        <f t="shared" si="10"/>
        <v>0.38803490887166864</v>
      </c>
      <c r="F42" s="5">
        <f t="shared" si="11"/>
        <v>0.36538748960779854</v>
      </c>
      <c r="G42" s="1">
        <v>2</v>
      </c>
      <c r="H42" s="1">
        <f t="shared" si="12"/>
        <v>1.3397541285619281E-2</v>
      </c>
    </row>
    <row r="43" spans="1:8" ht="15.75" customHeight="1" x14ac:dyDescent="0.25">
      <c r="A43" s="1">
        <f t="shared" si="13"/>
        <v>7</v>
      </c>
      <c r="B43" s="1">
        <f t="shared" si="14"/>
        <v>0.38500000000000001</v>
      </c>
      <c r="C43" s="2">
        <f t="shared" si="8"/>
        <v>1.0164694444444444</v>
      </c>
      <c r="D43" s="2">
        <f t="shared" si="9"/>
        <v>0.92157006574884326</v>
      </c>
      <c r="E43" s="2">
        <f t="shared" si="10"/>
        <v>0.38803490887166864</v>
      </c>
      <c r="F43" s="5">
        <f t="shared" si="11"/>
        <v>0.35760135648171004</v>
      </c>
      <c r="G43" s="1">
        <v>4</v>
      </c>
      <c r="H43" s="1">
        <f t="shared" si="12"/>
        <v>2.6224099475325405E-2</v>
      </c>
    </row>
    <row r="44" spans="1:8" ht="15.75" customHeight="1" x14ac:dyDescent="0.25">
      <c r="A44" s="1">
        <f t="shared" si="13"/>
        <v>8</v>
      </c>
      <c r="B44" s="1">
        <f t="shared" si="14"/>
        <v>0.44</v>
      </c>
      <c r="C44" s="2">
        <f t="shared" si="8"/>
        <v>1.021511111111111</v>
      </c>
      <c r="D44" s="2">
        <f t="shared" si="9"/>
        <v>0.89905140824732865</v>
      </c>
      <c r="E44" s="2">
        <f t="shared" si="10"/>
        <v>0.38803490887166864</v>
      </c>
      <c r="F44" s="5">
        <f t="shared" si="11"/>
        <v>0.34886333127019753</v>
      </c>
      <c r="G44" s="1">
        <v>2</v>
      </c>
      <c r="H44" s="1">
        <f t="shared" si="12"/>
        <v>1.2791655479907243E-2</v>
      </c>
    </row>
    <row r="45" spans="1:8" ht="15.75" customHeight="1" x14ac:dyDescent="0.25">
      <c r="A45" s="1">
        <f t="shared" si="13"/>
        <v>9</v>
      </c>
      <c r="B45" s="1">
        <f t="shared" si="14"/>
        <v>0.495</v>
      </c>
      <c r="C45" s="2">
        <f t="shared" si="8"/>
        <v>1.0272250000000001</v>
      </c>
      <c r="D45" s="2">
        <f t="shared" si="9"/>
        <v>0.87432339175229901</v>
      </c>
      <c r="E45" s="2">
        <f t="shared" si="10"/>
        <v>0.38803490887166864</v>
      </c>
      <c r="F45" s="5">
        <f t="shared" si="11"/>
        <v>0.33926799764297161</v>
      </c>
      <c r="G45" s="1">
        <v>4</v>
      </c>
      <c r="H45" s="1">
        <f t="shared" si="12"/>
        <v>2.4879653160484586E-2</v>
      </c>
    </row>
    <row r="46" spans="1:8" ht="15.75" customHeight="1" x14ac:dyDescent="0.25">
      <c r="A46" s="1">
        <f t="shared" si="13"/>
        <v>10</v>
      </c>
      <c r="B46" s="1">
        <f t="shared" si="14"/>
        <v>0.55000000000000004</v>
      </c>
      <c r="C46" s="2">
        <f t="shared" si="8"/>
        <v>1.033611111111111</v>
      </c>
      <c r="D46" s="2">
        <f t="shared" si="9"/>
        <v>0.84764529108513276</v>
      </c>
      <c r="E46" s="2">
        <f t="shared" si="10"/>
        <v>0.38803490887166864</v>
      </c>
      <c r="F46" s="5">
        <f t="shared" si="11"/>
        <v>0.32891596328171852</v>
      </c>
      <c r="G46" s="1">
        <v>2</v>
      </c>
      <c r="H46" s="1">
        <f t="shared" si="12"/>
        <v>1.2060251986996345E-2</v>
      </c>
    </row>
    <row r="47" spans="1:8" ht="15.75" customHeight="1" x14ac:dyDescent="0.25">
      <c r="A47" s="1">
        <f t="shared" si="13"/>
        <v>11</v>
      </c>
      <c r="B47" s="1">
        <f t="shared" si="14"/>
        <v>0.60500000000000009</v>
      </c>
      <c r="C47" s="2">
        <f t="shared" si="8"/>
        <v>1.0406694444444444</v>
      </c>
      <c r="D47" s="2">
        <f t="shared" si="9"/>
        <v>0.81928684917787131</v>
      </c>
      <c r="E47" s="2">
        <f t="shared" si="10"/>
        <v>0.38803490887166864</v>
      </c>
      <c r="F47" s="5">
        <f t="shared" si="11"/>
        <v>0.31791189786049184</v>
      </c>
      <c r="G47" s="1">
        <v>4</v>
      </c>
      <c r="H47" s="1">
        <f t="shared" si="12"/>
        <v>2.3313539176436068E-2</v>
      </c>
    </row>
    <row r="48" spans="1:8" ht="15.75" customHeight="1" x14ac:dyDescent="0.25">
      <c r="A48" s="1">
        <f t="shared" si="13"/>
        <v>12</v>
      </c>
      <c r="B48" s="1">
        <f t="shared" si="14"/>
        <v>0.66000000000000014</v>
      </c>
      <c r="C48" s="2">
        <f t="shared" si="8"/>
        <v>1.0484</v>
      </c>
      <c r="D48" s="2">
        <f t="shared" si="9"/>
        <v>0.78952327713284876</v>
      </c>
      <c r="E48" s="2">
        <f t="shared" si="10"/>
        <v>0.38803490887166864</v>
      </c>
      <c r="F48" s="5">
        <f t="shared" si="11"/>
        <v>0.30636259289430617</v>
      </c>
      <c r="G48" s="1">
        <v>2</v>
      </c>
      <c r="H48" s="1">
        <f t="shared" si="12"/>
        <v>1.1233295072791227E-2</v>
      </c>
    </row>
    <row r="49" spans="1:8" ht="15.75" customHeight="1" x14ac:dyDescent="0.25">
      <c r="A49" s="1">
        <f t="shared" si="13"/>
        <v>13</v>
      </c>
      <c r="B49" s="1">
        <f t="shared" si="14"/>
        <v>0.71500000000000019</v>
      </c>
      <c r="C49" s="2">
        <f t="shared" si="8"/>
        <v>1.0568027777777778</v>
      </c>
      <c r="D49" s="2">
        <f t="shared" si="9"/>
        <v>0.75863044794310541</v>
      </c>
      <c r="E49" s="2">
        <f t="shared" si="10"/>
        <v>0.38803490887166864</v>
      </c>
      <c r="F49" s="5">
        <f t="shared" si="11"/>
        <v>0.29437509673487605</v>
      </c>
      <c r="G49" s="1">
        <v>4</v>
      </c>
      <c r="H49" s="1">
        <f t="shared" si="12"/>
        <v>2.1587507093890911E-2</v>
      </c>
    </row>
    <row r="50" spans="1:8" ht="15.75" customHeight="1" x14ac:dyDescent="0.25">
      <c r="A50" s="1">
        <f t="shared" si="13"/>
        <v>14</v>
      </c>
      <c r="B50" s="1">
        <f t="shared" si="14"/>
        <v>0.77000000000000024</v>
      </c>
      <c r="C50" s="2">
        <f t="shared" si="8"/>
        <v>1.0658777777777777</v>
      </c>
      <c r="D50" s="2">
        <f t="shared" si="9"/>
        <v>0.7268804042058904</v>
      </c>
      <c r="E50" s="2">
        <f t="shared" si="10"/>
        <v>0.38803490887166864</v>
      </c>
      <c r="F50" s="5">
        <f t="shared" si="11"/>
        <v>0.28205497140663432</v>
      </c>
      <c r="G50" s="1">
        <v>2</v>
      </c>
      <c r="H50" s="1">
        <f t="shared" si="12"/>
        <v>1.0342015618243258E-2</v>
      </c>
    </row>
    <row r="51" spans="1:8" ht="15.75" customHeight="1" x14ac:dyDescent="0.25">
      <c r="A51" s="1">
        <f t="shared" si="13"/>
        <v>15</v>
      </c>
      <c r="B51" s="1">
        <f t="shared" si="14"/>
        <v>0.82500000000000029</v>
      </c>
      <c r="C51" s="2">
        <f t="shared" si="8"/>
        <v>1.0756250000000001</v>
      </c>
      <c r="D51" s="2">
        <f t="shared" si="9"/>
        <v>0.69453727958631795</v>
      </c>
      <c r="E51" s="2">
        <f t="shared" si="10"/>
        <v>0.38803490887166864</v>
      </c>
      <c r="F51" s="5">
        <f t="shared" si="11"/>
        <v>0.26950470999225351</v>
      </c>
      <c r="G51" s="1">
        <v>4</v>
      </c>
      <c r="H51" s="1">
        <f t="shared" si="12"/>
        <v>1.9763678732765258E-2</v>
      </c>
    </row>
    <row r="52" spans="1:8" ht="15.75" customHeight="1" x14ac:dyDescent="0.25">
      <c r="A52" s="1">
        <f t="shared" si="13"/>
        <v>16</v>
      </c>
      <c r="B52" s="1">
        <f t="shared" si="14"/>
        <v>0.88000000000000034</v>
      </c>
      <c r="C52" s="2">
        <f t="shared" si="8"/>
        <v>1.0860444444444446</v>
      </c>
      <c r="D52" s="2">
        <f t="shared" si="9"/>
        <v>0.66185371096140966</v>
      </c>
      <c r="E52" s="2">
        <f t="shared" si="10"/>
        <v>0.38803490887166864</v>
      </c>
      <c r="F52" s="5">
        <f t="shared" si="11"/>
        <v>0.25682234441928631</v>
      </c>
      <c r="G52" s="1">
        <v>2</v>
      </c>
      <c r="H52" s="1">
        <f t="shared" si="12"/>
        <v>9.4168192953738312E-3</v>
      </c>
    </row>
    <row r="53" spans="1:8" ht="15.75" customHeight="1" x14ac:dyDescent="0.25">
      <c r="A53" s="1">
        <f t="shared" si="13"/>
        <v>17</v>
      </c>
      <c r="B53" s="1">
        <f t="shared" si="14"/>
        <v>0.93500000000000039</v>
      </c>
      <c r="C53" s="2">
        <f t="shared" si="8"/>
        <v>1.0971361111111111</v>
      </c>
      <c r="D53" s="2">
        <f t="shared" si="9"/>
        <v>0.62906779443589</v>
      </c>
      <c r="E53" s="2">
        <f t="shared" si="10"/>
        <v>0.38803490887166864</v>
      </c>
      <c r="F53" s="5">
        <f t="shared" si="11"/>
        <v>0.24410026428803216</v>
      </c>
      <c r="G53" s="1">
        <v>4</v>
      </c>
      <c r="H53" s="1">
        <f t="shared" si="12"/>
        <v>1.7900686047789025E-2</v>
      </c>
    </row>
    <row r="54" spans="1:8" ht="15.75" customHeight="1" x14ac:dyDescent="0.25">
      <c r="A54" s="1">
        <f t="shared" si="13"/>
        <v>18</v>
      </c>
      <c r="B54" s="1">
        <f t="shared" si="14"/>
        <v>0.99000000000000044</v>
      </c>
      <c r="C54" s="2">
        <f t="shared" si="8"/>
        <v>1.1089</v>
      </c>
      <c r="D54" s="2">
        <f t="shared" si="9"/>
        <v>0.59640061501180708</v>
      </c>
      <c r="E54" s="2">
        <f t="shared" si="10"/>
        <v>0.38803490887166864</v>
      </c>
      <c r="F54" s="5">
        <f t="shared" si="11"/>
        <v>0.23142425829711369</v>
      </c>
      <c r="G54" s="1">
        <v>2</v>
      </c>
      <c r="H54" s="1">
        <f t="shared" si="12"/>
        <v>8.485556137560836E-3</v>
      </c>
    </row>
    <row r="55" spans="1:8" ht="15.75" customHeight="1" x14ac:dyDescent="0.25">
      <c r="A55" s="1">
        <f t="shared" si="13"/>
        <v>19</v>
      </c>
      <c r="B55" s="1">
        <f t="shared" si="14"/>
        <v>1.0450000000000004</v>
      </c>
      <c r="C55" s="2">
        <f t="shared" si="8"/>
        <v>1.1213361111111111</v>
      </c>
      <c r="D55" s="2">
        <f t="shared" si="9"/>
        <v>0.56405435768958956</v>
      </c>
      <c r="E55" s="2">
        <f t="shared" si="10"/>
        <v>0.38803490887166864</v>
      </c>
      <c r="F55" s="5">
        <f t="shared" si="11"/>
        <v>0.21887278128474746</v>
      </c>
      <c r="G55" s="1">
        <v>4</v>
      </c>
      <c r="H55" s="1">
        <f t="shared" si="12"/>
        <v>1.6050670627548148E-2</v>
      </c>
    </row>
    <row r="56" spans="1:8" ht="15.75" customHeight="1" x14ac:dyDescent="0.25">
      <c r="A56" s="1">
        <f t="shared" si="13"/>
        <v>20</v>
      </c>
      <c r="B56" s="1">
        <f t="shared" si="14"/>
        <v>1.1000000000000003</v>
      </c>
      <c r="C56" s="2">
        <f t="shared" si="8"/>
        <v>1.1344444444444446</v>
      </c>
      <c r="D56" s="2">
        <f t="shared" si="9"/>
        <v>0.53221098804064126</v>
      </c>
      <c r="E56" s="2">
        <f t="shared" si="10"/>
        <v>0.38803490887166864</v>
      </c>
      <c r="F56" s="5">
        <f t="shared" si="11"/>
        <v>0.20651644224485097</v>
      </c>
      <c r="G56" s="1">
        <v>1</v>
      </c>
      <c r="H56" s="1">
        <f t="shared" si="12"/>
        <v>3.7861347744889344E-3</v>
      </c>
    </row>
    <row r="57" spans="1:8" ht="15.75" customHeight="1" x14ac:dyDescent="0.2"/>
    <row r="58" spans="1:8" ht="15.75" customHeight="1" x14ac:dyDescent="0.25">
      <c r="C58" s="6">
        <f t="shared" ref="C58:D58" si="15">SUM(C36:C56)</f>
        <v>21.964638888888885</v>
      </c>
      <c r="D58" s="2">
        <f t="shared" si="15"/>
        <v>17.165873057625845</v>
      </c>
      <c r="G58" s="1" t="s">
        <v>4</v>
      </c>
      <c r="H58" s="1">
        <f>SUM(H36:H56)</f>
        <v>0.35005863689720107</v>
      </c>
    </row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7" workbookViewId="0">
      <selection activeCell="I22" sqref="I22"/>
    </sheetView>
  </sheetViews>
  <sheetFormatPr baseColWidth="10" defaultColWidth="11.21875" defaultRowHeight="15" customHeight="1" x14ac:dyDescent="0.2"/>
  <cols>
    <col min="1" max="1" width="10.5546875" customWidth="1"/>
    <col min="2" max="2" width="9.109375" customWidth="1"/>
    <col min="3" max="3" width="7.44140625" customWidth="1"/>
    <col min="4" max="4" width="8.44140625" customWidth="1"/>
    <col min="5" max="5" width="18.44140625" customWidth="1"/>
    <col min="6" max="6" width="16.6640625" customWidth="1"/>
    <col min="7" max="7" width="10.5546875" customWidth="1"/>
    <col min="8" max="8" width="23.77734375" customWidth="1"/>
    <col min="9" max="9" width="19.77734375" customWidth="1"/>
    <col min="10" max="26" width="10.5546875" customWidth="1"/>
  </cols>
  <sheetData>
    <row r="1" spans="1:8" ht="15.75" x14ac:dyDescent="0.25">
      <c r="A1" s="1" t="s">
        <v>5</v>
      </c>
      <c r="B1" s="1" t="s">
        <v>0</v>
      </c>
      <c r="C1" s="1">
        <v>0</v>
      </c>
    </row>
    <row r="2" spans="1:8" ht="15.75" x14ac:dyDescent="0.25">
      <c r="A2" s="1" t="s">
        <v>6</v>
      </c>
      <c r="B2" s="3" t="s">
        <v>2</v>
      </c>
      <c r="C2" s="3">
        <v>1.1812</v>
      </c>
      <c r="D2" s="3"/>
      <c r="E2" s="3"/>
      <c r="F2" s="3"/>
    </row>
    <row r="3" spans="1:8" ht="15.75" x14ac:dyDescent="0.25">
      <c r="B3" s="3" t="s">
        <v>1</v>
      </c>
      <c r="C3" s="3">
        <v>10</v>
      </c>
      <c r="D3" s="3"/>
      <c r="E3" s="3"/>
      <c r="F3" s="3"/>
    </row>
    <row r="4" spans="1:8" ht="15.75" x14ac:dyDescent="0.25">
      <c r="B4" s="1" t="s">
        <v>11</v>
      </c>
      <c r="C4" s="1">
        <v>10</v>
      </c>
    </row>
    <row r="5" spans="1:8" ht="15.75" x14ac:dyDescent="0.25">
      <c r="B5" s="1" t="s">
        <v>8</v>
      </c>
      <c r="C5" s="1">
        <f>(C2-C1)/(C3)</f>
        <v>0.11812</v>
      </c>
      <c r="D5" s="4" t="s">
        <v>7</v>
      </c>
      <c r="E5" s="1">
        <f>(C2-C1)/(3*C3)</f>
        <v>3.9373333333333337E-2</v>
      </c>
    </row>
    <row r="6" spans="1:8" ht="15.75" x14ac:dyDescent="0.25">
      <c r="D6" s="1">
        <f>EXP(GAMMALN(5))</f>
        <v>24.000000000000004</v>
      </c>
    </row>
    <row r="7" spans="1:8" ht="15.75" x14ac:dyDescent="0.25">
      <c r="B7" s="1" t="s">
        <v>2</v>
      </c>
      <c r="C7" s="1" t="s">
        <v>12</v>
      </c>
    </row>
    <row r="8" spans="1:8" ht="15.75" x14ac:dyDescent="0.25">
      <c r="C8" s="2" t="s">
        <v>13</v>
      </c>
      <c r="D8" s="2" t="s">
        <v>14</v>
      </c>
      <c r="E8" s="2" t="s">
        <v>15</v>
      </c>
      <c r="F8" s="5" t="s">
        <v>16</v>
      </c>
      <c r="G8" s="2" t="s">
        <v>9</v>
      </c>
      <c r="H8" s="2" t="s">
        <v>17</v>
      </c>
    </row>
    <row r="9" spans="1:8" ht="15.75" x14ac:dyDescent="0.25">
      <c r="A9" s="1">
        <v>0</v>
      </c>
      <c r="B9" s="1">
        <v>0</v>
      </c>
      <c r="C9" s="2">
        <f t="shared" ref="C9:C19" si="0">1+(B9^2/$C$4)</f>
        <v>1</v>
      </c>
      <c r="D9" s="2">
        <f t="shared" ref="D9:D19" si="1">C9^((($C$4+1)/2)*-1)</f>
        <v>1</v>
      </c>
      <c r="E9" s="2">
        <f t="shared" ref="E9:E19" si="2">EXP(GAMMALN(($C$4+1)/2))/( (($C$4*PI())^0.5)*EXP(GAMMALN(($C$4/2))) )</f>
        <v>0.38910838396603109</v>
      </c>
      <c r="F9" s="5">
        <f t="shared" ref="F9:F19" si="3">D9*E9</f>
        <v>0.38910838396603109</v>
      </c>
      <c r="G9" s="3">
        <v>1</v>
      </c>
      <c r="H9" s="1">
        <f t="shared" ref="H9:H19" si="4">F9*G9*$E$5</f>
        <v>1.5320494104689199E-2</v>
      </c>
    </row>
    <row r="10" spans="1:8" ht="15.75" x14ac:dyDescent="0.25">
      <c r="A10" s="1">
        <f t="shared" ref="A10:A19" si="5">A9+1</f>
        <v>1</v>
      </c>
      <c r="B10" s="1">
        <f t="shared" ref="B10:B19" si="6">B9+$C$5</f>
        <v>0.11812</v>
      </c>
      <c r="C10" s="2">
        <f t="shared" si="0"/>
        <v>1.00139523344</v>
      </c>
      <c r="D10" s="2">
        <f t="shared" si="1"/>
        <v>0.99236089190441468</v>
      </c>
      <c r="E10" s="2">
        <f t="shared" si="2"/>
        <v>0.38910838396603109</v>
      </c>
      <c r="F10" s="5">
        <f t="shared" si="3"/>
        <v>0.38613594296001608</v>
      </c>
      <c r="G10" s="1">
        <v>4</v>
      </c>
      <c r="H10" s="1">
        <f t="shared" si="4"/>
        <v>6.0813836776582801E-2</v>
      </c>
    </row>
    <row r="11" spans="1:8" ht="15.75" x14ac:dyDescent="0.25">
      <c r="A11" s="1">
        <f t="shared" si="5"/>
        <v>2</v>
      </c>
      <c r="B11" s="1">
        <f t="shared" si="6"/>
        <v>0.23624000000000001</v>
      </c>
      <c r="C11" s="2">
        <f t="shared" si="0"/>
        <v>1.0055809337599999</v>
      </c>
      <c r="D11" s="2">
        <f t="shared" si="1"/>
        <v>0.96985393695890587</v>
      </c>
      <c r="E11" s="2">
        <f t="shared" si="2"/>
        <v>0.38910838396603109</v>
      </c>
      <c r="F11" s="5">
        <f t="shared" si="3"/>
        <v>0.37737829809317286</v>
      </c>
      <c r="G11" s="1">
        <v>2</v>
      </c>
      <c r="H11" s="1">
        <f t="shared" si="4"/>
        <v>2.9717283047177055E-2</v>
      </c>
    </row>
    <row r="12" spans="1:8" ht="15.75" x14ac:dyDescent="0.25">
      <c r="A12" s="1">
        <f t="shared" si="5"/>
        <v>3</v>
      </c>
      <c r="B12" s="1">
        <f t="shared" si="6"/>
        <v>0.35436000000000001</v>
      </c>
      <c r="C12" s="2">
        <f t="shared" si="0"/>
        <v>1.0125571009600001</v>
      </c>
      <c r="D12" s="2">
        <f t="shared" si="1"/>
        <v>0.93366831280631868</v>
      </c>
      <c r="E12" s="2">
        <f t="shared" si="2"/>
        <v>0.38910838396603109</v>
      </c>
      <c r="F12" s="5">
        <f t="shared" si="3"/>
        <v>0.36329816835635748</v>
      </c>
      <c r="G12" s="1">
        <v>4</v>
      </c>
      <c r="H12" s="1">
        <f t="shared" si="4"/>
        <v>5.7217039528337267E-2</v>
      </c>
    </row>
    <row r="13" spans="1:8" ht="15.75" x14ac:dyDescent="0.25">
      <c r="A13" s="1">
        <f t="shared" si="5"/>
        <v>4</v>
      </c>
      <c r="B13" s="1">
        <f t="shared" si="6"/>
        <v>0.47248000000000001</v>
      </c>
      <c r="C13" s="2">
        <f t="shared" si="0"/>
        <v>1.0223237350400001</v>
      </c>
      <c r="D13" s="2">
        <f t="shared" si="1"/>
        <v>0.88565292030501519</v>
      </c>
      <c r="E13" s="2">
        <f t="shared" si="2"/>
        <v>0.38910838396603109</v>
      </c>
      <c r="F13" s="5">
        <f t="shared" si="3"/>
        <v>0.3446149765746806</v>
      </c>
      <c r="G13" s="1">
        <v>2</v>
      </c>
      <c r="H13" s="1">
        <f t="shared" si="4"/>
        <v>2.7137280688667519E-2</v>
      </c>
    </row>
    <row r="14" spans="1:8" ht="15.75" x14ac:dyDescent="0.25">
      <c r="A14" s="1">
        <f t="shared" si="5"/>
        <v>5</v>
      </c>
      <c r="B14" s="1">
        <f t="shared" si="6"/>
        <v>0.59060000000000001</v>
      </c>
      <c r="C14" s="2">
        <f t="shared" si="0"/>
        <v>1.0348808359999999</v>
      </c>
      <c r="D14" s="2">
        <f t="shared" si="1"/>
        <v>0.82813874530475451</v>
      </c>
      <c r="E14" s="2">
        <f t="shared" si="2"/>
        <v>0.38910838396603109</v>
      </c>
      <c r="F14" s="5">
        <f t="shared" si="3"/>
        <v>0.32223572888518964</v>
      </c>
      <c r="G14" s="1">
        <v>4</v>
      </c>
      <c r="H14" s="1">
        <f t="shared" si="4"/>
        <v>5.0749979061224804E-2</v>
      </c>
    </row>
    <row r="15" spans="1:8" ht="15.75" x14ac:dyDescent="0.25">
      <c r="A15" s="1">
        <f t="shared" si="5"/>
        <v>6</v>
      </c>
      <c r="B15" s="1">
        <f t="shared" si="6"/>
        <v>0.70872000000000002</v>
      </c>
      <c r="C15" s="2">
        <f t="shared" si="0"/>
        <v>1.05022840384</v>
      </c>
      <c r="D15" s="2">
        <f t="shared" si="1"/>
        <v>0.76372906941558749</v>
      </c>
      <c r="E15" s="2">
        <f t="shared" si="2"/>
        <v>0.38910838396603109</v>
      </c>
      <c r="F15" s="5">
        <f t="shared" si="3"/>
        <v>0.29717338398818005</v>
      </c>
      <c r="G15" s="1">
        <v>2</v>
      </c>
      <c r="H15" s="1">
        <f t="shared" si="4"/>
        <v>2.3401413411122552E-2</v>
      </c>
    </row>
    <row r="16" spans="1:8" ht="15.75" x14ac:dyDescent="0.25">
      <c r="A16" s="1">
        <f t="shared" si="5"/>
        <v>7</v>
      </c>
      <c r="B16" s="1">
        <f t="shared" si="6"/>
        <v>0.82684000000000002</v>
      </c>
      <c r="C16" s="2">
        <f t="shared" si="0"/>
        <v>1.06836643856</v>
      </c>
      <c r="D16" s="2">
        <f t="shared" si="1"/>
        <v>0.6950862507919261</v>
      </c>
      <c r="E16" s="2">
        <f t="shared" si="2"/>
        <v>0.38910838396603109</v>
      </c>
      <c r="F16" s="5">
        <f t="shared" si="3"/>
        <v>0.27046388776265379</v>
      </c>
      <c r="G16" s="1">
        <v>4</v>
      </c>
      <c r="H16" s="1">
        <f t="shared" si="4"/>
        <v>4.2596259230032893E-2</v>
      </c>
    </row>
    <row r="17" spans="1:9" ht="15.75" x14ac:dyDescent="0.25">
      <c r="A17" s="1">
        <f t="shared" si="5"/>
        <v>8</v>
      </c>
      <c r="B17" s="1">
        <f t="shared" si="6"/>
        <v>0.94496000000000002</v>
      </c>
      <c r="C17" s="2">
        <f t="shared" si="0"/>
        <v>1.0892949401600001</v>
      </c>
      <c r="D17" s="2">
        <f t="shared" si="1"/>
        <v>0.62474073655775397</v>
      </c>
      <c r="E17" s="2">
        <f t="shared" si="2"/>
        <v>0.38910838396603109</v>
      </c>
      <c r="F17" s="5">
        <f t="shared" si="3"/>
        <v>0.2430918583997356</v>
      </c>
      <c r="G17" s="1">
        <v>2</v>
      </c>
      <c r="H17" s="1">
        <f t="shared" si="4"/>
        <v>1.9142673542784514E-2</v>
      </c>
    </row>
    <row r="18" spans="1:9" ht="15.75" x14ac:dyDescent="0.25">
      <c r="A18" s="1">
        <f t="shared" si="5"/>
        <v>9</v>
      </c>
      <c r="B18" s="1">
        <f t="shared" si="6"/>
        <v>1.06308</v>
      </c>
      <c r="C18" s="2">
        <f t="shared" si="0"/>
        <v>1.1130139086399999</v>
      </c>
      <c r="D18" s="2">
        <f t="shared" si="1"/>
        <v>0.5549409162500869</v>
      </c>
      <c r="E18" s="2">
        <f t="shared" si="2"/>
        <v>0.38910838396603109</v>
      </c>
      <c r="F18" s="5">
        <f t="shared" si="3"/>
        <v>0.21593216311869992</v>
      </c>
      <c r="G18" s="1">
        <v>4</v>
      </c>
      <c r="H18" s="1">
        <f t="shared" si="4"/>
        <v>3.4007876143441113E-2</v>
      </c>
    </row>
    <row r="19" spans="1:9" ht="15.75" x14ac:dyDescent="0.25">
      <c r="A19" s="1">
        <f t="shared" si="5"/>
        <v>10</v>
      </c>
      <c r="B19" s="1">
        <f t="shared" si="6"/>
        <v>1.1812</v>
      </c>
      <c r="C19" s="2">
        <f t="shared" si="0"/>
        <v>1.1395233440000001</v>
      </c>
      <c r="D19" s="2">
        <f t="shared" si="1"/>
        <v>0.48755347307747493</v>
      </c>
      <c r="E19" s="2">
        <f t="shared" si="2"/>
        <v>0.38910838396603109</v>
      </c>
      <c r="F19" s="5">
        <f t="shared" si="3"/>
        <v>0.18971114400620212</v>
      </c>
      <c r="G19" s="3">
        <v>1</v>
      </c>
      <c r="H19" s="1">
        <f t="shared" si="4"/>
        <v>7.4695601100041985E-3</v>
      </c>
    </row>
    <row r="21" spans="1:9" ht="15.75" customHeight="1" x14ac:dyDescent="0.25">
      <c r="C21" s="6">
        <f t="shared" ref="C21:D21" si="7">SUM(C9:C19)</f>
        <v>11.5371648744</v>
      </c>
      <c r="D21" s="2">
        <f t="shared" si="7"/>
        <v>8.7357252533722374</v>
      </c>
      <c r="G21" s="1" t="s">
        <v>4</v>
      </c>
      <c r="H21" s="1">
        <f>SUM(H9:H19)</f>
        <v>0.36757369564406395</v>
      </c>
    </row>
    <row r="22" spans="1:9" ht="15.75" customHeight="1" x14ac:dyDescent="0.25">
      <c r="G22" s="1" t="s">
        <v>3</v>
      </c>
      <c r="H22" s="1" t="s">
        <v>3</v>
      </c>
    </row>
    <row r="23" spans="1:9" ht="15.75" customHeight="1" x14ac:dyDescent="0.2"/>
    <row r="24" spans="1:9" ht="15.75" customHeight="1" x14ac:dyDescent="0.25">
      <c r="G24" s="1" t="s">
        <v>10</v>
      </c>
      <c r="H24" s="1">
        <v>1.0000000000000001E-5</v>
      </c>
    </row>
    <row r="25" spans="1:9" ht="15.75" customHeight="1" x14ac:dyDescent="0.25">
      <c r="G25" s="1" t="s">
        <v>18</v>
      </c>
      <c r="H25" s="1">
        <f>H21</f>
        <v>0.36757369564406395</v>
      </c>
      <c r="I25" s="7">
        <f>ABS(H26-H25)</f>
        <v>2.9049151228921488E-7</v>
      </c>
    </row>
    <row r="26" spans="1:9" ht="15.75" customHeight="1" x14ac:dyDescent="0.25">
      <c r="G26" s="1" t="s">
        <v>19</v>
      </c>
      <c r="H26" s="1">
        <f>H58</f>
        <v>0.36757340515255166</v>
      </c>
    </row>
    <row r="27" spans="1:9" ht="15.75" customHeight="1" x14ac:dyDescent="0.25">
      <c r="H27" s="1" t="s">
        <v>3</v>
      </c>
    </row>
    <row r="28" spans="1:9" ht="15.75" customHeight="1" x14ac:dyDescent="0.25">
      <c r="B28" s="1" t="s">
        <v>0</v>
      </c>
      <c r="C28" s="1">
        <v>0</v>
      </c>
    </row>
    <row r="29" spans="1:9" ht="15.75" customHeight="1" x14ac:dyDescent="0.25">
      <c r="B29" s="3" t="s">
        <v>2</v>
      </c>
      <c r="C29" s="3">
        <v>1.1812</v>
      </c>
      <c r="D29" s="3"/>
      <c r="E29" s="3"/>
      <c r="F29" s="3"/>
    </row>
    <row r="30" spans="1:9" ht="15.75" customHeight="1" x14ac:dyDescent="0.25">
      <c r="B30" s="3" t="s">
        <v>1</v>
      </c>
      <c r="C30" s="3">
        <v>20</v>
      </c>
      <c r="D30" s="3"/>
      <c r="E30" s="3"/>
      <c r="F30" s="3"/>
    </row>
    <row r="31" spans="1:9" ht="15.75" customHeight="1" x14ac:dyDescent="0.25">
      <c r="B31" s="1" t="s">
        <v>11</v>
      </c>
      <c r="C31" s="1">
        <v>10</v>
      </c>
    </row>
    <row r="32" spans="1:9" ht="15.75" customHeight="1" x14ac:dyDescent="0.25">
      <c r="B32" s="1" t="s">
        <v>8</v>
      </c>
      <c r="C32" s="1">
        <f>(C29-C28)/(C30)</f>
        <v>5.9060000000000001E-2</v>
      </c>
      <c r="D32" s="4" t="s">
        <v>7</v>
      </c>
      <c r="E32" s="1">
        <f>(C29-C28)/(3*C30)</f>
        <v>1.9686666666666668E-2</v>
      </c>
    </row>
    <row r="33" spans="1:8" ht="15.75" customHeight="1" x14ac:dyDescent="0.25">
      <c r="D33" s="1">
        <f>EXP(GAMMALN(5))</f>
        <v>24.000000000000004</v>
      </c>
    </row>
    <row r="34" spans="1:8" ht="15.75" customHeight="1" x14ac:dyDescent="0.25">
      <c r="B34" s="1" t="s">
        <v>2</v>
      </c>
      <c r="C34" s="1" t="s">
        <v>12</v>
      </c>
    </row>
    <row r="35" spans="1:8" ht="15.75" customHeight="1" x14ac:dyDescent="0.25">
      <c r="C35" s="2" t="s">
        <v>13</v>
      </c>
      <c r="D35" s="2" t="s">
        <v>14</v>
      </c>
      <c r="E35" s="2" t="s">
        <v>15</v>
      </c>
      <c r="F35" s="5" t="s">
        <v>16</v>
      </c>
    </row>
    <row r="36" spans="1:8" ht="15.75" customHeight="1" x14ac:dyDescent="0.25">
      <c r="A36" s="1">
        <v>0</v>
      </c>
      <c r="B36" s="1">
        <v>0</v>
      </c>
      <c r="C36" s="2">
        <f t="shared" ref="C36:C56" si="8">1+(B36^2/$C$31)</f>
        <v>1</v>
      </c>
      <c r="D36" s="2">
        <f t="shared" ref="D36:D56" si="9">C36^((($C$31+1)/2)*-1)</f>
        <v>1</v>
      </c>
      <c r="E36" s="2">
        <f t="shared" ref="E36:E56" si="10">EXP(GAMMALN(($C$31+1)/2))/( (($C$31*PI())^0.5)*EXP(GAMMALN(($C$31/2))) )</f>
        <v>0.38910838396603109</v>
      </c>
      <c r="F36" s="5">
        <f t="shared" ref="F36:F56" si="11">D36*E36</f>
        <v>0.38910838396603109</v>
      </c>
      <c r="G36" s="3">
        <v>1</v>
      </c>
      <c r="H36" s="1">
        <f t="shared" ref="H36:H56" si="12">F36*G36*$E$32</f>
        <v>7.6602470523445994E-3</v>
      </c>
    </row>
    <row r="37" spans="1:8" ht="15.75" customHeight="1" x14ac:dyDescent="0.25">
      <c r="A37" s="1">
        <f t="shared" ref="A37:A56" si="13">A36+1</f>
        <v>1</v>
      </c>
      <c r="B37" s="1">
        <f t="shared" ref="B37:B56" si="14">B36+$C$32</f>
        <v>5.9060000000000001E-2</v>
      </c>
      <c r="C37" s="2">
        <f t="shared" si="8"/>
        <v>1.0003488083600001</v>
      </c>
      <c r="D37" s="2">
        <f t="shared" si="9"/>
        <v>0.99808372692741831</v>
      </c>
      <c r="E37" s="2">
        <f t="shared" si="10"/>
        <v>0.38910838396603109</v>
      </c>
      <c r="F37" s="5">
        <f t="shared" si="11"/>
        <v>0.38836274604752119</v>
      </c>
      <c r="G37" s="1">
        <v>4</v>
      </c>
      <c r="H37" s="1">
        <f t="shared" si="12"/>
        <v>3.0582271708755472E-2</v>
      </c>
    </row>
    <row r="38" spans="1:8" ht="15.75" customHeight="1" x14ac:dyDescent="0.25">
      <c r="A38" s="1">
        <f t="shared" si="13"/>
        <v>2</v>
      </c>
      <c r="B38" s="1">
        <f t="shared" si="14"/>
        <v>0.11812</v>
      </c>
      <c r="C38" s="2">
        <f t="shared" si="8"/>
        <v>1.00139523344</v>
      </c>
      <c r="D38" s="2">
        <f t="shared" si="9"/>
        <v>0.99236089190441468</v>
      </c>
      <c r="E38" s="2">
        <f t="shared" si="10"/>
        <v>0.38910838396603109</v>
      </c>
      <c r="F38" s="5">
        <f t="shared" si="11"/>
        <v>0.38613594296001608</v>
      </c>
      <c r="G38" s="1">
        <v>2</v>
      </c>
      <c r="H38" s="1">
        <f t="shared" si="12"/>
        <v>1.52034591941457E-2</v>
      </c>
    </row>
    <row r="39" spans="1:8" ht="15.75" customHeight="1" x14ac:dyDescent="0.25">
      <c r="A39" s="1">
        <f t="shared" si="13"/>
        <v>3</v>
      </c>
      <c r="B39" s="1">
        <f t="shared" si="14"/>
        <v>0.17718</v>
      </c>
      <c r="C39" s="2">
        <f t="shared" si="8"/>
        <v>1.0031392752399999</v>
      </c>
      <c r="D39" s="2">
        <f t="shared" si="9"/>
        <v>0.98290877182056258</v>
      </c>
      <c r="E39" s="2">
        <f t="shared" si="10"/>
        <v>0.38910838396603109</v>
      </c>
      <c r="F39" s="5">
        <f t="shared" si="11"/>
        <v>0.3824580437891355</v>
      </c>
      <c r="G39" s="1">
        <v>4</v>
      </c>
      <c r="H39" s="1">
        <f t="shared" si="12"/>
        <v>3.0117296088248459E-2</v>
      </c>
    </row>
    <row r="40" spans="1:8" ht="15.75" customHeight="1" x14ac:dyDescent="0.25">
      <c r="A40" s="1">
        <f t="shared" si="13"/>
        <v>4</v>
      </c>
      <c r="B40" s="1">
        <f t="shared" si="14"/>
        <v>0.23624000000000001</v>
      </c>
      <c r="C40" s="2">
        <f t="shared" si="8"/>
        <v>1.0055809337599999</v>
      </c>
      <c r="D40" s="2">
        <f t="shared" si="9"/>
        <v>0.96985393695890587</v>
      </c>
      <c r="E40" s="2">
        <f t="shared" si="10"/>
        <v>0.38910838396603109</v>
      </c>
      <c r="F40" s="5">
        <f t="shared" si="11"/>
        <v>0.37737829809317286</v>
      </c>
      <c r="G40" s="1">
        <v>2</v>
      </c>
      <c r="H40" s="1">
        <f t="shared" si="12"/>
        <v>1.4858641523588527E-2</v>
      </c>
    </row>
    <row r="41" spans="1:8" ht="15.75" customHeight="1" x14ac:dyDescent="0.25">
      <c r="A41" s="1">
        <f t="shared" si="13"/>
        <v>5</v>
      </c>
      <c r="B41" s="1">
        <f t="shared" si="14"/>
        <v>0.29530000000000001</v>
      </c>
      <c r="C41" s="2">
        <f t="shared" si="8"/>
        <v>1.008720209</v>
      </c>
      <c r="D41" s="2">
        <f t="shared" si="9"/>
        <v>0.95336900980090999</v>
      </c>
      <c r="E41" s="2">
        <f t="shared" si="10"/>
        <v>0.38910838396603109</v>
      </c>
      <c r="F41" s="5">
        <f t="shared" si="11"/>
        <v>0.37096387472692732</v>
      </c>
      <c r="G41" s="1">
        <v>4</v>
      </c>
      <c r="H41" s="1">
        <f t="shared" si="12"/>
        <v>2.9212168588496439E-2</v>
      </c>
    </row>
    <row r="42" spans="1:8" ht="15.75" customHeight="1" x14ac:dyDescent="0.25">
      <c r="A42" s="1">
        <f t="shared" si="13"/>
        <v>6</v>
      </c>
      <c r="B42" s="1">
        <f t="shared" si="14"/>
        <v>0.35436000000000001</v>
      </c>
      <c r="C42" s="2">
        <f t="shared" si="8"/>
        <v>1.0125571009600001</v>
      </c>
      <c r="D42" s="2">
        <f t="shared" si="9"/>
        <v>0.93366831280631868</v>
      </c>
      <c r="E42" s="2">
        <f t="shared" si="10"/>
        <v>0.38910838396603109</v>
      </c>
      <c r="F42" s="5">
        <f t="shared" si="11"/>
        <v>0.36329816835635748</v>
      </c>
      <c r="G42" s="1">
        <v>2</v>
      </c>
      <c r="H42" s="1">
        <f t="shared" si="12"/>
        <v>1.4304259882084317E-2</v>
      </c>
    </row>
    <row r="43" spans="1:8" ht="15.75" customHeight="1" x14ac:dyDescent="0.25">
      <c r="A43" s="1">
        <f t="shared" si="13"/>
        <v>7</v>
      </c>
      <c r="B43" s="1">
        <f t="shared" si="14"/>
        <v>0.41342000000000001</v>
      </c>
      <c r="C43" s="2">
        <f t="shared" si="8"/>
        <v>1.01709160964</v>
      </c>
      <c r="D43" s="2">
        <f t="shared" si="9"/>
        <v>0.9110025776518742</v>
      </c>
      <c r="E43" s="2">
        <f t="shared" si="10"/>
        <v>0.38910838396603109</v>
      </c>
      <c r="F43" s="5">
        <f t="shared" si="11"/>
        <v>0.35447874077900954</v>
      </c>
      <c r="G43" s="1">
        <v>4</v>
      </c>
      <c r="H43" s="1">
        <f t="shared" si="12"/>
        <v>2.7914019240544406E-2</v>
      </c>
    </row>
    <row r="44" spans="1:8" ht="15.75" customHeight="1" x14ac:dyDescent="0.25">
      <c r="A44" s="1">
        <f t="shared" si="13"/>
        <v>8</v>
      </c>
      <c r="B44" s="1">
        <f t="shared" si="14"/>
        <v>0.47248000000000001</v>
      </c>
      <c r="C44" s="2">
        <f t="shared" si="8"/>
        <v>1.0223237350400001</v>
      </c>
      <c r="D44" s="2">
        <f t="shared" si="9"/>
        <v>0.88565292030501519</v>
      </c>
      <c r="E44" s="2">
        <f t="shared" si="10"/>
        <v>0.38910838396603109</v>
      </c>
      <c r="F44" s="5">
        <f t="shared" si="11"/>
        <v>0.3446149765746806</v>
      </c>
      <c r="G44" s="1">
        <v>2</v>
      </c>
      <c r="H44" s="1">
        <f t="shared" si="12"/>
        <v>1.3568640344333759E-2</v>
      </c>
    </row>
    <row r="45" spans="1:8" ht="15.75" customHeight="1" x14ac:dyDescent="0.25">
      <c r="A45" s="1">
        <f t="shared" si="13"/>
        <v>9</v>
      </c>
      <c r="B45" s="1">
        <f t="shared" si="14"/>
        <v>0.53154000000000001</v>
      </c>
      <c r="C45" s="2">
        <f t="shared" si="8"/>
        <v>1.02825347716</v>
      </c>
      <c r="D45" s="2">
        <f t="shared" si="9"/>
        <v>0.85792430702694111</v>
      </c>
      <c r="E45" s="2">
        <f t="shared" si="10"/>
        <v>0.38910838396603109</v>
      </c>
      <c r="F45" s="5">
        <f t="shared" si="11"/>
        <v>0.33382554067243014</v>
      </c>
      <c r="G45" s="1">
        <v>4</v>
      </c>
      <c r="H45" s="1">
        <f t="shared" si="12"/>
        <v>2.6287648576151634E-2</v>
      </c>
    </row>
    <row r="46" spans="1:8" ht="15.75" customHeight="1" x14ac:dyDescent="0.25">
      <c r="A46" s="1">
        <f t="shared" si="13"/>
        <v>10</v>
      </c>
      <c r="B46" s="1">
        <f t="shared" si="14"/>
        <v>0.59060000000000001</v>
      </c>
      <c r="C46" s="2">
        <f t="shared" si="8"/>
        <v>1.0348808359999999</v>
      </c>
      <c r="D46" s="2">
        <f t="shared" si="9"/>
        <v>0.82813874530475451</v>
      </c>
      <c r="E46" s="2">
        <f t="shared" si="10"/>
        <v>0.38910838396603109</v>
      </c>
      <c r="F46" s="5">
        <f t="shared" si="11"/>
        <v>0.32223572888518964</v>
      </c>
      <c r="G46" s="1">
        <v>2</v>
      </c>
      <c r="H46" s="1">
        <f t="shared" si="12"/>
        <v>1.2687494765306201E-2</v>
      </c>
    </row>
    <row r="47" spans="1:8" ht="15.75" customHeight="1" x14ac:dyDescent="0.25">
      <c r="A47" s="1">
        <f t="shared" si="13"/>
        <v>11</v>
      </c>
      <c r="B47" s="1">
        <f t="shared" si="14"/>
        <v>0.64966000000000002</v>
      </c>
      <c r="C47" s="2">
        <f t="shared" si="8"/>
        <v>1.0422058115599999</v>
      </c>
      <c r="D47" s="2">
        <f t="shared" si="9"/>
        <v>0.79662843098181302</v>
      </c>
      <c r="E47" s="2">
        <f t="shared" si="10"/>
        <v>0.38910838396603109</v>
      </c>
      <c r="F47" s="5">
        <f t="shared" si="11"/>
        <v>0.30997480140072819</v>
      </c>
      <c r="G47" s="1">
        <v>4</v>
      </c>
      <c r="H47" s="1">
        <f t="shared" si="12"/>
        <v>2.4409482360969344E-2</v>
      </c>
    </row>
    <row r="48" spans="1:8" ht="15.75" customHeight="1" x14ac:dyDescent="0.25">
      <c r="A48" s="1">
        <f t="shared" si="13"/>
        <v>12</v>
      </c>
      <c r="B48" s="1">
        <f t="shared" si="14"/>
        <v>0.70872000000000002</v>
      </c>
      <c r="C48" s="2">
        <f t="shared" si="8"/>
        <v>1.05022840384</v>
      </c>
      <c r="D48" s="2">
        <f t="shared" si="9"/>
        <v>0.76372906941558749</v>
      </c>
      <c r="E48" s="2">
        <f t="shared" si="10"/>
        <v>0.38910838396603109</v>
      </c>
      <c r="F48" s="5">
        <f t="shared" si="11"/>
        <v>0.29717338398818005</v>
      </c>
      <c r="G48" s="1">
        <v>2</v>
      </c>
      <c r="H48" s="1">
        <f t="shared" si="12"/>
        <v>1.1700706705561276E-2</v>
      </c>
    </row>
    <row r="49" spans="1:8" ht="15.75" customHeight="1" x14ac:dyDescent="0.25">
      <c r="A49" s="1">
        <f t="shared" si="13"/>
        <v>13</v>
      </c>
      <c r="B49" s="1">
        <f t="shared" si="14"/>
        <v>0.76778000000000002</v>
      </c>
      <c r="C49" s="2">
        <f t="shared" si="8"/>
        <v>1.0589486128400001</v>
      </c>
      <c r="D49" s="2">
        <f t="shared" si="9"/>
        <v>0.72977356589405762</v>
      </c>
      <c r="E49" s="2">
        <f t="shared" si="10"/>
        <v>0.38910838396603109</v>
      </c>
      <c r="F49" s="5">
        <f t="shared" si="11"/>
        <v>0.28396101288616465</v>
      </c>
      <c r="G49" s="1">
        <v>4</v>
      </c>
      <c r="H49" s="1">
        <f t="shared" si="12"/>
        <v>2.2360983228075847E-2</v>
      </c>
    </row>
    <row r="50" spans="1:8" ht="15.75" customHeight="1" x14ac:dyDescent="0.25">
      <c r="A50" s="1">
        <f t="shared" si="13"/>
        <v>14</v>
      </c>
      <c r="B50" s="1">
        <f t="shared" si="14"/>
        <v>0.82684000000000002</v>
      </c>
      <c r="C50" s="2">
        <f t="shared" si="8"/>
        <v>1.06836643856</v>
      </c>
      <c r="D50" s="2">
        <f t="shared" si="9"/>
        <v>0.6950862507919261</v>
      </c>
      <c r="E50" s="2">
        <f t="shared" si="10"/>
        <v>0.38910838396603109</v>
      </c>
      <c r="F50" s="5">
        <f t="shared" si="11"/>
        <v>0.27046388776265379</v>
      </c>
      <c r="G50" s="1">
        <v>2</v>
      </c>
      <c r="H50" s="1">
        <f t="shared" si="12"/>
        <v>1.0649064807508223E-2</v>
      </c>
    </row>
    <row r="51" spans="1:8" ht="15.75" customHeight="1" x14ac:dyDescent="0.25">
      <c r="A51" s="1">
        <f t="shared" si="13"/>
        <v>15</v>
      </c>
      <c r="B51" s="1">
        <f t="shared" si="14"/>
        <v>0.88590000000000002</v>
      </c>
      <c r="C51" s="2">
        <f t="shared" si="8"/>
        <v>1.0784818810000001</v>
      </c>
      <c r="D51" s="2">
        <f t="shared" si="9"/>
        <v>0.65997777031963134</v>
      </c>
      <c r="E51" s="2">
        <f t="shared" si="10"/>
        <v>0.38910838396603109</v>
      </c>
      <c r="F51" s="5">
        <f t="shared" si="11"/>
        <v>0.2568028836625762</v>
      </c>
      <c r="G51" s="1">
        <v>4</v>
      </c>
      <c r="H51" s="1">
        <f t="shared" si="12"/>
        <v>2.0222371078815669E-2</v>
      </c>
    </row>
    <row r="52" spans="1:8" ht="15.75" customHeight="1" x14ac:dyDescent="0.25">
      <c r="A52" s="1">
        <f t="shared" si="13"/>
        <v>16</v>
      </c>
      <c r="B52" s="1">
        <f t="shared" si="14"/>
        <v>0.94496000000000002</v>
      </c>
      <c r="C52" s="2">
        <f t="shared" si="8"/>
        <v>1.0892949401600001</v>
      </c>
      <c r="D52" s="2">
        <f t="shared" si="9"/>
        <v>0.62474073655775397</v>
      </c>
      <c r="E52" s="2">
        <f t="shared" si="10"/>
        <v>0.38910838396603109</v>
      </c>
      <c r="F52" s="5">
        <f t="shared" si="11"/>
        <v>0.2430918583997356</v>
      </c>
      <c r="G52" s="1">
        <v>2</v>
      </c>
      <c r="H52" s="1">
        <f t="shared" si="12"/>
        <v>9.5713367713922571E-3</v>
      </c>
    </row>
    <row r="53" spans="1:8" ht="15.75" customHeight="1" x14ac:dyDescent="0.25">
      <c r="A53" s="1">
        <f t="shared" si="13"/>
        <v>17</v>
      </c>
      <c r="B53" s="1">
        <f t="shared" si="14"/>
        <v>1.0040200000000001</v>
      </c>
      <c r="C53" s="2">
        <f t="shared" si="8"/>
        <v>1.1008056160399999</v>
      </c>
      <c r="D53" s="2">
        <f t="shared" si="9"/>
        <v>0.58964619302060373</v>
      </c>
      <c r="E53" s="2">
        <f t="shared" si="10"/>
        <v>0.38910838396603109</v>
      </c>
      <c r="F53" s="5">
        <f t="shared" si="11"/>
        <v>0.22943627727796956</v>
      </c>
      <c r="G53" s="1">
        <v>4</v>
      </c>
      <c r="H53" s="1">
        <f t="shared" si="12"/>
        <v>1.8067342048049179E-2</v>
      </c>
    </row>
    <row r="54" spans="1:8" ht="15.75" customHeight="1" x14ac:dyDescent="0.25">
      <c r="A54" s="1">
        <f t="shared" si="13"/>
        <v>18</v>
      </c>
      <c r="B54" s="1">
        <f t="shared" si="14"/>
        <v>1.0630800000000002</v>
      </c>
      <c r="C54" s="2">
        <f t="shared" si="8"/>
        <v>1.1130139086400002</v>
      </c>
      <c r="D54" s="2">
        <f t="shared" si="9"/>
        <v>0.55494091625008635</v>
      </c>
      <c r="E54" s="2">
        <f t="shared" si="10"/>
        <v>0.38910838396603109</v>
      </c>
      <c r="F54" s="5">
        <f t="shared" si="11"/>
        <v>0.2159321631186997</v>
      </c>
      <c r="G54" s="1">
        <v>2</v>
      </c>
      <c r="H54" s="1">
        <f t="shared" si="12"/>
        <v>8.5019690358602695E-3</v>
      </c>
    </row>
    <row r="55" spans="1:8" ht="15.75" customHeight="1" x14ac:dyDescent="0.25">
      <c r="A55" s="1">
        <f t="shared" si="13"/>
        <v>19</v>
      </c>
      <c r="B55" s="1">
        <f t="shared" si="14"/>
        <v>1.1221400000000004</v>
      </c>
      <c r="C55" s="2">
        <f t="shared" si="8"/>
        <v>1.1259198179600001</v>
      </c>
      <c r="D55" s="2">
        <f t="shared" si="9"/>
        <v>0.52084554154272744</v>
      </c>
      <c r="E55" s="2">
        <f t="shared" si="10"/>
        <v>0.38910838396603109</v>
      </c>
      <c r="F55" s="5">
        <f t="shared" si="11"/>
        <v>0.202665366965603</v>
      </c>
      <c r="G55" s="1">
        <v>4</v>
      </c>
      <c r="H55" s="1">
        <f t="shared" si="12"/>
        <v>1.595922209731802E-2</v>
      </c>
    </row>
    <row r="56" spans="1:8" ht="15.75" customHeight="1" x14ac:dyDescent="0.25">
      <c r="A56" s="1">
        <f t="shared" si="13"/>
        <v>20</v>
      </c>
      <c r="B56" s="1">
        <f t="shared" si="14"/>
        <v>1.1812000000000005</v>
      </c>
      <c r="C56" s="2">
        <f t="shared" si="8"/>
        <v>1.1395233440000001</v>
      </c>
      <c r="D56" s="2">
        <f t="shared" si="9"/>
        <v>0.48755347307747493</v>
      </c>
      <c r="E56" s="2">
        <f t="shared" si="10"/>
        <v>0.38910838396603109</v>
      </c>
      <c r="F56" s="5">
        <f t="shared" si="11"/>
        <v>0.18971114400620212</v>
      </c>
      <c r="G56" s="1">
        <v>1</v>
      </c>
      <c r="H56" s="1">
        <f t="shared" si="12"/>
        <v>3.7347800550020993E-3</v>
      </c>
    </row>
    <row r="57" spans="1:8" ht="15.75" customHeight="1" x14ac:dyDescent="0.2"/>
    <row r="58" spans="1:8" ht="15.75" customHeight="1" x14ac:dyDescent="0.25">
      <c r="C58" s="6">
        <f t="shared" ref="C58:D58" si="15">SUM(C36:C56)</f>
        <v>22.001079993199998</v>
      </c>
      <c r="D58" s="2">
        <f t="shared" si="15"/>
        <v>16.735885148358779</v>
      </c>
      <c r="G58" s="1" t="s">
        <v>4</v>
      </c>
      <c r="H58" s="1">
        <f>SUM(H36:H56)</f>
        <v>0.36757340515255166</v>
      </c>
    </row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workbookViewId="0">
      <selection activeCell="I21" sqref="I21"/>
    </sheetView>
  </sheetViews>
  <sheetFormatPr baseColWidth="10" defaultColWidth="11.21875" defaultRowHeight="15" customHeight="1" x14ac:dyDescent="0.2"/>
  <cols>
    <col min="1" max="1" width="10.5546875" customWidth="1"/>
    <col min="2" max="2" width="9.109375" customWidth="1"/>
    <col min="3" max="3" width="7.44140625" customWidth="1"/>
    <col min="4" max="4" width="8.44140625" customWidth="1"/>
    <col min="5" max="5" width="18.44140625" customWidth="1"/>
    <col min="6" max="6" width="16.6640625" customWidth="1"/>
    <col min="7" max="7" width="10.5546875" customWidth="1"/>
    <col min="8" max="8" width="23.77734375" customWidth="1"/>
    <col min="9" max="9" width="19.77734375" customWidth="1"/>
    <col min="10" max="26" width="10.5546875" customWidth="1"/>
  </cols>
  <sheetData>
    <row r="1" spans="1:8" ht="15.75" x14ac:dyDescent="0.25">
      <c r="A1" s="1" t="s">
        <v>5</v>
      </c>
      <c r="B1" s="1" t="s">
        <v>0</v>
      </c>
      <c r="C1" s="1">
        <v>0</v>
      </c>
    </row>
    <row r="2" spans="1:8" ht="15.75" x14ac:dyDescent="0.25">
      <c r="A2" s="1" t="s">
        <v>6</v>
      </c>
      <c r="B2" s="3" t="s">
        <v>2</v>
      </c>
      <c r="C2" s="3">
        <v>2.75</v>
      </c>
      <c r="D2" s="3"/>
      <c r="E2" s="3"/>
      <c r="F2" s="3"/>
    </row>
    <row r="3" spans="1:8" ht="15.75" x14ac:dyDescent="0.25">
      <c r="B3" s="3" t="s">
        <v>1</v>
      </c>
      <c r="C3" s="3">
        <v>10</v>
      </c>
      <c r="D3" s="3"/>
      <c r="E3" s="3"/>
      <c r="F3" s="3"/>
    </row>
    <row r="4" spans="1:8" ht="15.75" x14ac:dyDescent="0.25">
      <c r="B4" s="1" t="s">
        <v>11</v>
      </c>
      <c r="C4" s="1">
        <v>30</v>
      </c>
    </row>
    <row r="5" spans="1:8" ht="15.75" x14ac:dyDescent="0.25">
      <c r="B5" s="1" t="s">
        <v>8</v>
      </c>
      <c r="C5" s="1">
        <f>(C2-C1)/(C3)</f>
        <v>0.27500000000000002</v>
      </c>
      <c r="D5" s="4" t="s">
        <v>7</v>
      </c>
      <c r="E5" s="1">
        <f>(C2-C1)/(3*C3)</f>
        <v>9.166666666666666E-2</v>
      </c>
    </row>
    <row r="6" spans="1:8" ht="15.75" x14ac:dyDescent="0.25">
      <c r="D6" s="1">
        <f>EXP(GAMMALN(5))</f>
        <v>24.000000000000004</v>
      </c>
    </row>
    <row r="7" spans="1:8" ht="15.75" x14ac:dyDescent="0.25">
      <c r="B7" s="1" t="s">
        <v>2</v>
      </c>
      <c r="C7" s="1" t="s">
        <v>12</v>
      </c>
    </row>
    <row r="8" spans="1:8" ht="15.75" x14ac:dyDescent="0.25">
      <c r="C8" s="2" t="s">
        <v>13</v>
      </c>
      <c r="D8" s="2" t="s">
        <v>14</v>
      </c>
      <c r="E8" s="2" t="s">
        <v>15</v>
      </c>
      <c r="F8" s="5" t="s">
        <v>16</v>
      </c>
      <c r="G8" s="2" t="s">
        <v>9</v>
      </c>
      <c r="H8" s="2" t="s">
        <v>17</v>
      </c>
    </row>
    <row r="9" spans="1:8" ht="15.75" x14ac:dyDescent="0.25">
      <c r="A9" s="1">
        <v>0</v>
      </c>
      <c r="B9" s="1">
        <v>0</v>
      </c>
      <c r="C9" s="2">
        <f t="shared" ref="C9:C19" si="0">1+(B9^2/$C$4)</f>
        <v>1</v>
      </c>
      <c r="D9" s="2">
        <f t="shared" ref="D9:D19" si="1">C9^((($C$4+1)/2)*-1)</f>
        <v>1</v>
      </c>
      <c r="E9" s="2">
        <f t="shared" ref="E9:E19" si="2">EXP(GAMMALN(($C$4+1)/2))/( (($C$4*PI())^0.5)*EXP(GAMMALN(($C$4/2))) )</f>
        <v>0.39563218489409696</v>
      </c>
      <c r="F9" s="5">
        <f t="shared" ref="F9:F19" si="3">D9*E9</f>
        <v>0.39563218489409696</v>
      </c>
      <c r="G9" s="3">
        <v>1</v>
      </c>
      <c r="H9" s="1">
        <f t="shared" ref="H9:H19" si="4">F9*G9*$E$5</f>
        <v>3.6266283615292216E-2</v>
      </c>
    </row>
    <row r="10" spans="1:8" ht="15.75" x14ac:dyDescent="0.25">
      <c r="A10" s="1">
        <f t="shared" ref="A10:A19" si="5">A9+1</f>
        <v>1</v>
      </c>
      <c r="B10" s="1">
        <f t="shared" ref="B10:B19" si="6">B9+$C$5</f>
        <v>0.27500000000000002</v>
      </c>
      <c r="C10" s="2">
        <f t="shared" si="0"/>
        <v>1.0025208333333333</v>
      </c>
      <c r="D10" s="2">
        <f t="shared" si="1"/>
        <v>0.96172786676172306</v>
      </c>
      <c r="E10" s="2">
        <f t="shared" si="2"/>
        <v>0.39563218489409696</v>
      </c>
      <c r="F10" s="5">
        <f t="shared" si="3"/>
        <v>0.38049049720047945</v>
      </c>
      <c r="G10" s="1">
        <v>4</v>
      </c>
      <c r="H10" s="1">
        <f t="shared" si="4"/>
        <v>0.13951318230684245</v>
      </c>
    </row>
    <row r="11" spans="1:8" ht="15.75" x14ac:dyDescent="0.25">
      <c r="A11" s="1">
        <f t="shared" si="5"/>
        <v>2</v>
      </c>
      <c r="B11" s="1">
        <f t="shared" si="6"/>
        <v>0.55000000000000004</v>
      </c>
      <c r="C11" s="2">
        <f t="shared" si="0"/>
        <v>1.0100833333333334</v>
      </c>
      <c r="D11" s="2">
        <f t="shared" si="1"/>
        <v>0.85597941300637059</v>
      </c>
      <c r="E11" s="2">
        <f t="shared" si="2"/>
        <v>0.39563218489409696</v>
      </c>
      <c r="F11" s="5">
        <f t="shared" si="3"/>
        <v>0.33865300539207699</v>
      </c>
      <c r="G11" s="1">
        <v>2</v>
      </c>
      <c r="H11" s="1">
        <f t="shared" si="4"/>
        <v>6.208638432188078E-2</v>
      </c>
    </row>
    <row r="12" spans="1:8" ht="15.75" x14ac:dyDescent="0.25">
      <c r="A12" s="1">
        <f t="shared" si="5"/>
        <v>3</v>
      </c>
      <c r="B12" s="1">
        <f t="shared" si="6"/>
        <v>0.82500000000000007</v>
      </c>
      <c r="C12" s="2">
        <f t="shared" si="0"/>
        <v>1.0226875</v>
      </c>
      <c r="D12" s="2">
        <f t="shared" si="1"/>
        <v>0.70629203747232516</v>
      </c>
      <c r="E12" s="2">
        <f t="shared" si="2"/>
        <v>0.39563218489409696</v>
      </c>
      <c r="F12" s="5">
        <f t="shared" si="3"/>
        <v>0.27943186195847941</v>
      </c>
      <c r="G12" s="1">
        <v>4</v>
      </c>
      <c r="H12" s="1">
        <f t="shared" si="4"/>
        <v>0.10245834938477577</v>
      </c>
    </row>
    <row r="13" spans="1:8" ht="15.75" x14ac:dyDescent="0.25">
      <c r="A13" s="1">
        <f t="shared" si="5"/>
        <v>4</v>
      </c>
      <c r="B13" s="1">
        <f t="shared" si="6"/>
        <v>1.1000000000000001</v>
      </c>
      <c r="C13" s="2">
        <f t="shared" si="0"/>
        <v>1.0403333333333333</v>
      </c>
      <c r="D13" s="2">
        <f t="shared" si="1"/>
        <v>0.54178382356333488</v>
      </c>
      <c r="E13" s="2">
        <f t="shared" si="2"/>
        <v>0.39563218489409696</v>
      </c>
      <c r="F13" s="5">
        <f t="shared" si="3"/>
        <v>0.2143471178566401</v>
      </c>
      <c r="G13" s="1">
        <v>2</v>
      </c>
      <c r="H13" s="1">
        <f t="shared" si="4"/>
        <v>3.9296971607050681E-2</v>
      </c>
    </row>
    <row r="14" spans="1:8" ht="15.75" x14ac:dyDescent="0.25">
      <c r="A14" s="1">
        <f t="shared" si="5"/>
        <v>5</v>
      </c>
      <c r="B14" s="1">
        <f t="shared" si="6"/>
        <v>1.375</v>
      </c>
      <c r="C14" s="2">
        <f t="shared" si="0"/>
        <v>1.0630208333333333</v>
      </c>
      <c r="D14" s="2">
        <f t="shared" si="1"/>
        <v>0.38779523802335941</v>
      </c>
      <c r="E14" s="2">
        <f t="shared" si="2"/>
        <v>0.39563218489409696</v>
      </c>
      <c r="F14" s="5">
        <f t="shared" si="3"/>
        <v>0.15342427731070807</v>
      </c>
      <c r="G14" s="1">
        <v>4</v>
      </c>
      <c r="H14" s="1">
        <f t="shared" si="4"/>
        <v>5.6255568347259623E-2</v>
      </c>
    </row>
    <row r="15" spans="1:8" ht="15.75" x14ac:dyDescent="0.25">
      <c r="A15" s="1">
        <f t="shared" si="5"/>
        <v>6</v>
      </c>
      <c r="B15" s="1">
        <f t="shared" si="6"/>
        <v>1.65</v>
      </c>
      <c r="C15" s="2">
        <f t="shared" si="0"/>
        <v>1.0907499999999999</v>
      </c>
      <c r="D15" s="2">
        <f t="shared" si="1"/>
        <v>0.26017110667252569</v>
      </c>
      <c r="E15" s="2">
        <f t="shared" si="2"/>
        <v>0.39563218489409696</v>
      </c>
      <c r="F15" s="5">
        <f t="shared" si="3"/>
        <v>0.10293206337916651</v>
      </c>
      <c r="G15" s="1">
        <v>2</v>
      </c>
      <c r="H15" s="1">
        <f t="shared" si="4"/>
        <v>1.8870878286180524E-2</v>
      </c>
    </row>
    <row r="16" spans="1:8" ht="15.75" x14ac:dyDescent="0.25">
      <c r="A16" s="1">
        <f t="shared" si="5"/>
        <v>7</v>
      </c>
      <c r="B16" s="1">
        <f t="shared" si="6"/>
        <v>1.9249999999999998</v>
      </c>
      <c r="C16" s="2">
        <f t="shared" si="0"/>
        <v>1.1235208333333333</v>
      </c>
      <c r="D16" s="2">
        <f t="shared" si="1"/>
        <v>0.1644343274741257</v>
      </c>
      <c r="E16" s="2">
        <f t="shared" si="2"/>
        <v>0.39563218489409696</v>
      </c>
      <c r="F16" s="5">
        <f t="shared" si="3"/>
        <v>6.5055512250179789E-2</v>
      </c>
      <c r="G16" s="1">
        <v>4</v>
      </c>
      <c r="H16" s="1">
        <f t="shared" si="4"/>
        <v>2.385368782506592E-2</v>
      </c>
    </row>
    <row r="17" spans="1:9" ht="15.75" x14ac:dyDescent="0.25">
      <c r="A17" s="1">
        <f t="shared" si="5"/>
        <v>8</v>
      </c>
      <c r="B17" s="1">
        <f t="shared" si="6"/>
        <v>2.1999999999999997</v>
      </c>
      <c r="C17" s="2">
        <f t="shared" si="0"/>
        <v>1.1613333333333333</v>
      </c>
      <c r="D17" s="2">
        <f t="shared" si="1"/>
        <v>9.8439223652655269E-2</v>
      </c>
      <c r="E17" s="2">
        <f t="shared" si="2"/>
        <v>0.39563218489409696</v>
      </c>
      <c r="F17" s="5">
        <f t="shared" si="3"/>
        <v>3.894572513297867E-2</v>
      </c>
      <c r="G17" s="1">
        <v>2</v>
      </c>
      <c r="H17" s="1">
        <f t="shared" si="4"/>
        <v>7.1400496077127559E-3</v>
      </c>
    </row>
    <row r="18" spans="1:9" ht="15.75" x14ac:dyDescent="0.25">
      <c r="A18" s="1">
        <f t="shared" si="5"/>
        <v>9</v>
      </c>
      <c r="B18" s="1">
        <f t="shared" si="6"/>
        <v>2.4749999999999996</v>
      </c>
      <c r="C18" s="2">
        <f t="shared" si="0"/>
        <v>1.2041875</v>
      </c>
      <c r="D18" s="2">
        <f t="shared" si="1"/>
        <v>5.6135968750225848E-2</v>
      </c>
      <c r="E18" s="2">
        <f t="shared" si="2"/>
        <v>0.39563218489409696</v>
      </c>
      <c r="F18" s="5">
        <f t="shared" si="3"/>
        <v>2.2209195967798603E-2</v>
      </c>
      <c r="G18" s="1">
        <v>4</v>
      </c>
      <c r="H18" s="1">
        <f t="shared" si="4"/>
        <v>8.143371854859487E-3</v>
      </c>
    </row>
    <row r="19" spans="1:9" ht="15.75" x14ac:dyDescent="0.25">
      <c r="A19" s="1">
        <f t="shared" si="5"/>
        <v>10</v>
      </c>
      <c r="B19" s="1">
        <f t="shared" si="6"/>
        <v>2.7499999999999996</v>
      </c>
      <c r="C19" s="2">
        <f t="shared" si="0"/>
        <v>1.2520833333333332</v>
      </c>
      <c r="D19" s="2">
        <f t="shared" si="1"/>
        <v>3.0667958244619962E-2</v>
      </c>
      <c r="E19" s="2">
        <f t="shared" si="2"/>
        <v>0.39563218489409696</v>
      </c>
      <c r="F19" s="5">
        <f t="shared" si="3"/>
        <v>1.213323132655993E-2</v>
      </c>
      <c r="G19" s="3">
        <v>1</v>
      </c>
      <c r="H19" s="1">
        <f t="shared" si="4"/>
        <v>1.1122128716013267E-3</v>
      </c>
    </row>
    <row r="21" spans="1:9" ht="15.75" customHeight="1" x14ac:dyDescent="0.25">
      <c r="C21" s="6">
        <f t="shared" ref="C21:D21" si="7">SUM(C9:C19)</f>
        <v>11.970520833333333</v>
      </c>
      <c r="D21" s="2">
        <f t="shared" si="7"/>
        <v>5.0634269636212661</v>
      </c>
      <c r="G21" s="1" t="s">
        <v>4</v>
      </c>
      <c r="H21" s="1">
        <f>SUM(H9:H19)</f>
        <v>0.49499694002852157</v>
      </c>
    </row>
    <row r="22" spans="1:9" ht="15.75" customHeight="1" x14ac:dyDescent="0.25">
      <c r="G22" s="1" t="s">
        <v>3</v>
      </c>
      <c r="H22" s="1" t="s">
        <v>3</v>
      </c>
    </row>
    <row r="23" spans="1:9" ht="15.75" customHeight="1" x14ac:dyDescent="0.2"/>
    <row r="24" spans="1:9" ht="15.75" customHeight="1" x14ac:dyDescent="0.25">
      <c r="G24" s="1" t="s">
        <v>10</v>
      </c>
      <c r="H24" s="1">
        <v>1.0000000000000001E-5</v>
      </c>
    </row>
    <row r="25" spans="1:9" ht="15.75" customHeight="1" x14ac:dyDescent="0.25">
      <c r="G25" s="1" t="s">
        <v>18</v>
      </c>
      <c r="H25" s="1">
        <f>H21</f>
        <v>0.49499694002852157</v>
      </c>
      <c r="I25" s="7">
        <f>ABS(H26-H25)</f>
        <v>2.9182199950961163E-6</v>
      </c>
    </row>
    <row r="26" spans="1:9" ht="15.75" customHeight="1" x14ac:dyDescent="0.25">
      <c r="G26" s="1" t="s">
        <v>19</v>
      </c>
      <c r="H26" s="1">
        <f>H58</f>
        <v>0.49499985824851667</v>
      </c>
    </row>
    <row r="27" spans="1:9" ht="15.75" customHeight="1" x14ac:dyDescent="0.25">
      <c r="H27" s="1" t="s">
        <v>3</v>
      </c>
    </row>
    <row r="28" spans="1:9" ht="15.75" customHeight="1" x14ac:dyDescent="0.25">
      <c r="B28" s="1" t="s">
        <v>0</v>
      </c>
      <c r="C28" s="1">
        <v>0</v>
      </c>
    </row>
    <row r="29" spans="1:9" ht="15.75" customHeight="1" x14ac:dyDescent="0.25">
      <c r="B29" s="3" t="s">
        <v>2</v>
      </c>
      <c r="C29" s="3">
        <v>2.75</v>
      </c>
      <c r="D29" s="3"/>
      <c r="E29" s="3"/>
      <c r="F29" s="3"/>
    </row>
    <row r="30" spans="1:9" ht="15.75" customHeight="1" x14ac:dyDescent="0.25">
      <c r="B30" s="3" t="s">
        <v>1</v>
      </c>
      <c r="C30" s="3">
        <v>20</v>
      </c>
      <c r="D30" s="3"/>
      <c r="E30" s="3"/>
      <c r="F30" s="3"/>
    </row>
    <row r="31" spans="1:9" ht="15.75" customHeight="1" x14ac:dyDescent="0.25">
      <c r="B31" s="1" t="s">
        <v>11</v>
      </c>
      <c r="C31" s="1">
        <v>30</v>
      </c>
    </row>
    <row r="32" spans="1:9" ht="15.75" customHeight="1" x14ac:dyDescent="0.25">
      <c r="B32" s="1" t="s">
        <v>8</v>
      </c>
      <c r="C32" s="1">
        <f>(C29-C28)/(C30)</f>
        <v>0.13750000000000001</v>
      </c>
      <c r="D32" s="4" t="s">
        <v>7</v>
      </c>
      <c r="E32" s="1">
        <f>(C29-C28)/(3*C30)</f>
        <v>4.583333333333333E-2</v>
      </c>
    </row>
    <row r="33" spans="1:8" ht="15.75" customHeight="1" x14ac:dyDescent="0.25">
      <c r="D33" s="1">
        <f>EXP(GAMMALN(5))</f>
        <v>24.000000000000004</v>
      </c>
    </row>
    <row r="34" spans="1:8" ht="15.75" customHeight="1" x14ac:dyDescent="0.25">
      <c r="B34" s="1" t="s">
        <v>2</v>
      </c>
      <c r="C34" s="1" t="s">
        <v>12</v>
      </c>
    </row>
    <row r="35" spans="1:8" ht="15.75" customHeight="1" x14ac:dyDescent="0.25">
      <c r="C35" s="2" t="s">
        <v>13</v>
      </c>
      <c r="D35" s="2" t="s">
        <v>14</v>
      </c>
      <c r="E35" s="2" t="s">
        <v>15</v>
      </c>
      <c r="F35" s="5" t="s">
        <v>16</v>
      </c>
    </row>
    <row r="36" spans="1:8" ht="15.75" customHeight="1" x14ac:dyDescent="0.25">
      <c r="A36" s="1">
        <v>0</v>
      </c>
      <c r="B36" s="1">
        <v>0</v>
      </c>
      <c r="C36" s="2">
        <f t="shared" ref="C36:C56" si="8">1+(B36^2/$C$31)</f>
        <v>1</v>
      </c>
      <c r="D36" s="2">
        <f t="shared" ref="D36:D56" si="9">C36^((($C$31+1)/2)*-1)</f>
        <v>1</v>
      </c>
      <c r="E36" s="2">
        <f t="shared" ref="E36:E56" si="10">EXP(GAMMALN(($C$31+1)/2))/( (($C$31*PI())^0.5)*EXP(GAMMALN(($C$31/2))) )</f>
        <v>0.39563218489409696</v>
      </c>
      <c r="F36" s="5">
        <f t="shared" ref="F36:F56" si="11">D36*E36</f>
        <v>0.39563218489409696</v>
      </c>
      <c r="G36" s="3">
        <v>1</v>
      </c>
      <c r="H36" s="1">
        <f t="shared" ref="H36:H56" si="12">F36*G36*$E$32</f>
        <v>1.8133141807646108E-2</v>
      </c>
    </row>
    <row r="37" spans="1:8" ht="15.75" customHeight="1" x14ac:dyDescent="0.25">
      <c r="A37" s="1">
        <f t="shared" ref="A37:A56" si="13">A36+1</f>
        <v>1</v>
      </c>
      <c r="B37" s="1">
        <f t="shared" ref="B37:B56" si="14">B36+$C$32</f>
        <v>0.13750000000000001</v>
      </c>
      <c r="C37" s="2">
        <f t="shared" si="8"/>
        <v>1.0006302083333334</v>
      </c>
      <c r="D37" s="2">
        <f t="shared" si="9"/>
        <v>0.99028237183189138</v>
      </c>
      <c r="E37" s="2">
        <f t="shared" si="10"/>
        <v>0.39563218489409696</v>
      </c>
      <c r="F37" s="5">
        <f t="shared" si="11"/>
        <v>0.3917875784299597</v>
      </c>
      <c r="G37" s="1">
        <v>4</v>
      </c>
      <c r="H37" s="1">
        <f t="shared" si="12"/>
        <v>7.1827722712159273E-2</v>
      </c>
    </row>
    <row r="38" spans="1:8" ht="15.75" customHeight="1" x14ac:dyDescent="0.25">
      <c r="A38" s="1">
        <f t="shared" si="13"/>
        <v>2</v>
      </c>
      <c r="B38" s="1">
        <f t="shared" si="14"/>
        <v>0.27500000000000002</v>
      </c>
      <c r="C38" s="2">
        <f t="shared" si="8"/>
        <v>1.0025208333333333</v>
      </c>
      <c r="D38" s="2">
        <f t="shared" si="9"/>
        <v>0.96172786676172306</v>
      </c>
      <c r="E38" s="2">
        <f t="shared" si="10"/>
        <v>0.39563218489409696</v>
      </c>
      <c r="F38" s="5">
        <f t="shared" si="11"/>
        <v>0.38049049720047945</v>
      </c>
      <c r="G38" s="1">
        <v>2</v>
      </c>
      <c r="H38" s="1">
        <f t="shared" si="12"/>
        <v>3.4878295576710613E-2</v>
      </c>
    </row>
    <row r="39" spans="1:8" ht="15.75" customHeight="1" x14ac:dyDescent="0.25">
      <c r="A39" s="1">
        <f t="shared" si="13"/>
        <v>3</v>
      </c>
      <c r="B39" s="1">
        <f t="shared" si="14"/>
        <v>0.41250000000000003</v>
      </c>
      <c r="C39" s="2">
        <f t="shared" si="8"/>
        <v>1.005671875</v>
      </c>
      <c r="D39" s="2">
        <f t="shared" si="9"/>
        <v>0.916067082831024</v>
      </c>
      <c r="E39" s="2">
        <f t="shared" si="10"/>
        <v>0.39563218489409696</v>
      </c>
      <c r="F39" s="5">
        <f t="shared" si="11"/>
        <v>0.36242562148999974</v>
      </c>
      <c r="G39" s="1">
        <v>4</v>
      </c>
      <c r="H39" s="1">
        <f t="shared" si="12"/>
        <v>6.6444697273166611E-2</v>
      </c>
    </row>
    <row r="40" spans="1:8" ht="15.75" customHeight="1" x14ac:dyDescent="0.25">
      <c r="A40" s="1">
        <f t="shared" si="13"/>
        <v>4</v>
      </c>
      <c r="B40" s="1">
        <f t="shared" si="14"/>
        <v>0.55000000000000004</v>
      </c>
      <c r="C40" s="2">
        <f t="shared" si="8"/>
        <v>1.0100833333333334</v>
      </c>
      <c r="D40" s="2">
        <f t="shared" si="9"/>
        <v>0.85597941300637059</v>
      </c>
      <c r="E40" s="2">
        <f t="shared" si="10"/>
        <v>0.39563218489409696</v>
      </c>
      <c r="F40" s="5">
        <f t="shared" si="11"/>
        <v>0.33865300539207699</v>
      </c>
      <c r="G40" s="1">
        <v>2</v>
      </c>
      <c r="H40" s="1">
        <f t="shared" si="12"/>
        <v>3.104319216094039E-2</v>
      </c>
    </row>
    <row r="41" spans="1:8" ht="15.75" customHeight="1" x14ac:dyDescent="0.25">
      <c r="A41" s="1">
        <f t="shared" si="13"/>
        <v>5</v>
      </c>
      <c r="B41" s="1">
        <f t="shared" si="14"/>
        <v>0.6875</v>
      </c>
      <c r="C41" s="2">
        <f t="shared" si="8"/>
        <v>1.0157552083333334</v>
      </c>
      <c r="D41" s="2">
        <f t="shared" si="9"/>
        <v>0.78481917078605545</v>
      </c>
      <c r="E41" s="2">
        <f t="shared" si="10"/>
        <v>0.39563218489409696</v>
      </c>
      <c r="F41" s="5">
        <f t="shared" si="11"/>
        <v>0.31049972328486053</v>
      </c>
      <c r="G41" s="1">
        <v>4</v>
      </c>
      <c r="H41" s="1">
        <f t="shared" si="12"/>
        <v>5.6924949268891092E-2</v>
      </c>
    </row>
    <row r="42" spans="1:8" ht="15.75" customHeight="1" x14ac:dyDescent="0.25">
      <c r="A42" s="1">
        <f t="shared" si="13"/>
        <v>6</v>
      </c>
      <c r="B42" s="1">
        <f t="shared" si="14"/>
        <v>0.82499999999999996</v>
      </c>
      <c r="C42" s="2">
        <f t="shared" si="8"/>
        <v>1.0226875</v>
      </c>
      <c r="D42" s="2">
        <f t="shared" si="9"/>
        <v>0.70629203747232516</v>
      </c>
      <c r="E42" s="2">
        <f t="shared" si="10"/>
        <v>0.39563218489409696</v>
      </c>
      <c r="F42" s="5">
        <f t="shared" si="11"/>
        <v>0.27943186195847941</v>
      </c>
      <c r="G42" s="1">
        <v>2</v>
      </c>
      <c r="H42" s="1">
        <f t="shared" si="12"/>
        <v>2.5614587346193943E-2</v>
      </c>
    </row>
    <row r="43" spans="1:8" ht="15.75" customHeight="1" x14ac:dyDescent="0.25">
      <c r="A43" s="1">
        <f t="shared" si="13"/>
        <v>7</v>
      </c>
      <c r="B43" s="1">
        <f t="shared" si="14"/>
        <v>0.96249999999999991</v>
      </c>
      <c r="C43" s="2">
        <f t="shared" si="8"/>
        <v>1.0308802083333333</v>
      </c>
      <c r="D43" s="2">
        <f t="shared" si="9"/>
        <v>0.62412685889519726</v>
      </c>
      <c r="E43" s="2">
        <f t="shared" si="10"/>
        <v>0.39563218489409696</v>
      </c>
      <c r="F43" s="5">
        <f t="shared" si="11"/>
        <v>0.24692467283579664</v>
      </c>
      <c r="G43" s="1">
        <v>4</v>
      </c>
      <c r="H43" s="1">
        <f t="shared" si="12"/>
        <v>4.5269523353229382E-2</v>
      </c>
    </row>
    <row r="44" spans="1:8" ht="15.75" customHeight="1" x14ac:dyDescent="0.25">
      <c r="A44" s="1">
        <f t="shared" si="13"/>
        <v>8</v>
      </c>
      <c r="B44" s="1">
        <f t="shared" si="14"/>
        <v>1.0999999999999999</v>
      </c>
      <c r="C44" s="2">
        <f t="shared" si="8"/>
        <v>1.0403333333333333</v>
      </c>
      <c r="D44" s="2">
        <f t="shared" si="9"/>
        <v>0.54178382356333488</v>
      </c>
      <c r="E44" s="2">
        <f t="shared" si="10"/>
        <v>0.39563218489409696</v>
      </c>
      <c r="F44" s="5">
        <f t="shared" si="11"/>
        <v>0.2143471178566401</v>
      </c>
      <c r="G44" s="1">
        <v>2</v>
      </c>
      <c r="H44" s="1">
        <f t="shared" si="12"/>
        <v>1.964848580352534E-2</v>
      </c>
    </row>
    <row r="45" spans="1:8" ht="15.75" customHeight="1" x14ac:dyDescent="0.25">
      <c r="A45" s="1">
        <f t="shared" si="13"/>
        <v>9</v>
      </c>
      <c r="B45" s="1">
        <f t="shared" si="14"/>
        <v>1.2374999999999998</v>
      </c>
      <c r="C45" s="2">
        <f t="shared" si="8"/>
        <v>1.0510468749999999</v>
      </c>
      <c r="D45" s="2">
        <f t="shared" si="9"/>
        <v>0.46222951994137979</v>
      </c>
      <c r="E45" s="2">
        <f t="shared" si="10"/>
        <v>0.39563218489409696</v>
      </c>
      <c r="F45" s="5">
        <f t="shared" si="11"/>
        <v>0.18287287489695764</v>
      </c>
      <c r="G45" s="1">
        <v>4</v>
      </c>
      <c r="H45" s="1">
        <f t="shared" si="12"/>
        <v>3.3526693731108899E-2</v>
      </c>
    </row>
    <row r="46" spans="1:8" ht="15.75" customHeight="1" x14ac:dyDescent="0.25">
      <c r="A46" s="1">
        <f t="shared" si="13"/>
        <v>10</v>
      </c>
      <c r="B46" s="1">
        <f t="shared" si="14"/>
        <v>1.3749999999999998</v>
      </c>
      <c r="C46" s="2">
        <f t="shared" si="8"/>
        <v>1.0630208333333333</v>
      </c>
      <c r="D46" s="2">
        <f t="shared" si="9"/>
        <v>0.38779523802335941</v>
      </c>
      <c r="E46" s="2">
        <f t="shared" si="10"/>
        <v>0.39563218489409696</v>
      </c>
      <c r="F46" s="5">
        <f t="shared" si="11"/>
        <v>0.15342427731070807</v>
      </c>
      <c r="G46" s="1">
        <v>2</v>
      </c>
      <c r="H46" s="1">
        <f t="shared" si="12"/>
        <v>1.4063892086814906E-2</v>
      </c>
    </row>
    <row r="47" spans="1:8" ht="15.75" customHeight="1" x14ac:dyDescent="0.25">
      <c r="A47" s="1">
        <f t="shared" si="13"/>
        <v>11</v>
      </c>
      <c r="B47" s="1">
        <f t="shared" si="14"/>
        <v>1.5124999999999997</v>
      </c>
      <c r="C47" s="2">
        <f t="shared" si="8"/>
        <v>1.0762552083333332</v>
      </c>
      <c r="D47" s="2">
        <f t="shared" si="9"/>
        <v>0.32012041750371134</v>
      </c>
      <c r="E47" s="2">
        <f t="shared" si="10"/>
        <v>0.39563218489409696</v>
      </c>
      <c r="F47" s="5">
        <f t="shared" si="11"/>
        <v>0.12664994020620385</v>
      </c>
      <c r="G47" s="1">
        <v>4</v>
      </c>
      <c r="H47" s="1">
        <f t="shared" si="12"/>
        <v>2.3219155704470702E-2</v>
      </c>
    </row>
    <row r="48" spans="1:8" ht="15.75" customHeight="1" x14ac:dyDescent="0.25">
      <c r="A48" s="1">
        <f t="shared" si="13"/>
        <v>12</v>
      </c>
      <c r="B48" s="1">
        <f t="shared" si="14"/>
        <v>1.6499999999999997</v>
      </c>
      <c r="C48" s="2">
        <f t="shared" si="8"/>
        <v>1.0907499999999999</v>
      </c>
      <c r="D48" s="2">
        <f t="shared" si="9"/>
        <v>0.26017110667252569</v>
      </c>
      <c r="E48" s="2">
        <f t="shared" si="10"/>
        <v>0.39563218489409696</v>
      </c>
      <c r="F48" s="5">
        <f t="shared" si="11"/>
        <v>0.10293206337916651</v>
      </c>
      <c r="G48" s="1">
        <v>2</v>
      </c>
      <c r="H48" s="1">
        <f t="shared" si="12"/>
        <v>9.4354391430902622E-3</v>
      </c>
    </row>
    <row r="49" spans="1:8" ht="15.75" customHeight="1" x14ac:dyDescent="0.25">
      <c r="A49" s="1">
        <f t="shared" si="13"/>
        <v>13</v>
      </c>
      <c r="B49" s="1">
        <f t="shared" si="14"/>
        <v>1.7874999999999996</v>
      </c>
      <c r="C49" s="2">
        <f t="shared" si="8"/>
        <v>1.1065052083333333</v>
      </c>
      <c r="D49" s="2">
        <f t="shared" si="9"/>
        <v>0.20831537810015385</v>
      </c>
      <c r="E49" s="2">
        <f t="shared" si="10"/>
        <v>0.39563218489409696</v>
      </c>
      <c r="F49" s="5">
        <f t="shared" si="11"/>
        <v>8.2416268184803784E-2</v>
      </c>
      <c r="G49" s="1">
        <v>4</v>
      </c>
      <c r="H49" s="1">
        <f t="shared" si="12"/>
        <v>1.5109649167214027E-2</v>
      </c>
    </row>
    <row r="50" spans="1:8" ht="15.75" customHeight="1" x14ac:dyDescent="0.25">
      <c r="A50" s="1">
        <f t="shared" si="13"/>
        <v>14</v>
      </c>
      <c r="B50" s="1">
        <f t="shared" si="14"/>
        <v>1.9249999999999996</v>
      </c>
      <c r="C50" s="2">
        <f t="shared" si="8"/>
        <v>1.1235208333333333</v>
      </c>
      <c r="D50" s="2">
        <f t="shared" si="9"/>
        <v>0.1644343274741257</v>
      </c>
      <c r="E50" s="2">
        <f t="shared" si="10"/>
        <v>0.39563218489409696</v>
      </c>
      <c r="F50" s="5">
        <f t="shared" si="11"/>
        <v>6.5055512250179789E-2</v>
      </c>
      <c r="G50" s="1">
        <v>2</v>
      </c>
      <c r="H50" s="1">
        <f t="shared" si="12"/>
        <v>5.9634219562664801E-3</v>
      </c>
    </row>
    <row r="51" spans="1:8" ht="15.75" customHeight="1" x14ac:dyDescent="0.25">
      <c r="A51" s="1">
        <f t="shared" si="13"/>
        <v>15</v>
      </c>
      <c r="B51" s="1">
        <f t="shared" si="14"/>
        <v>2.0624999999999996</v>
      </c>
      <c r="C51" s="2">
        <f t="shared" si="8"/>
        <v>1.1417968749999998</v>
      </c>
      <c r="D51" s="2">
        <f t="shared" si="9"/>
        <v>0.12804800729541507</v>
      </c>
      <c r="E51" s="2">
        <f t="shared" si="10"/>
        <v>0.39563218489409696</v>
      </c>
      <c r="F51" s="5">
        <f t="shared" si="11"/>
        <v>5.0659912897620334E-2</v>
      </c>
      <c r="G51" s="1">
        <v>4</v>
      </c>
      <c r="H51" s="1">
        <f t="shared" si="12"/>
        <v>9.287650697897061E-3</v>
      </c>
    </row>
    <row r="52" spans="1:8" ht="15.75" customHeight="1" x14ac:dyDescent="0.25">
      <c r="A52" s="1">
        <f t="shared" si="13"/>
        <v>16</v>
      </c>
      <c r="B52" s="1">
        <f t="shared" si="14"/>
        <v>2.1999999999999997</v>
      </c>
      <c r="C52" s="2">
        <f t="shared" si="8"/>
        <v>1.1613333333333333</v>
      </c>
      <c r="D52" s="2">
        <f t="shared" si="9"/>
        <v>9.8439223652655269E-2</v>
      </c>
      <c r="E52" s="2">
        <f t="shared" si="10"/>
        <v>0.39563218489409696</v>
      </c>
      <c r="F52" s="5">
        <f t="shared" si="11"/>
        <v>3.894572513297867E-2</v>
      </c>
      <c r="G52" s="1">
        <v>2</v>
      </c>
      <c r="H52" s="1">
        <f t="shared" si="12"/>
        <v>3.5700248038563779E-3</v>
      </c>
    </row>
    <row r="53" spans="1:8" ht="15.75" customHeight="1" x14ac:dyDescent="0.25">
      <c r="A53" s="1">
        <f t="shared" si="13"/>
        <v>17</v>
      </c>
      <c r="B53" s="1">
        <f t="shared" si="14"/>
        <v>2.3374999999999999</v>
      </c>
      <c r="C53" s="2">
        <f t="shared" si="8"/>
        <v>1.1821302083333334</v>
      </c>
      <c r="D53" s="2">
        <f t="shared" si="9"/>
        <v>7.4763153181636802E-2</v>
      </c>
      <c r="E53" s="2">
        <f t="shared" si="10"/>
        <v>0.39563218489409696</v>
      </c>
      <c r="F53" s="5">
        <f t="shared" si="11"/>
        <v>2.9578709642823026E-2</v>
      </c>
      <c r="G53" s="1">
        <v>4</v>
      </c>
      <c r="H53" s="1">
        <f t="shared" si="12"/>
        <v>5.4227634345175545E-3</v>
      </c>
    </row>
    <row r="54" spans="1:8" ht="15.75" customHeight="1" x14ac:dyDescent="0.25">
      <c r="A54" s="1">
        <f t="shared" si="13"/>
        <v>18</v>
      </c>
      <c r="B54" s="1">
        <f t="shared" si="14"/>
        <v>2.4750000000000001</v>
      </c>
      <c r="C54" s="2">
        <f t="shared" si="8"/>
        <v>1.2041875</v>
      </c>
      <c r="D54" s="2">
        <f t="shared" si="9"/>
        <v>5.6135968750225848E-2</v>
      </c>
      <c r="E54" s="2">
        <f t="shared" si="10"/>
        <v>0.39563218489409696</v>
      </c>
      <c r="F54" s="5">
        <f t="shared" si="11"/>
        <v>2.2209195967798603E-2</v>
      </c>
      <c r="G54" s="1">
        <v>2</v>
      </c>
      <c r="H54" s="1">
        <f t="shared" si="12"/>
        <v>2.0358429637148717E-3</v>
      </c>
    </row>
    <row r="55" spans="1:8" ht="15.75" customHeight="1" x14ac:dyDescent="0.25">
      <c r="A55" s="1">
        <f t="shared" si="13"/>
        <v>19</v>
      </c>
      <c r="B55" s="1">
        <f t="shared" si="14"/>
        <v>2.6125000000000003</v>
      </c>
      <c r="C55" s="2">
        <f t="shared" si="8"/>
        <v>1.2275052083333333</v>
      </c>
      <c r="D55" s="2">
        <f t="shared" si="9"/>
        <v>4.1700203602151174E-2</v>
      </c>
      <c r="E55" s="2">
        <f t="shared" si="10"/>
        <v>0.39563218489409696</v>
      </c>
      <c r="F55" s="5">
        <f t="shared" si="11"/>
        <v>1.6497942661647762E-2</v>
      </c>
      <c r="G55" s="1">
        <v>4</v>
      </c>
      <c r="H55" s="1">
        <f t="shared" si="12"/>
        <v>3.0246228213020895E-3</v>
      </c>
    </row>
    <row r="56" spans="1:8" ht="15.75" customHeight="1" x14ac:dyDescent="0.25">
      <c r="A56" s="1">
        <f t="shared" si="13"/>
        <v>20</v>
      </c>
      <c r="B56" s="1">
        <f t="shared" si="14"/>
        <v>2.7500000000000004</v>
      </c>
      <c r="C56" s="2">
        <f t="shared" si="8"/>
        <v>1.2520833333333334</v>
      </c>
      <c r="D56" s="2">
        <f t="shared" si="9"/>
        <v>3.0667958244619868E-2</v>
      </c>
      <c r="E56" s="2">
        <f t="shared" si="10"/>
        <v>0.39563218489409696</v>
      </c>
      <c r="F56" s="5">
        <f t="shared" si="11"/>
        <v>1.2133231326559893E-2</v>
      </c>
      <c r="G56" s="1">
        <v>1</v>
      </c>
      <c r="H56" s="1">
        <f t="shared" si="12"/>
        <v>5.5610643580066173E-4</v>
      </c>
    </row>
    <row r="57" spans="1:8" ht="15.75" customHeight="1" x14ac:dyDescent="0.2"/>
    <row r="58" spans="1:8" ht="15.75" customHeight="1" x14ac:dyDescent="0.25">
      <c r="C58" s="6">
        <f t="shared" ref="C58:D58" si="15">SUM(C36:C56)</f>
        <v>22.808697916666667</v>
      </c>
      <c r="D58" s="2">
        <f t="shared" si="15"/>
        <v>9.6138991275898817</v>
      </c>
      <c r="G58" s="1" t="s">
        <v>4</v>
      </c>
      <c r="H58" s="1">
        <f>SUM(H36:H56)</f>
        <v>0.49499985824851667</v>
      </c>
    </row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t-student</vt:lpstr>
      <vt:lpstr>t-student-0-1.1812</vt:lpstr>
      <vt:lpstr>t-student-0-2.750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2020-05-16T23:21:23Z</dcterms:created>
  <dcterms:modified xsi:type="dcterms:W3CDTF">2021-11-22T05:43:33Z</dcterms:modified>
</cp:coreProperties>
</file>