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drawings/drawing4.xml" ContentType="application/vnd.openxmlformats-officedocument.drawing+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drawings/drawing5.xml" ContentType="application/vnd.openxmlformats-officedocument.drawing+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drawings/drawing6.xml" ContentType="application/vnd.openxmlformats-officedocument.drawing+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drawings/drawing7.xml" ContentType="application/vnd.openxmlformats-officedocument.drawing+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drawings/drawing8.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585" windowWidth="14805" windowHeight="7530" tabRatio="812"/>
  </bookViews>
  <sheets>
    <sheet name="Introduction" sheetId="1" r:id="rId1"/>
    <sheet name="Usage" sheetId="22" r:id="rId2"/>
    <sheet name="Profile" sheetId="24" r:id="rId3"/>
    <sheet name="Scope" sheetId="25" r:id="rId4"/>
    <sheet name="Business" sheetId="4" r:id="rId5"/>
    <sheet name="People" sheetId="5" r:id="rId6"/>
    <sheet name="Process" sheetId="16" r:id="rId7"/>
    <sheet name="Technology" sheetId="7" r:id="rId8"/>
    <sheet name="Services" sheetId="15" r:id="rId9"/>
    <sheet name="Results" sheetId="13" r:id="rId10"/>
    <sheet name="Next Steps" sheetId="28" r:id="rId11"/>
    <sheet name="_Input" sheetId="9" state="hidden" r:id="rId12"/>
    <sheet name="_Output" sheetId="10" state="hidden" r:id="rId13"/>
    <sheet name="_Score matrix" sheetId="14" state="hidden" r:id="rId14"/>
    <sheet name="_NIST_Scoring" sheetId="17" state="hidden" r:id="rId15"/>
    <sheet name="_SUM_Completeness" sheetId="12" state="hidden" r:id="rId16"/>
  </sheets>
  <externalReferences>
    <externalReference r:id="rId17"/>
  </externalReferences>
  <definedNames>
    <definedName name="besturings_opties">[1]Blad1!$F$13:$F$16</definedName>
  </definedNames>
  <calcPr calcId="145621"/>
</workbook>
</file>

<file path=xl/calcChain.xml><?xml version="1.0" encoding="utf-8"?>
<calcChain xmlns="http://schemas.openxmlformats.org/spreadsheetml/2006/main">
  <c r="F428" i="10" l="1"/>
  <c r="E428" i="10"/>
  <c r="D428" i="10"/>
  <c r="C428" i="10"/>
  <c r="B428" i="10"/>
  <c r="C27" i="13" l="1"/>
  <c r="C426" i="10" l="1"/>
  <c r="D426" i="10" s="1"/>
  <c r="E426" i="10" s="1"/>
  <c r="F426" i="10" l="1"/>
  <c r="D11" i="13"/>
  <c r="D6" i="13"/>
  <c r="D7" i="13"/>
  <c r="D8" i="13"/>
  <c r="D9" i="13"/>
  <c r="D10" i="13"/>
  <c r="B708" i="10" l="1"/>
  <c r="B655" i="10"/>
  <c r="B604" i="10"/>
  <c r="B545" i="10"/>
  <c r="D319" i="10"/>
  <c r="F319" i="10" s="1"/>
  <c r="D320" i="10"/>
  <c r="F320" i="10" s="1"/>
  <c r="E320" i="10"/>
  <c r="D321" i="10"/>
  <c r="E321" i="10"/>
  <c r="F321" i="10"/>
  <c r="D322" i="10"/>
  <c r="E322" i="10" s="1"/>
  <c r="D323" i="10"/>
  <c r="F323" i="10" s="1"/>
  <c r="E323" i="10"/>
  <c r="E319" i="10" l="1"/>
  <c r="F322" i="10"/>
  <c r="B435" i="10" l="1"/>
  <c r="C23" i="24" l="1"/>
  <c r="D6" i="5"/>
  <c r="D315" i="15" l="1"/>
  <c r="D264" i="15"/>
  <c r="D205" i="15"/>
  <c r="C290" i="10"/>
  <c r="D258" i="10"/>
  <c r="E258" i="10" s="1"/>
  <c r="B290" i="10"/>
  <c r="B289" i="10"/>
  <c r="F258" i="10" l="1"/>
  <c r="C67" i="10"/>
  <c r="B67" i="10"/>
  <c r="D66" i="10"/>
  <c r="E66" i="10" s="1"/>
  <c r="B239" i="10"/>
  <c r="C239" i="10"/>
  <c r="D216" i="10"/>
  <c r="E216" i="10" s="1"/>
  <c r="F66" i="10" l="1"/>
  <c r="F216" i="10"/>
  <c r="E107" i="13"/>
  <c r="E106" i="13"/>
  <c r="E105" i="13"/>
  <c r="E104" i="13"/>
  <c r="E103" i="13"/>
  <c r="E102" i="13"/>
  <c r="E88" i="13"/>
  <c r="E87" i="13"/>
  <c r="E86" i="13"/>
  <c r="D42" i="4" l="1"/>
  <c r="D64" i="4"/>
  <c r="H10" i="5" l="1"/>
  <c r="B14" i="17" l="1"/>
  <c r="B11" i="17"/>
  <c r="B12" i="17"/>
  <c r="B10" i="17"/>
  <c r="B9" i="17"/>
  <c r="B8" i="17"/>
  <c r="B7" i="17"/>
  <c r="B5" i="17"/>
  <c r="B3" i="17"/>
  <c r="C649" i="10" l="1"/>
  <c r="D649" i="10" s="1"/>
  <c r="B107" i="12"/>
  <c r="B108" i="12"/>
  <c r="B110" i="12"/>
  <c r="B109" i="12"/>
  <c r="D131" i="10"/>
  <c r="F131" i="10" s="1"/>
  <c r="D124" i="10"/>
  <c r="E124" i="10" s="1"/>
  <c r="D137" i="10"/>
  <c r="E137" i="10" s="1"/>
  <c r="B138" i="10"/>
  <c r="C138" i="10"/>
  <c r="E649" i="10" l="1"/>
  <c r="F649" i="10"/>
  <c r="F137" i="10"/>
  <c r="E131" i="10"/>
  <c r="F124" i="10"/>
  <c r="C355" i="10"/>
  <c r="D355" i="10" s="1"/>
  <c r="E355" i="10" s="1"/>
  <c r="C356" i="10"/>
  <c r="D356" i="10" s="1"/>
  <c r="E356" i="10" s="1"/>
  <c r="C357" i="10"/>
  <c r="D357" i="10" s="1"/>
  <c r="E357" i="10" s="1"/>
  <c r="C358" i="10"/>
  <c r="D358" i="10" s="1"/>
  <c r="E358" i="10" s="1"/>
  <c r="C359" i="10"/>
  <c r="D359" i="10" s="1"/>
  <c r="E359" i="10" s="1"/>
  <c r="C360" i="10"/>
  <c r="D360" i="10" s="1"/>
  <c r="E360" i="10" s="1"/>
  <c r="C361" i="10"/>
  <c r="D361" i="10" s="1"/>
  <c r="E361" i="10" s="1"/>
  <c r="C362" i="10"/>
  <c r="D362" i="10" s="1"/>
  <c r="E362" i="10" s="1"/>
  <c r="C363" i="10"/>
  <c r="D363" i="10" s="1"/>
  <c r="E363" i="10" s="1"/>
  <c r="C364" i="10"/>
  <c r="D364" i="10" s="1"/>
  <c r="E364" i="10" s="1"/>
  <c r="C374" i="10"/>
  <c r="B374" i="10"/>
  <c r="C271" i="10"/>
  <c r="D271" i="10" s="1"/>
  <c r="E271" i="10" s="1"/>
  <c r="B326" i="10"/>
  <c r="B327" i="10"/>
  <c r="C266" i="10"/>
  <c r="D266" i="10" s="1"/>
  <c r="F266" i="10" s="1"/>
  <c r="C270" i="10"/>
  <c r="D270" i="10" s="1"/>
  <c r="F270" i="10" s="1"/>
  <c r="C285" i="10"/>
  <c r="D285" i="10" s="1"/>
  <c r="E285" i="10" s="1"/>
  <c r="C79" i="10"/>
  <c r="B79" i="10"/>
  <c r="D77" i="10"/>
  <c r="F77" i="10" s="1"/>
  <c r="D78" i="10"/>
  <c r="F78" i="10" s="1"/>
  <c r="F364" i="10" l="1"/>
  <c r="F363" i="10"/>
  <c r="F362" i="10"/>
  <c r="F361" i="10"/>
  <c r="F360" i="10"/>
  <c r="F359" i="10"/>
  <c r="F358" i="10"/>
  <c r="F357" i="10"/>
  <c r="F356" i="10"/>
  <c r="F355" i="10"/>
  <c r="F271" i="10"/>
  <c r="E266" i="10"/>
  <c r="E270" i="10"/>
  <c r="F285" i="10"/>
  <c r="E78" i="10"/>
  <c r="E77" i="10"/>
  <c r="E12" i="17"/>
  <c r="D349" i="10"/>
  <c r="E349" i="10" s="1"/>
  <c r="D348" i="10"/>
  <c r="E348" i="10" s="1"/>
  <c r="D347" i="10"/>
  <c r="F347" i="10" s="1"/>
  <c r="D346" i="10"/>
  <c r="F346" i="10" s="1"/>
  <c r="D344" i="10"/>
  <c r="F344" i="10" s="1"/>
  <c r="D343" i="10"/>
  <c r="F343" i="10" s="1"/>
  <c r="D341" i="10"/>
  <c r="F341" i="10" s="1"/>
  <c r="D340" i="10"/>
  <c r="F340" i="10" s="1"/>
  <c r="D339" i="10"/>
  <c r="F339" i="10" s="1"/>
  <c r="D338" i="10"/>
  <c r="F338" i="10" s="1"/>
  <c r="D336" i="10"/>
  <c r="F336" i="10" s="1"/>
  <c r="D335" i="10"/>
  <c r="F335" i="10" s="1"/>
  <c r="D333" i="10"/>
  <c r="F333" i="10" s="1"/>
  <c r="D332" i="10"/>
  <c r="C352" i="10"/>
  <c r="D352" i="10" s="1"/>
  <c r="F352" i="10" s="1"/>
  <c r="C353" i="10"/>
  <c r="D353" i="10" s="1"/>
  <c r="E353" i="10" s="1"/>
  <c r="C354" i="10"/>
  <c r="D354" i="10" s="1"/>
  <c r="C365" i="10"/>
  <c r="D365" i="10" s="1"/>
  <c r="E365" i="10" s="1"/>
  <c r="C366" i="10"/>
  <c r="D366" i="10" s="1"/>
  <c r="C367" i="10"/>
  <c r="D367" i="10" s="1"/>
  <c r="C368" i="10"/>
  <c r="D368" i="10" s="1"/>
  <c r="C369" i="10"/>
  <c r="D369" i="10" s="1"/>
  <c r="E369" i="10" s="1"/>
  <c r="C370" i="10"/>
  <c r="D370" i="10" s="1"/>
  <c r="C371" i="10"/>
  <c r="D371" i="10" s="1"/>
  <c r="C372" i="10"/>
  <c r="D372" i="10" s="1"/>
  <c r="B373" i="10"/>
  <c r="C351" i="10"/>
  <c r="D311" i="10"/>
  <c r="E311" i="10" s="1"/>
  <c r="D310" i="10"/>
  <c r="F310" i="10" s="1"/>
  <c r="D309" i="10"/>
  <c r="F309" i="10" s="1"/>
  <c r="D307" i="10"/>
  <c r="F307" i="10" s="1"/>
  <c r="D306" i="10"/>
  <c r="F306" i="10" s="1"/>
  <c r="D304" i="10"/>
  <c r="F304" i="10" s="1"/>
  <c r="D303" i="10"/>
  <c r="F303" i="10" s="1"/>
  <c r="D302" i="10"/>
  <c r="F302" i="10" s="1"/>
  <c r="D301" i="10"/>
  <c r="F301" i="10" s="1"/>
  <c r="D299" i="10"/>
  <c r="F299" i="10" s="1"/>
  <c r="D298" i="10"/>
  <c r="F298" i="10" s="1"/>
  <c r="D296" i="10"/>
  <c r="F296" i="10" s="1"/>
  <c r="D295" i="10"/>
  <c r="F295" i="10" s="1"/>
  <c r="C327" i="10"/>
  <c r="C314" i="10"/>
  <c r="D314" i="10" s="1"/>
  <c r="C315" i="10"/>
  <c r="D315" i="10" s="1"/>
  <c r="C316" i="10"/>
  <c r="D316" i="10" s="1"/>
  <c r="C317" i="10"/>
  <c r="D317" i="10" s="1"/>
  <c r="E317" i="10" s="1"/>
  <c r="C318" i="10"/>
  <c r="D318" i="10" s="1"/>
  <c r="C320" i="10"/>
  <c r="C321" i="10"/>
  <c r="C323" i="10"/>
  <c r="C324" i="10"/>
  <c r="D324" i="10" s="1"/>
  <c r="C325" i="10"/>
  <c r="D325" i="10" s="1"/>
  <c r="C313" i="10"/>
  <c r="E11" i="17"/>
  <c r="D246" i="10"/>
  <c r="F246" i="10" s="1"/>
  <c r="D248" i="10"/>
  <c r="F248" i="10" s="1"/>
  <c r="D249" i="10"/>
  <c r="E249" i="10" s="1"/>
  <c r="D251" i="10"/>
  <c r="E251" i="10" s="1"/>
  <c r="D252" i="10"/>
  <c r="E252" i="10" s="1"/>
  <c r="D253" i="10"/>
  <c r="F253" i="10" s="1"/>
  <c r="D254" i="10"/>
  <c r="F254" i="10" s="1"/>
  <c r="D256" i="10"/>
  <c r="E256" i="10" s="1"/>
  <c r="D257" i="10"/>
  <c r="F257" i="10" s="1"/>
  <c r="D259" i="10"/>
  <c r="E259" i="10" s="1"/>
  <c r="D261" i="10"/>
  <c r="E261" i="10" s="1"/>
  <c r="D262" i="10"/>
  <c r="F262" i="10" s="1"/>
  <c r="D245" i="10"/>
  <c r="C265" i="10"/>
  <c r="D265" i="10" s="1"/>
  <c r="C267" i="10"/>
  <c r="C268" i="10"/>
  <c r="D268" i="10" s="1"/>
  <c r="E268" i="10" s="1"/>
  <c r="C269" i="10"/>
  <c r="D269" i="10" s="1"/>
  <c r="C272" i="10"/>
  <c r="D272" i="10" s="1"/>
  <c r="E272" i="10" s="1"/>
  <c r="C273" i="10"/>
  <c r="D273" i="10" s="1"/>
  <c r="C274" i="10"/>
  <c r="D274" i="10" s="1"/>
  <c r="E274" i="10" s="1"/>
  <c r="C275" i="10"/>
  <c r="D275" i="10" s="1"/>
  <c r="C276" i="10"/>
  <c r="D276" i="10" s="1"/>
  <c r="E276" i="10" s="1"/>
  <c r="C277" i="10"/>
  <c r="D277" i="10" s="1"/>
  <c r="C278" i="10"/>
  <c r="D278" i="10" s="1"/>
  <c r="E278" i="10" s="1"/>
  <c r="C279" i="10"/>
  <c r="D279" i="10" s="1"/>
  <c r="C280" i="10"/>
  <c r="D280" i="10" s="1"/>
  <c r="E280" i="10" s="1"/>
  <c r="C281" i="10"/>
  <c r="D281" i="10" s="1"/>
  <c r="C282" i="10"/>
  <c r="D282" i="10" s="1"/>
  <c r="E282" i="10" s="1"/>
  <c r="C283" i="10"/>
  <c r="D283" i="10" s="1"/>
  <c r="C284" i="10"/>
  <c r="D284" i="10" s="1"/>
  <c r="E284" i="10" s="1"/>
  <c r="C286" i="10"/>
  <c r="D286" i="10" s="1"/>
  <c r="C287" i="10"/>
  <c r="D287" i="10" s="1"/>
  <c r="E287" i="10" s="1"/>
  <c r="C288" i="10"/>
  <c r="D288" i="10" s="1"/>
  <c r="C264" i="10"/>
  <c r="C407" i="10"/>
  <c r="B495" i="10"/>
  <c r="C424" i="10"/>
  <c r="D424" i="10" s="1"/>
  <c r="E424" i="10" s="1"/>
  <c r="C425" i="10"/>
  <c r="D425" i="10" s="1"/>
  <c r="E425" i="10" s="1"/>
  <c r="E9" i="17"/>
  <c r="C709" i="10"/>
  <c r="D673" i="10"/>
  <c r="F673" i="10" s="1"/>
  <c r="D660" i="10"/>
  <c r="B709" i="10"/>
  <c r="C688" i="10"/>
  <c r="D688" i="10" s="1"/>
  <c r="E688" i="10" s="1"/>
  <c r="C689" i="10"/>
  <c r="D689" i="10" s="1"/>
  <c r="C690" i="10"/>
  <c r="D690" i="10" s="1"/>
  <c r="E690" i="10" s="1"/>
  <c r="C691" i="10"/>
  <c r="D691" i="10" s="1"/>
  <c r="E691" i="10" s="1"/>
  <c r="C692" i="10"/>
  <c r="D692" i="10" s="1"/>
  <c r="E692" i="10" s="1"/>
  <c r="C693" i="10"/>
  <c r="D693" i="10" s="1"/>
  <c r="E693" i="10" s="1"/>
  <c r="C694" i="10"/>
  <c r="D694" i="10" s="1"/>
  <c r="E694" i="10" s="1"/>
  <c r="C695" i="10"/>
  <c r="D695" i="10" s="1"/>
  <c r="E695" i="10" s="1"/>
  <c r="C696" i="10"/>
  <c r="D696" i="10" s="1"/>
  <c r="E696" i="10" s="1"/>
  <c r="C697" i="10"/>
  <c r="D697" i="10" s="1"/>
  <c r="E697" i="10" s="1"/>
  <c r="C698" i="10"/>
  <c r="D698" i="10" s="1"/>
  <c r="E698" i="10" s="1"/>
  <c r="C699" i="10"/>
  <c r="D699" i="10" s="1"/>
  <c r="E699" i="10" s="1"/>
  <c r="C700" i="10"/>
  <c r="D700" i="10" s="1"/>
  <c r="E700" i="10" s="1"/>
  <c r="C701" i="10"/>
  <c r="D701" i="10" s="1"/>
  <c r="E701" i="10" s="1"/>
  <c r="C702" i="10"/>
  <c r="D702" i="10" s="1"/>
  <c r="E702" i="10" s="1"/>
  <c r="C703" i="10"/>
  <c r="D703" i="10" s="1"/>
  <c r="E703" i="10" s="1"/>
  <c r="C704" i="10"/>
  <c r="D704" i="10" s="1"/>
  <c r="E704" i="10" s="1"/>
  <c r="C705" i="10"/>
  <c r="D705" i="10" s="1"/>
  <c r="E705" i="10" s="1"/>
  <c r="C706" i="10"/>
  <c r="D706" i="10" s="1"/>
  <c r="E706" i="10" s="1"/>
  <c r="C687" i="10"/>
  <c r="D687" i="10" s="1"/>
  <c r="B656" i="10"/>
  <c r="D351" i="10" l="1"/>
  <c r="C373" i="10"/>
  <c r="C326" i="10"/>
  <c r="D264" i="10"/>
  <c r="C289" i="10"/>
  <c r="F245" i="10"/>
  <c r="D290" i="10"/>
  <c r="E10" i="17"/>
  <c r="E7" i="17"/>
  <c r="F332" i="10"/>
  <c r="D374" i="10"/>
  <c r="D267" i="10"/>
  <c r="E267" i="10" s="1"/>
  <c r="F349" i="10"/>
  <c r="F372" i="10"/>
  <c r="E372" i="10"/>
  <c r="E371" i="10"/>
  <c r="F371" i="10"/>
  <c r="F370" i="10"/>
  <c r="E370" i="10"/>
  <c r="F366" i="10"/>
  <c r="E366" i="10"/>
  <c r="F368" i="10"/>
  <c r="E368" i="10"/>
  <c r="E367" i="10"/>
  <c r="F367" i="10"/>
  <c r="F354" i="10"/>
  <c r="E354" i="10"/>
  <c r="E351" i="10"/>
  <c r="E338" i="10"/>
  <c r="E352" i="10"/>
  <c r="E333" i="10"/>
  <c r="E339" i="10"/>
  <c r="F348" i="10"/>
  <c r="E346" i="10"/>
  <c r="E343" i="10"/>
  <c r="E341" i="10"/>
  <c r="E340" i="10"/>
  <c r="E336" i="10"/>
  <c r="E335" i="10"/>
  <c r="E347" i="10"/>
  <c r="E344" i="10"/>
  <c r="E332" i="10"/>
  <c r="F369" i="10"/>
  <c r="F365" i="10"/>
  <c r="F353" i="10"/>
  <c r="E248" i="10"/>
  <c r="E254" i="10"/>
  <c r="F251" i="10"/>
  <c r="E262" i="10"/>
  <c r="F259" i="10"/>
  <c r="E296" i="10"/>
  <c r="E303" i="10"/>
  <c r="E307" i="10"/>
  <c r="E310" i="10"/>
  <c r="E257" i="10"/>
  <c r="E298" i="10"/>
  <c r="E309" i="10"/>
  <c r="F311" i="10"/>
  <c r="F327" i="10" s="1"/>
  <c r="E316" i="10"/>
  <c r="F316" i="10"/>
  <c r="F288" i="10"/>
  <c r="E288" i="10"/>
  <c r="F279" i="10"/>
  <c r="E279" i="10"/>
  <c r="F269" i="10"/>
  <c r="E269" i="10"/>
  <c r="E315" i="10"/>
  <c r="F315" i="10"/>
  <c r="F318" i="10"/>
  <c r="E318" i="10"/>
  <c r="F314" i="10"/>
  <c r="E314" i="10"/>
  <c r="F283" i="10"/>
  <c r="E283" i="10"/>
  <c r="F275" i="10"/>
  <c r="E275" i="10"/>
  <c r="E286" i="10"/>
  <c r="F286" i="10"/>
  <c r="E281" i="10"/>
  <c r="F281" i="10"/>
  <c r="E277" i="10"/>
  <c r="F277" i="10"/>
  <c r="E273" i="10"/>
  <c r="F273" i="10"/>
  <c r="E245" i="10"/>
  <c r="E295" i="10"/>
  <c r="E299" i="10"/>
  <c r="E301" i="10"/>
  <c r="E306" i="10"/>
  <c r="D327" i="10"/>
  <c r="E253" i="10"/>
  <c r="E246" i="10"/>
  <c r="F287" i="10"/>
  <c r="F282" i="10"/>
  <c r="F278" i="10"/>
  <c r="F274" i="10"/>
  <c r="F268" i="10"/>
  <c r="E304" i="10"/>
  <c r="E302" i="10"/>
  <c r="E324" i="10"/>
  <c r="F324" i="10"/>
  <c r="F325" i="10"/>
  <c r="E325" i="10"/>
  <c r="F317" i="10"/>
  <c r="D313" i="10"/>
  <c r="D326" i="10" s="1"/>
  <c r="F265" i="10"/>
  <c r="E265" i="10"/>
  <c r="F261" i="10"/>
  <c r="F256" i="10"/>
  <c r="F252" i="10"/>
  <c r="F249" i="10"/>
  <c r="F284" i="10"/>
  <c r="F280" i="10"/>
  <c r="F276" i="10"/>
  <c r="F272" i="10"/>
  <c r="E264" i="10"/>
  <c r="F425" i="10"/>
  <c r="F424" i="10"/>
  <c r="D709" i="10"/>
  <c r="E673" i="10"/>
  <c r="E660" i="10"/>
  <c r="F660" i="10"/>
  <c r="F709" i="10" s="1"/>
  <c r="C708" i="10"/>
  <c r="D708" i="10"/>
  <c r="F706" i="10"/>
  <c r="F705" i="10"/>
  <c r="F704" i="10"/>
  <c r="F703" i="10"/>
  <c r="F702" i="10"/>
  <c r="F701" i="10"/>
  <c r="F700" i="10"/>
  <c r="F699" i="10"/>
  <c r="F698" i="10"/>
  <c r="F697" i="10"/>
  <c r="F696" i="10"/>
  <c r="F695" i="10"/>
  <c r="F694" i="10"/>
  <c r="F693" i="10"/>
  <c r="F692" i="10"/>
  <c r="F691" i="10"/>
  <c r="F690" i="10"/>
  <c r="F689" i="10"/>
  <c r="F688" i="10"/>
  <c r="E689" i="10"/>
  <c r="F687" i="10"/>
  <c r="E687" i="10"/>
  <c r="E289" i="10" l="1"/>
  <c r="E373" i="10"/>
  <c r="F351" i="10"/>
  <c r="F373" i="10" s="1"/>
  <c r="D373" i="10"/>
  <c r="F264" i="10"/>
  <c r="D289" i="10"/>
  <c r="F290" i="10"/>
  <c r="E290" i="10"/>
  <c r="E374" i="10"/>
  <c r="F374" i="10"/>
  <c r="F267" i="10"/>
  <c r="E327" i="10"/>
  <c r="G327" i="10" s="1"/>
  <c r="F313" i="10"/>
  <c r="F326" i="10" s="1"/>
  <c r="E313" i="10"/>
  <c r="E326" i="10" s="1"/>
  <c r="E708" i="10"/>
  <c r="E709" i="10"/>
  <c r="F708" i="10"/>
  <c r="F289" i="10" l="1"/>
  <c r="G373" i="10"/>
  <c r="G709" i="10"/>
  <c r="C107" i="13" s="1"/>
  <c r="C9" i="17" s="1"/>
  <c r="G708" i="10"/>
  <c r="D107" i="13" s="1"/>
  <c r="D9" i="17" s="1"/>
  <c r="G326" i="10"/>
  <c r="G289" i="10"/>
  <c r="D86" i="13" s="1"/>
  <c r="G290" i="10"/>
  <c r="C86" i="13" s="1"/>
  <c r="G374" i="10"/>
  <c r="C87" i="13"/>
  <c r="C11" i="17" s="1"/>
  <c r="C89" i="13" l="1"/>
  <c r="C9" i="13" s="1"/>
  <c r="C88" i="13"/>
  <c r="C12" i="17" s="1"/>
  <c r="C10" i="17"/>
  <c r="D10" i="17"/>
  <c r="D131" i="7"/>
  <c r="D88" i="13"/>
  <c r="D86" i="7"/>
  <c r="D87" i="13"/>
  <c r="D11" i="17" s="1"/>
  <c r="D51" i="7"/>
  <c r="D337" i="15"/>
  <c r="D234" i="10"/>
  <c r="F234" i="10" s="1"/>
  <c r="D233" i="10"/>
  <c r="E233" i="10" s="1"/>
  <c r="D232" i="10"/>
  <c r="E232" i="10" s="1"/>
  <c r="D12" i="17" l="1"/>
  <c r="D89" i="13"/>
  <c r="E9" i="13" s="1"/>
  <c r="E234" i="10"/>
  <c r="F232" i="10"/>
  <c r="F233" i="10"/>
  <c r="D238" i="10"/>
  <c r="F238" i="10" s="1"/>
  <c r="D237" i="10"/>
  <c r="F237" i="10" s="1"/>
  <c r="D236" i="10"/>
  <c r="F236" i="10" s="1"/>
  <c r="D230" i="10"/>
  <c r="F230" i="10" s="1"/>
  <c r="D229" i="10"/>
  <c r="F229" i="10" s="1"/>
  <c r="D228" i="10"/>
  <c r="F228" i="10" s="1"/>
  <c r="D227" i="10"/>
  <c r="F227" i="10" s="1"/>
  <c r="D226" i="10"/>
  <c r="F226" i="10" s="1"/>
  <c r="D224" i="10"/>
  <c r="E224" i="10" s="1"/>
  <c r="D223" i="10"/>
  <c r="F223" i="10" s="1"/>
  <c r="D222" i="10"/>
  <c r="F222" i="10" s="1"/>
  <c r="D221" i="10"/>
  <c r="F221" i="10" s="1"/>
  <c r="D220" i="10"/>
  <c r="F220" i="10" s="1"/>
  <c r="D219" i="10"/>
  <c r="F219" i="10" s="1"/>
  <c r="D218" i="10"/>
  <c r="E218" i="10" s="1"/>
  <c r="D215" i="10"/>
  <c r="D214" i="10"/>
  <c r="E214" i="10" s="1"/>
  <c r="D213" i="10"/>
  <c r="E213" i="10" s="1"/>
  <c r="D212" i="10"/>
  <c r="F212" i="10" s="1"/>
  <c r="D211" i="10"/>
  <c r="B208" i="10"/>
  <c r="C208" i="10"/>
  <c r="D196" i="10"/>
  <c r="F196" i="10" s="1"/>
  <c r="B176" i="10"/>
  <c r="C121" i="10"/>
  <c r="B121" i="10"/>
  <c r="D120" i="10"/>
  <c r="E120" i="10" s="1"/>
  <c r="D239" i="10" l="1"/>
  <c r="E211" i="10"/>
  <c r="F218" i="10"/>
  <c r="E223" i="10"/>
  <c r="F211" i="10"/>
  <c r="F214" i="10"/>
  <c r="F224" i="10"/>
  <c r="E222" i="10"/>
  <c r="E238" i="10"/>
  <c r="E212" i="10"/>
  <c r="E219" i="10"/>
  <c r="E221" i="10"/>
  <c r="E230" i="10"/>
  <c r="E237" i="10"/>
  <c r="F213" i="10"/>
  <c r="E236" i="10"/>
  <c r="E229" i="10"/>
  <c r="E228" i="10"/>
  <c r="E227" i="10"/>
  <c r="E226" i="10"/>
  <c r="E220" i="10"/>
  <c r="E215" i="10"/>
  <c r="F215" i="10"/>
  <c r="E196" i="10"/>
  <c r="F120" i="10"/>
  <c r="E5" i="17"/>
  <c r="C656" i="10"/>
  <c r="C637" i="10"/>
  <c r="D637" i="10" s="1"/>
  <c r="C638" i="10"/>
  <c r="D638" i="10" s="1"/>
  <c r="E638" i="10" s="1"/>
  <c r="C639" i="10"/>
  <c r="D639" i="10" s="1"/>
  <c r="C640" i="10"/>
  <c r="D640" i="10" s="1"/>
  <c r="C641" i="10"/>
  <c r="D641" i="10" s="1"/>
  <c r="C642" i="10"/>
  <c r="D642" i="10" s="1"/>
  <c r="E642" i="10" s="1"/>
  <c r="C643" i="10"/>
  <c r="D643" i="10" s="1"/>
  <c r="C644" i="10"/>
  <c r="D644" i="10" s="1"/>
  <c r="C645" i="10"/>
  <c r="D645" i="10" s="1"/>
  <c r="E645" i="10" s="1"/>
  <c r="C646" i="10"/>
  <c r="D646" i="10" s="1"/>
  <c r="E646" i="10" s="1"/>
  <c r="C647" i="10"/>
  <c r="D647" i="10" s="1"/>
  <c r="F647" i="10" s="1"/>
  <c r="C648" i="10"/>
  <c r="D648" i="10" s="1"/>
  <c r="C650" i="10"/>
  <c r="D650" i="10" s="1"/>
  <c r="C651" i="10"/>
  <c r="D651" i="10" s="1"/>
  <c r="C652" i="10"/>
  <c r="D652" i="10" s="1"/>
  <c r="C653" i="10"/>
  <c r="D653" i="10" s="1"/>
  <c r="E653" i="10" s="1"/>
  <c r="C636" i="10"/>
  <c r="C592" i="10"/>
  <c r="D622" i="10"/>
  <c r="E622" i="10" s="1"/>
  <c r="D609" i="10"/>
  <c r="E609" i="10" s="1"/>
  <c r="D513" i="10"/>
  <c r="E513" i="10" s="1"/>
  <c r="D500" i="10"/>
  <c r="E500" i="10" s="1"/>
  <c r="C546" i="10"/>
  <c r="B546" i="10"/>
  <c r="B434" i="10"/>
  <c r="F239" i="10" l="1"/>
  <c r="E239" i="10"/>
  <c r="D636" i="10"/>
  <c r="D655" i="10" s="1"/>
  <c r="C655" i="10"/>
  <c r="E656" i="10"/>
  <c r="D546" i="10"/>
  <c r="F622" i="10"/>
  <c r="F500" i="10"/>
  <c r="F650" i="10"/>
  <c r="E650" i="10"/>
  <c r="E652" i="10"/>
  <c r="F652" i="10"/>
  <c r="F648" i="10"/>
  <c r="E648" i="10"/>
  <c r="F651" i="10"/>
  <c r="E651" i="10"/>
  <c r="F644" i="10"/>
  <c r="E644" i="10"/>
  <c r="F513" i="10"/>
  <c r="F609" i="10"/>
  <c r="F645" i="10"/>
  <c r="E647" i="10"/>
  <c r="D656" i="10"/>
  <c r="F643" i="10"/>
  <c r="E643" i="10"/>
  <c r="E641" i="10"/>
  <c r="F641" i="10"/>
  <c r="E640" i="10"/>
  <c r="F640" i="10"/>
  <c r="F639" i="10"/>
  <c r="E639" i="10"/>
  <c r="E637" i="10"/>
  <c r="F637" i="10"/>
  <c r="F653" i="10"/>
  <c r="F646" i="10"/>
  <c r="F642" i="10"/>
  <c r="F638" i="10"/>
  <c r="E546" i="10"/>
  <c r="G239" i="10" l="1"/>
  <c r="C72" i="13" s="1"/>
  <c r="E636" i="10"/>
  <c r="E655" i="10" s="1"/>
  <c r="F636" i="10"/>
  <c r="F655" i="10" s="1"/>
  <c r="F546" i="10"/>
  <c r="G546" i="10" s="1"/>
  <c r="C104" i="13" s="1"/>
  <c r="F656" i="10"/>
  <c r="E3" i="17"/>
  <c r="D181" i="10"/>
  <c r="F181" i="10" s="1"/>
  <c r="D182" i="10"/>
  <c r="E182" i="10" s="1"/>
  <c r="D183" i="10"/>
  <c r="E183" i="10" s="1"/>
  <c r="D184" i="10"/>
  <c r="E184" i="10" s="1"/>
  <c r="D186" i="10"/>
  <c r="E186" i="10" s="1"/>
  <c r="D187" i="10"/>
  <c r="F187" i="10" s="1"/>
  <c r="D188" i="10"/>
  <c r="E188" i="10" s="1"/>
  <c r="D189" i="10"/>
  <c r="F189" i="10" s="1"/>
  <c r="D190" i="10"/>
  <c r="E190" i="10" s="1"/>
  <c r="D192" i="10"/>
  <c r="E192" i="10" s="1"/>
  <c r="D193" i="10"/>
  <c r="F193" i="10" s="1"/>
  <c r="D194" i="10"/>
  <c r="E194" i="10" s="1"/>
  <c r="D195" i="10"/>
  <c r="E195" i="10" s="1"/>
  <c r="D198" i="10"/>
  <c r="F198" i="10" s="1"/>
  <c r="D199" i="10"/>
  <c r="E199" i="10" s="1"/>
  <c r="D200" i="10"/>
  <c r="F200" i="10" s="1"/>
  <c r="D201" i="10"/>
  <c r="E201" i="10" s="1"/>
  <c r="D203" i="10"/>
  <c r="E203" i="10" s="1"/>
  <c r="D204" i="10"/>
  <c r="E204" i="10" s="1"/>
  <c r="D206" i="10"/>
  <c r="F206" i="10" s="1"/>
  <c r="D207" i="10"/>
  <c r="E207" i="10" s="1"/>
  <c r="D180" i="10"/>
  <c r="D175" i="10"/>
  <c r="F175" i="10" s="1"/>
  <c r="D174" i="10"/>
  <c r="E174" i="10" s="1"/>
  <c r="D163" i="10"/>
  <c r="F163" i="10" s="1"/>
  <c r="D162" i="10"/>
  <c r="F162" i="10" s="1"/>
  <c r="C176" i="10"/>
  <c r="B41" i="12"/>
  <c r="B40" i="12"/>
  <c r="B39" i="12"/>
  <c r="B35" i="12"/>
  <c r="B38" i="12"/>
  <c r="B37" i="12"/>
  <c r="B36" i="12"/>
  <c r="B34" i="12"/>
  <c r="B33" i="12"/>
  <c r="B32" i="12"/>
  <c r="D18" i="16" s="1"/>
  <c r="B16" i="12"/>
  <c r="G655" i="10" l="1"/>
  <c r="G656" i="10"/>
  <c r="C106" i="13" s="1"/>
  <c r="C5" i="17" s="1"/>
  <c r="C23" i="13" s="1"/>
  <c r="F180" i="10"/>
  <c r="D208" i="10"/>
  <c r="F204" i="10"/>
  <c r="F203" i="10"/>
  <c r="E189" i="10"/>
  <c r="E198" i="10"/>
  <c r="E200" i="10"/>
  <c r="F194" i="10"/>
  <c r="E187" i="10"/>
  <c r="F183" i="10"/>
  <c r="F174" i="10"/>
  <c r="F176" i="10" s="1"/>
  <c r="F199" i="10"/>
  <c r="F195" i="10"/>
  <c r="F190" i="10"/>
  <c r="F186" i="10"/>
  <c r="E181" i="10"/>
  <c r="E206" i="10"/>
  <c r="E193" i="10"/>
  <c r="F182" i="10"/>
  <c r="F207" i="10"/>
  <c r="F201" i="10"/>
  <c r="F192" i="10"/>
  <c r="F188" i="10"/>
  <c r="F184" i="10"/>
  <c r="E180" i="10"/>
  <c r="E163" i="10"/>
  <c r="E175" i="10"/>
  <c r="E162" i="10"/>
  <c r="D176" i="10"/>
  <c r="D284" i="15" l="1"/>
  <c r="D106" i="13"/>
  <c r="D5" i="17" s="1"/>
  <c r="D23" i="13" s="1"/>
  <c r="F208" i="10"/>
  <c r="E208" i="10"/>
  <c r="E176" i="10"/>
  <c r="G208" i="10" l="1"/>
  <c r="G176" i="10"/>
  <c r="C70" i="13" s="1"/>
  <c r="D563" i="10"/>
  <c r="E563" i="10" s="1"/>
  <c r="D550" i="10"/>
  <c r="E550" i="10" s="1"/>
  <c r="C605" i="10"/>
  <c r="B605" i="10"/>
  <c r="B113" i="12"/>
  <c r="D92" i="15" s="1"/>
  <c r="E8" i="17"/>
  <c r="D450" i="10"/>
  <c r="E450" i="10" s="1"/>
  <c r="D437" i="10"/>
  <c r="E437" i="10" s="1"/>
  <c r="D436" i="10"/>
  <c r="E436" i="10" s="1"/>
  <c r="C496" i="10"/>
  <c r="B496" i="10"/>
  <c r="B120" i="12"/>
  <c r="B119" i="12"/>
  <c r="B118" i="12"/>
  <c r="B117" i="12"/>
  <c r="B123" i="12"/>
  <c r="B122" i="12"/>
  <c r="B121" i="12"/>
  <c r="B116" i="12"/>
  <c r="B115" i="12"/>
  <c r="B114" i="12"/>
  <c r="B100" i="12"/>
  <c r="B124" i="12"/>
  <c r="B99" i="12"/>
  <c r="D78" i="15" s="1"/>
  <c r="B106" i="12"/>
  <c r="B105" i="12"/>
  <c r="B104" i="12"/>
  <c r="B103" i="12"/>
  <c r="B93" i="12"/>
  <c r="B102" i="12"/>
  <c r="B101" i="12"/>
  <c r="B85" i="12"/>
  <c r="B84" i="12"/>
  <c r="B96" i="12"/>
  <c r="B95" i="12"/>
  <c r="B94" i="12"/>
  <c r="B92" i="12"/>
  <c r="B91" i="12"/>
  <c r="B90" i="12"/>
  <c r="B88" i="12"/>
  <c r="B89" i="12"/>
  <c r="B87" i="12"/>
  <c r="B86" i="12"/>
  <c r="D119" i="10"/>
  <c r="E119" i="10" s="1"/>
  <c r="D155" i="10"/>
  <c r="E155" i="10" s="1"/>
  <c r="D156" i="10"/>
  <c r="E156" i="10" s="1"/>
  <c r="D157" i="10"/>
  <c r="E157" i="10" s="1"/>
  <c r="D154" i="10"/>
  <c r="E154" i="10" s="1"/>
  <c r="D149" i="10"/>
  <c r="E149" i="10" s="1"/>
  <c r="D141" i="10"/>
  <c r="E141" i="10" s="1"/>
  <c r="C158" i="10"/>
  <c r="B158" i="10"/>
  <c r="B65" i="12"/>
  <c r="B66" i="12"/>
  <c r="B67" i="12"/>
  <c r="B64" i="12"/>
  <c r="D87" i="5" s="1"/>
  <c r="B55" i="12"/>
  <c r="D81" i="5" s="1"/>
  <c r="B58" i="12"/>
  <c r="B59" i="12"/>
  <c r="B56" i="12"/>
  <c r="B60" i="12"/>
  <c r="B61" i="12"/>
  <c r="B57" i="12"/>
  <c r="B44" i="12"/>
  <c r="D115" i="10"/>
  <c r="E115" i="10" s="1"/>
  <c r="D116" i="10"/>
  <c r="E116" i="10" s="1"/>
  <c r="D126" i="10"/>
  <c r="D127" i="10"/>
  <c r="F127" i="10" s="1"/>
  <c r="D128" i="10"/>
  <c r="E128" i="10" s="1"/>
  <c r="D129" i="10"/>
  <c r="F129" i="10" s="1"/>
  <c r="D130" i="10"/>
  <c r="E130" i="10" s="1"/>
  <c r="D133" i="10"/>
  <c r="F133" i="10" s="1"/>
  <c r="D134" i="10"/>
  <c r="E134" i="10" s="1"/>
  <c r="D135" i="10"/>
  <c r="E135" i="10" s="1"/>
  <c r="D136" i="10"/>
  <c r="E136" i="10" s="1"/>
  <c r="D117" i="10"/>
  <c r="F117" i="10" s="1"/>
  <c r="D118" i="10"/>
  <c r="E118" i="10" s="1"/>
  <c r="D114" i="10"/>
  <c r="B111" i="10"/>
  <c r="E14" i="17" l="1"/>
  <c r="D156" i="15"/>
  <c r="D34" i="15"/>
  <c r="E126" i="10"/>
  <c r="D138" i="10"/>
  <c r="F114" i="10"/>
  <c r="D121" i="10"/>
  <c r="F563" i="10"/>
  <c r="E605" i="10"/>
  <c r="D605" i="10"/>
  <c r="F550" i="10"/>
  <c r="F436" i="10"/>
  <c r="F450" i="10"/>
  <c r="F437" i="10"/>
  <c r="E496" i="10"/>
  <c r="D496" i="10"/>
  <c r="F119" i="10"/>
  <c r="F156" i="10"/>
  <c r="F141" i="10"/>
  <c r="F155" i="10"/>
  <c r="F154" i="10"/>
  <c r="F149" i="10"/>
  <c r="F157" i="10"/>
  <c r="E158" i="10"/>
  <c r="D158" i="10"/>
  <c r="F134" i="10"/>
  <c r="E129" i="10"/>
  <c r="E127" i="10"/>
  <c r="F130" i="10"/>
  <c r="F126" i="10"/>
  <c r="F115" i="10"/>
  <c r="F135" i="10"/>
  <c r="E133" i="10"/>
  <c r="E117" i="10"/>
  <c r="F118" i="10"/>
  <c r="F136" i="10"/>
  <c r="F128" i="10"/>
  <c r="F116" i="10"/>
  <c r="E114" i="10"/>
  <c r="C111" i="10"/>
  <c r="D110" i="10"/>
  <c r="E110" i="10" s="1"/>
  <c r="D100" i="10"/>
  <c r="E100" i="10" s="1"/>
  <c r="D99" i="10"/>
  <c r="E99" i="10" s="1"/>
  <c r="D98" i="10"/>
  <c r="E98" i="10" s="1"/>
  <c r="D96" i="10"/>
  <c r="E96" i="10" s="1"/>
  <c r="D82" i="10"/>
  <c r="E82" i="10" s="1"/>
  <c r="D75" i="10"/>
  <c r="E75" i="10" s="1"/>
  <c r="D76" i="10"/>
  <c r="F76" i="10" s="1"/>
  <c r="D74" i="10"/>
  <c r="C429" i="10"/>
  <c r="B429" i="10"/>
  <c r="D379" i="10"/>
  <c r="D392" i="10"/>
  <c r="E392" i="10" s="1"/>
  <c r="B70" i="12"/>
  <c r="B73" i="12"/>
  <c r="B72" i="12"/>
  <c r="B71" i="12"/>
  <c r="B79" i="12"/>
  <c r="B78" i="12"/>
  <c r="B80" i="12"/>
  <c r="B77" i="12"/>
  <c r="B74" i="12"/>
  <c r="B75" i="12"/>
  <c r="B76" i="12"/>
  <c r="B81" i="12"/>
  <c r="D65" i="10"/>
  <c r="E65" i="10" s="1"/>
  <c r="D64" i="10"/>
  <c r="E64" i="10" s="1"/>
  <c r="D49" i="10"/>
  <c r="E49" i="10" s="1"/>
  <c r="D48" i="10"/>
  <c r="B45" i="10"/>
  <c r="C45" i="10"/>
  <c r="D43" i="10"/>
  <c r="E43" i="10" s="1"/>
  <c r="D44" i="10"/>
  <c r="F44" i="10" s="1"/>
  <c r="D42" i="10"/>
  <c r="E42" i="10" s="1"/>
  <c r="D30" i="10"/>
  <c r="E30" i="10" s="1"/>
  <c r="B47" i="12"/>
  <c r="B49" i="12"/>
  <c r="D44" i="5" s="1"/>
  <c r="B48" i="12"/>
  <c r="B24" i="12"/>
  <c r="B23" i="12"/>
  <c r="B22" i="12"/>
  <c r="B21" i="12"/>
  <c r="B9" i="12"/>
  <c r="B8" i="12"/>
  <c r="B7" i="12"/>
  <c r="D12" i="10"/>
  <c r="E12" i="10" s="1"/>
  <c r="D26" i="10"/>
  <c r="F26" i="10" s="1"/>
  <c r="D25" i="10"/>
  <c r="F25" i="10" s="1"/>
  <c r="D24" i="10"/>
  <c r="F24" i="10" s="1"/>
  <c r="D23" i="10"/>
  <c r="F23" i="10" s="1"/>
  <c r="B27" i="10"/>
  <c r="C27" i="10"/>
  <c r="C578" i="10"/>
  <c r="D578" i="10" s="1"/>
  <c r="E578" i="10" s="1"/>
  <c r="C579" i="10"/>
  <c r="D579" i="10" s="1"/>
  <c r="C580" i="10"/>
  <c r="D580" i="10" s="1"/>
  <c r="E580" i="10" s="1"/>
  <c r="C581" i="10"/>
  <c r="D581" i="10" s="1"/>
  <c r="C582" i="10"/>
  <c r="D582" i="10" s="1"/>
  <c r="C583" i="10"/>
  <c r="D583" i="10" s="1"/>
  <c r="E583" i="10" s="1"/>
  <c r="C584" i="10"/>
  <c r="D584" i="10" s="1"/>
  <c r="E584" i="10" s="1"/>
  <c r="C585" i="10"/>
  <c r="D585" i="10" s="1"/>
  <c r="F585" i="10" s="1"/>
  <c r="C586" i="10"/>
  <c r="D586" i="10" s="1"/>
  <c r="F586" i="10" s="1"/>
  <c r="C587" i="10"/>
  <c r="D587" i="10" s="1"/>
  <c r="F587" i="10" s="1"/>
  <c r="C588" i="10"/>
  <c r="D588" i="10" s="1"/>
  <c r="E588" i="10" s="1"/>
  <c r="C589" i="10"/>
  <c r="D589" i="10" s="1"/>
  <c r="F589" i="10" s="1"/>
  <c r="C590" i="10"/>
  <c r="D590" i="10" s="1"/>
  <c r="F590" i="10" s="1"/>
  <c r="C591" i="10"/>
  <c r="D591" i="10" s="1"/>
  <c r="E591" i="10" s="1"/>
  <c r="D592" i="10"/>
  <c r="F592" i="10" s="1"/>
  <c r="C593" i="10"/>
  <c r="D593" i="10" s="1"/>
  <c r="E593" i="10" s="1"/>
  <c r="C594" i="10"/>
  <c r="D594" i="10" s="1"/>
  <c r="F594" i="10" s="1"/>
  <c r="C595" i="10"/>
  <c r="D595" i="10" s="1"/>
  <c r="E595" i="10" s="1"/>
  <c r="C596" i="10"/>
  <c r="D596" i="10" s="1"/>
  <c r="F596" i="10" s="1"/>
  <c r="C597" i="10"/>
  <c r="D597" i="10" s="1"/>
  <c r="F597" i="10" s="1"/>
  <c r="C598" i="10"/>
  <c r="D598" i="10" s="1"/>
  <c r="E598" i="10" s="1"/>
  <c r="C599" i="10"/>
  <c r="D599" i="10" s="1"/>
  <c r="E599" i="10" s="1"/>
  <c r="C600" i="10"/>
  <c r="D600" i="10" s="1"/>
  <c r="C601" i="10"/>
  <c r="D601" i="10" s="1"/>
  <c r="C602" i="10"/>
  <c r="D602" i="10" s="1"/>
  <c r="C577" i="10"/>
  <c r="D577" i="10" s="1"/>
  <c r="E577" i="10" s="1"/>
  <c r="C529" i="10"/>
  <c r="D529" i="10" s="1"/>
  <c r="E529" i="10" s="1"/>
  <c r="C530" i="10"/>
  <c r="D530" i="10" s="1"/>
  <c r="C531" i="10"/>
  <c r="D531" i="10" s="1"/>
  <c r="E531" i="10" s="1"/>
  <c r="C532" i="10"/>
  <c r="D532" i="10" s="1"/>
  <c r="E532" i="10" s="1"/>
  <c r="C533" i="10"/>
  <c r="D533" i="10" s="1"/>
  <c r="E533" i="10" s="1"/>
  <c r="C534" i="10"/>
  <c r="D534" i="10" s="1"/>
  <c r="F534" i="10" s="1"/>
  <c r="C535" i="10"/>
  <c r="D535" i="10" s="1"/>
  <c r="F535" i="10" s="1"/>
  <c r="C536" i="10"/>
  <c r="D536" i="10" s="1"/>
  <c r="F536" i="10" s="1"/>
  <c r="C537" i="10"/>
  <c r="D537" i="10" s="1"/>
  <c r="E537" i="10" s="1"/>
  <c r="C538" i="10"/>
  <c r="D538" i="10" s="1"/>
  <c r="F538" i="10" s="1"/>
  <c r="C539" i="10"/>
  <c r="D539" i="10" s="1"/>
  <c r="F539" i="10" s="1"/>
  <c r="C540" i="10"/>
  <c r="D540" i="10" s="1"/>
  <c r="F540" i="10" s="1"/>
  <c r="C541" i="10"/>
  <c r="C542" i="10"/>
  <c r="D542" i="10" s="1"/>
  <c r="F542" i="10" s="1"/>
  <c r="C543" i="10"/>
  <c r="D543" i="10" s="1"/>
  <c r="C528" i="10"/>
  <c r="C465" i="10"/>
  <c r="D465" i="10" s="1"/>
  <c r="C466" i="10"/>
  <c r="D466" i="10" s="1"/>
  <c r="E466" i="10" s="1"/>
  <c r="C467" i="10"/>
  <c r="C468" i="10"/>
  <c r="D468" i="10" s="1"/>
  <c r="C469" i="10"/>
  <c r="D469" i="10" s="1"/>
  <c r="C470" i="10"/>
  <c r="D470" i="10" s="1"/>
  <c r="C471" i="10"/>
  <c r="D471" i="10" s="1"/>
  <c r="C472" i="10"/>
  <c r="D472" i="10" s="1"/>
  <c r="C473" i="10"/>
  <c r="D473" i="10" s="1"/>
  <c r="C474" i="10"/>
  <c r="D474" i="10" s="1"/>
  <c r="C475" i="10"/>
  <c r="D475" i="10" s="1"/>
  <c r="F475" i="10" s="1"/>
  <c r="C476" i="10"/>
  <c r="D476" i="10" s="1"/>
  <c r="C477" i="10"/>
  <c r="D477" i="10" s="1"/>
  <c r="C478" i="10"/>
  <c r="D478" i="10" s="1"/>
  <c r="C479" i="10"/>
  <c r="D479" i="10" s="1"/>
  <c r="F479" i="10" s="1"/>
  <c r="C480" i="10"/>
  <c r="D480" i="10" s="1"/>
  <c r="C481" i="10"/>
  <c r="D481" i="10" s="1"/>
  <c r="C482" i="10"/>
  <c r="D482" i="10" s="1"/>
  <c r="F482" i="10" s="1"/>
  <c r="C483" i="10"/>
  <c r="C484" i="10"/>
  <c r="D484" i="10" s="1"/>
  <c r="C485" i="10"/>
  <c r="D485" i="10" s="1"/>
  <c r="C486" i="10"/>
  <c r="D486" i="10" s="1"/>
  <c r="F486" i="10" s="1"/>
  <c r="C487" i="10"/>
  <c r="D487" i="10" s="1"/>
  <c r="C488" i="10"/>
  <c r="D488" i="10" s="1"/>
  <c r="C489" i="10"/>
  <c r="D489" i="10" s="1"/>
  <c r="C490" i="10"/>
  <c r="D490" i="10" s="1"/>
  <c r="C491" i="10"/>
  <c r="D491" i="10" s="1"/>
  <c r="C492" i="10"/>
  <c r="D492" i="10" s="1"/>
  <c r="F492" i="10" s="1"/>
  <c r="C493" i="10"/>
  <c r="D493" i="10" s="1"/>
  <c r="C464" i="10"/>
  <c r="D407" i="10"/>
  <c r="E407" i="10" s="1"/>
  <c r="C408" i="10"/>
  <c r="D408" i="10" s="1"/>
  <c r="C409" i="10"/>
  <c r="D409" i="10" s="1"/>
  <c r="C410" i="10"/>
  <c r="D410" i="10" s="1"/>
  <c r="F410" i="10" s="1"/>
  <c r="C411" i="10"/>
  <c r="D411" i="10" s="1"/>
  <c r="C412" i="10"/>
  <c r="D412" i="10" s="1"/>
  <c r="C413" i="10"/>
  <c r="D413" i="10" s="1"/>
  <c r="C414" i="10"/>
  <c r="D414" i="10" s="1"/>
  <c r="C416" i="10"/>
  <c r="D416" i="10" s="1"/>
  <c r="C417" i="10"/>
  <c r="D417" i="10" s="1"/>
  <c r="E417" i="10" s="1"/>
  <c r="C418" i="10"/>
  <c r="D418" i="10" s="1"/>
  <c r="E418" i="10" s="1"/>
  <c r="C419" i="10"/>
  <c r="C420" i="10"/>
  <c r="D420" i="10" s="1"/>
  <c r="F420" i="10" s="1"/>
  <c r="C421" i="10"/>
  <c r="D421" i="10" s="1"/>
  <c r="E421" i="10" s="1"/>
  <c r="C422" i="10"/>
  <c r="D422" i="10" s="1"/>
  <c r="E422" i="10" s="1"/>
  <c r="C423" i="10"/>
  <c r="D423" i="10" s="1"/>
  <c r="F423" i="10" s="1"/>
  <c r="C415" i="10"/>
  <c r="D415" i="10" s="1"/>
  <c r="F415" i="10" s="1"/>
  <c r="D5" i="10"/>
  <c r="E5" i="10" s="1"/>
  <c r="D6" i="10"/>
  <c r="E6" i="10" s="1"/>
  <c r="D7" i="10"/>
  <c r="E7" i="10" s="1"/>
  <c r="D8" i="10"/>
  <c r="F8" i="10" s="1"/>
  <c r="D4" i="10"/>
  <c r="E4" i="10" s="1"/>
  <c r="E48" i="10" l="1"/>
  <c r="E67" i="10" s="1"/>
  <c r="D67" i="10"/>
  <c r="D19" i="15"/>
  <c r="D301" i="15"/>
  <c r="D191" i="15"/>
  <c r="D250" i="15"/>
  <c r="D141" i="15"/>
  <c r="F138" i="10"/>
  <c r="E138" i="10"/>
  <c r="F74" i="10"/>
  <c r="D79" i="10"/>
  <c r="D419" i="10"/>
  <c r="E419" i="10" s="1"/>
  <c r="F121" i="10"/>
  <c r="E121" i="10"/>
  <c r="F605" i="10"/>
  <c r="G605" i="10" s="1"/>
  <c r="D541" i="10"/>
  <c r="E541" i="10" s="1"/>
  <c r="F496" i="10"/>
  <c r="D483" i="10"/>
  <c r="C495" i="10"/>
  <c r="D467" i="10"/>
  <c r="D464" i="10"/>
  <c r="F158" i="10"/>
  <c r="G158" i="10" s="1"/>
  <c r="F96" i="10"/>
  <c r="F110" i="10"/>
  <c r="F82" i="10"/>
  <c r="E111" i="10"/>
  <c r="D111" i="10"/>
  <c r="F100" i="10"/>
  <c r="F99" i="10"/>
  <c r="F98" i="10"/>
  <c r="D429" i="10"/>
  <c r="F65" i="10"/>
  <c r="E379" i="10"/>
  <c r="E429" i="10" s="1"/>
  <c r="E596" i="10"/>
  <c r="F48" i="10"/>
  <c r="E597" i="10"/>
  <c r="E76" i="10"/>
  <c r="F75" i="10"/>
  <c r="E74" i="10"/>
  <c r="F392" i="10"/>
  <c r="E590" i="10"/>
  <c r="E589" i="10"/>
  <c r="F49" i="10"/>
  <c r="F64" i="10"/>
  <c r="F379" i="10"/>
  <c r="E592" i="10"/>
  <c r="E44" i="10"/>
  <c r="E45" i="10" s="1"/>
  <c r="E587" i="10"/>
  <c r="F27" i="10"/>
  <c r="F43" i="10"/>
  <c r="D45" i="10"/>
  <c r="F42" i="10"/>
  <c r="F30" i="10"/>
  <c r="E586" i="10"/>
  <c r="E25" i="10"/>
  <c r="E26" i="10"/>
  <c r="E594" i="10"/>
  <c r="E23" i="10"/>
  <c r="E24" i="10"/>
  <c r="F12" i="10"/>
  <c r="D27" i="10"/>
  <c r="E540" i="10"/>
  <c r="E536" i="10"/>
  <c r="F598" i="10"/>
  <c r="F593" i="10"/>
  <c r="F583" i="10"/>
  <c r="E585" i="10"/>
  <c r="E601" i="10"/>
  <c r="F601" i="10"/>
  <c r="E582" i="10"/>
  <c r="F582" i="10"/>
  <c r="F581" i="10"/>
  <c r="E581" i="10"/>
  <c r="E579" i="10"/>
  <c r="F579" i="10"/>
  <c r="F578" i="10"/>
  <c r="F600" i="10"/>
  <c r="E600" i="10"/>
  <c r="E602" i="10"/>
  <c r="D604" i="10"/>
  <c r="F602" i="10"/>
  <c r="C604" i="10"/>
  <c r="F599" i="10"/>
  <c r="F595" i="10"/>
  <c r="F591" i="10"/>
  <c r="F588" i="10"/>
  <c r="F584" i="10"/>
  <c r="F580" i="10"/>
  <c r="E539" i="10"/>
  <c r="E535" i="10"/>
  <c r="F537" i="10"/>
  <c r="F533" i="10"/>
  <c r="F4" i="10"/>
  <c r="E542" i="10"/>
  <c r="E538" i="10"/>
  <c r="E534" i="10"/>
  <c r="F577" i="10"/>
  <c r="F530" i="10"/>
  <c r="E530" i="10"/>
  <c r="F543" i="10"/>
  <c r="E543" i="10"/>
  <c r="F532" i="10"/>
  <c r="C545" i="10"/>
  <c r="F531" i="10"/>
  <c r="F529" i="10"/>
  <c r="D528" i="10"/>
  <c r="F489" i="10"/>
  <c r="E489" i="10"/>
  <c r="F485" i="10"/>
  <c r="E485" i="10"/>
  <c r="F481" i="10"/>
  <c r="E481" i="10"/>
  <c r="F478" i="10"/>
  <c r="E478" i="10"/>
  <c r="F474" i="10"/>
  <c r="E474" i="10"/>
  <c r="F493" i="10"/>
  <c r="E493" i="10"/>
  <c r="F491" i="10"/>
  <c r="E491" i="10"/>
  <c r="F488" i="10"/>
  <c r="E488" i="10"/>
  <c r="F484" i="10"/>
  <c r="E484" i="10"/>
  <c r="F477" i="10"/>
  <c r="E477" i="10"/>
  <c r="E490" i="10"/>
  <c r="F490" i="10"/>
  <c r="E487" i="10"/>
  <c r="F487" i="10"/>
  <c r="E480" i="10"/>
  <c r="F480" i="10"/>
  <c r="E476" i="10"/>
  <c r="F476" i="10"/>
  <c r="F417" i="10"/>
  <c r="E492" i="10"/>
  <c r="E486" i="10"/>
  <c r="E482" i="10"/>
  <c r="E479" i="10"/>
  <c r="E475" i="10"/>
  <c r="F407" i="10"/>
  <c r="E423" i="10"/>
  <c r="E473" i="10"/>
  <c r="F473" i="10"/>
  <c r="E472" i="10"/>
  <c r="F472" i="10"/>
  <c r="F471" i="10"/>
  <c r="E471" i="10"/>
  <c r="E470" i="10"/>
  <c r="F470" i="10"/>
  <c r="E469" i="10"/>
  <c r="F469" i="10"/>
  <c r="F468" i="10"/>
  <c r="E468" i="10"/>
  <c r="F466" i="10"/>
  <c r="F465" i="10"/>
  <c r="E465" i="10"/>
  <c r="F409" i="10"/>
  <c r="E409" i="10"/>
  <c r="E412" i="10"/>
  <c r="F412" i="10"/>
  <c r="E408" i="10"/>
  <c r="F408" i="10"/>
  <c r="E411" i="10"/>
  <c r="F411" i="10"/>
  <c r="E410" i="10"/>
  <c r="F421" i="10"/>
  <c r="E420" i="10"/>
  <c r="F422" i="10"/>
  <c r="F418" i="10"/>
  <c r="F416" i="10"/>
  <c r="E416" i="10"/>
  <c r="E415" i="10"/>
  <c r="F414" i="10"/>
  <c r="E414" i="10"/>
  <c r="F413" i="10"/>
  <c r="E413" i="10"/>
  <c r="F5" i="10"/>
  <c r="F6" i="10"/>
  <c r="F7" i="10"/>
  <c r="D9" i="10"/>
  <c r="E8" i="10"/>
  <c r="E9" i="10" s="1"/>
  <c r="F67" i="10" l="1"/>
  <c r="G67" i="10" s="1"/>
  <c r="G496" i="10"/>
  <c r="G138" i="10"/>
  <c r="C57" i="13" s="1"/>
  <c r="F79" i="10"/>
  <c r="E79" i="10"/>
  <c r="F419" i="10"/>
  <c r="C71" i="13"/>
  <c r="C73" i="13" s="1"/>
  <c r="C8" i="13" s="1"/>
  <c r="F541" i="10"/>
  <c r="C105" i="13"/>
  <c r="C3" i="17" s="1"/>
  <c r="C22" i="13" s="1"/>
  <c r="F483" i="10"/>
  <c r="E483" i="10"/>
  <c r="C58" i="13"/>
  <c r="E467" i="10"/>
  <c r="F467" i="10"/>
  <c r="F464" i="10"/>
  <c r="D495" i="10"/>
  <c r="E464" i="10"/>
  <c r="F111" i="10"/>
  <c r="G111" i="10" s="1"/>
  <c r="F429" i="10"/>
  <c r="G429" i="10" s="1"/>
  <c r="C102" i="13" s="1"/>
  <c r="E27" i="10"/>
  <c r="F45" i="10"/>
  <c r="G45" i="10" s="1"/>
  <c r="E604" i="10"/>
  <c r="F604" i="10"/>
  <c r="E528" i="10"/>
  <c r="E545" i="10" s="1"/>
  <c r="D545" i="10"/>
  <c r="F528" i="10"/>
  <c r="F9" i="10"/>
  <c r="G9" i="10" s="1"/>
  <c r="C103" i="13" l="1"/>
  <c r="C108" i="13" s="1"/>
  <c r="C10" i="13" s="1"/>
  <c r="G428" i="10"/>
  <c r="G604" i="10"/>
  <c r="G79" i="10"/>
  <c r="C54" i="13" s="1"/>
  <c r="C55" i="13"/>
  <c r="C40" i="13"/>
  <c r="G121" i="10"/>
  <c r="C56" i="13" s="1"/>
  <c r="C41" i="13"/>
  <c r="G27" i="10"/>
  <c r="C39" i="13" s="1"/>
  <c r="C38" i="13"/>
  <c r="F545" i="10"/>
  <c r="G545" i="10" s="1"/>
  <c r="C8" i="17"/>
  <c r="E495" i="10"/>
  <c r="F495" i="10"/>
  <c r="C9" i="10"/>
  <c r="B9" i="10"/>
  <c r="C14" i="17" l="1"/>
  <c r="C25" i="13" s="1"/>
  <c r="G495" i="10"/>
  <c r="C59" i="13"/>
  <c r="C7" i="13" s="1"/>
  <c r="C42" i="13"/>
  <c r="C6" i="13" s="1"/>
  <c r="D174" i="15"/>
  <c r="D104" i="13"/>
  <c r="D8" i="17" s="1"/>
  <c r="D56" i="15"/>
  <c r="D102" i="13"/>
  <c r="D233" i="15"/>
  <c r="D105" i="13"/>
  <c r="D3" i="17" s="1"/>
  <c r="D22" i="13" s="1"/>
  <c r="C7" i="17"/>
  <c r="C24" i="13" s="1"/>
  <c r="B71" i="10"/>
  <c r="B52" i="12"/>
  <c r="B51" i="12"/>
  <c r="B50" i="12"/>
  <c r="B46" i="12"/>
  <c r="B45" i="12"/>
  <c r="B17" i="12"/>
  <c r="B97" i="10"/>
  <c r="B95" i="10"/>
  <c r="B13" i="12"/>
  <c r="B12" i="12"/>
  <c r="B11" i="12"/>
  <c r="B10" i="12"/>
  <c r="B3" i="12"/>
  <c r="B22" i="10"/>
  <c r="D108" i="13" l="1"/>
  <c r="D7" i="17"/>
  <c r="D24" i="13" s="1"/>
  <c r="D124" i="15"/>
  <c r="D103" i="13"/>
  <c r="D14" i="17" s="1"/>
  <c r="D25" i="13" s="1"/>
  <c r="B29" i="12"/>
  <c r="B28" i="12"/>
  <c r="B27" i="12"/>
  <c r="B26" i="12"/>
  <c r="B25" i="12"/>
  <c r="B20" i="12"/>
  <c r="B19" i="12"/>
  <c r="B18" i="12"/>
  <c r="B6" i="12"/>
  <c r="B5" i="12"/>
  <c r="B4" i="12"/>
  <c r="D27" i="13" l="1"/>
  <c r="B50" i="10"/>
  <c r="B31" i="10"/>
  <c r="E10" i="13" l="1"/>
  <c r="E11" i="13" s="1"/>
  <c r="C11" i="13"/>
</calcChain>
</file>

<file path=xl/sharedStrings.xml><?xml version="1.0" encoding="utf-8"?>
<sst xmlns="http://schemas.openxmlformats.org/spreadsheetml/2006/main" count="2922" uniqueCount="2107">
  <si>
    <t>Date</t>
  </si>
  <si>
    <t>1.1</t>
  </si>
  <si>
    <t>Have you identified the main business drivers?</t>
  </si>
  <si>
    <t>1.2</t>
  </si>
  <si>
    <t>Have you documented the main business drivers?</t>
  </si>
  <si>
    <t>2.1</t>
  </si>
  <si>
    <t>Customers</t>
  </si>
  <si>
    <t>2.2</t>
  </si>
  <si>
    <t>Have you documented the main SOC customers?</t>
  </si>
  <si>
    <t>Have you identified the SOC customers?</t>
  </si>
  <si>
    <t>2.3</t>
  </si>
  <si>
    <t>Do you differentiate output towards these specific customers?</t>
  </si>
  <si>
    <t>3.1</t>
  </si>
  <si>
    <t>Yes/No</t>
  </si>
  <si>
    <t>Completeness</t>
  </si>
  <si>
    <t>B 1.1</t>
  </si>
  <si>
    <t>B 1.2</t>
  </si>
  <si>
    <t>B 1.3</t>
  </si>
  <si>
    <t>1.3</t>
  </si>
  <si>
    <t>1.4</t>
  </si>
  <si>
    <t>1.5</t>
  </si>
  <si>
    <t>2.4</t>
  </si>
  <si>
    <t>2.5</t>
  </si>
  <si>
    <t>answer</t>
  </si>
  <si>
    <t>3.2</t>
  </si>
  <si>
    <t>3.2.1</t>
  </si>
  <si>
    <t>Please specify elements of the charter document:</t>
  </si>
  <si>
    <t>Mission</t>
  </si>
  <si>
    <t>Vision</t>
  </si>
  <si>
    <t>Strategy</t>
  </si>
  <si>
    <t>Service Scope</t>
  </si>
  <si>
    <t>Deliverables</t>
  </si>
  <si>
    <t>Responsibilities</t>
  </si>
  <si>
    <t>Operational Hours</t>
  </si>
  <si>
    <t>Stakeholders</t>
  </si>
  <si>
    <t>Objectives / Goals</t>
  </si>
  <si>
    <t>3.2.2</t>
  </si>
  <si>
    <t>3.2.3</t>
  </si>
  <si>
    <t>3.2.4</t>
  </si>
  <si>
    <t>3.2.5</t>
  </si>
  <si>
    <t>3.2.6</t>
  </si>
  <si>
    <t>3.2.7</t>
  </si>
  <si>
    <t>3.2.8</t>
  </si>
  <si>
    <t>3.2.9</t>
  </si>
  <si>
    <t>B 3.2.1</t>
  </si>
  <si>
    <t>B 3.2.2</t>
  </si>
  <si>
    <t>B 3.2.3</t>
  </si>
  <si>
    <t>B 3.2.4</t>
  </si>
  <si>
    <t>B 3.2.5</t>
  </si>
  <si>
    <t>B 3.2.6</t>
  </si>
  <si>
    <t>B 3.2.7</t>
  </si>
  <si>
    <t>B 3.2.8</t>
  </si>
  <si>
    <t>B 3.2.9</t>
  </si>
  <si>
    <t>Business</t>
  </si>
  <si>
    <t>Incomplete</t>
  </si>
  <si>
    <t>Partially complete</t>
  </si>
  <si>
    <t>Mostly complete</t>
  </si>
  <si>
    <t>Fully complete</t>
  </si>
  <si>
    <t>No</t>
  </si>
  <si>
    <t>Yes</t>
  </si>
  <si>
    <t>B 3.2</t>
  </si>
  <si>
    <t>Governance</t>
  </si>
  <si>
    <t>4.1</t>
  </si>
  <si>
    <t>Is there a governance process in place?</t>
  </si>
  <si>
    <t>4.2</t>
  </si>
  <si>
    <t>Detailed</t>
  </si>
  <si>
    <t>Partially</t>
  </si>
  <si>
    <t>Mostly</t>
  </si>
  <si>
    <t>Fully</t>
  </si>
  <si>
    <t>remarks</t>
  </si>
  <si>
    <t>3.3</t>
  </si>
  <si>
    <t>Is the SOC charter document regularly updated?</t>
  </si>
  <si>
    <t>3.4</t>
  </si>
  <si>
    <t>Is the SOC charter document approved by the business / CISO?</t>
  </si>
  <si>
    <t>B 3.3</t>
  </si>
  <si>
    <t>B 3.4</t>
  </si>
  <si>
    <t>Please specify identified governance elements</t>
  </si>
  <si>
    <t>Business Alignment</t>
  </si>
  <si>
    <t>Accountability</t>
  </si>
  <si>
    <t>Sponsorship</t>
  </si>
  <si>
    <t>Relationships</t>
  </si>
  <si>
    <t>Vendor Engagement</t>
  </si>
  <si>
    <t>Service Commitment</t>
  </si>
  <si>
    <t>Project / Program Management</t>
  </si>
  <si>
    <t>Continual Improvement</t>
  </si>
  <si>
    <t>SOC Hierarchy</t>
  </si>
  <si>
    <t>Knowledge Management</t>
  </si>
  <si>
    <t>SOC KPIs &amp; Metrics</t>
  </si>
  <si>
    <t>Budget Allocation</t>
  </si>
  <si>
    <t>4.3</t>
  </si>
  <si>
    <t>4.3.1</t>
  </si>
  <si>
    <t>4.3.2</t>
  </si>
  <si>
    <t>4.3.3</t>
  </si>
  <si>
    <t>4.3.4</t>
  </si>
  <si>
    <t>4.3.5</t>
  </si>
  <si>
    <t>4.3.6</t>
  </si>
  <si>
    <t>4.3.7</t>
  </si>
  <si>
    <t>4.3.8</t>
  </si>
  <si>
    <t>4.3.9</t>
  </si>
  <si>
    <t>4.3.10</t>
  </si>
  <si>
    <t>4.3.11</t>
  </si>
  <si>
    <t>4.3.12</t>
  </si>
  <si>
    <t>4.3.13</t>
  </si>
  <si>
    <t>B 4.1</t>
  </si>
  <si>
    <t>B 4.2</t>
  </si>
  <si>
    <t>B 4.3</t>
  </si>
  <si>
    <t>B 4.3.1</t>
  </si>
  <si>
    <t>B 4.3.2</t>
  </si>
  <si>
    <t>B 4.3.3</t>
  </si>
  <si>
    <t>B 4.3.4</t>
  </si>
  <si>
    <t>B 4.3.5</t>
  </si>
  <si>
    <t>B 4.3.6</t>
  </si>
  <si>
    <t>B 4.3.7</t>
  </si>
  <si>
    <t>B 4.3.8</t>
  </si>
  <si>
    <t>B 4.3.9</t>
  </si>
  <si>
    <t>B 4.3.10</t>
  </si>
  <si>
    <t>B 4.3.11</t>
  </si>
  <si>
    <t>B 4.3.12</t>
  </si>
  <si>
    <t>B 4.3.13</t>
  </si>
  <si>
    <t>B 3.1</t>
  </si>
  <si>
    <t>SOC Charter</t>
  </si>
  <si>
    <t>Are governance elements formally identified and described?</t>
  </si>
  <si>
    <t>4.4</t>
  </si>
  <si>
    <t>Is the governance process regularly reviewed?</t>
  </si>
  <si>
    <t>4.5</t>
  </si>
  <si>
    <t>Is the governance process aligned with all stakeholders?</t>
  </si>
  <si>
    <t>None</t>
  </si>
  <si>
    <t>Low</t>
  </si>
  <si>
    <t>Normal</t>
  </si>
  <si>
    <t>High</t>
  </si>
  <si>
    <t>Critical</t>
  </si>
  <si>
    <t>Importance</t>
  </si>
  <si>
    <t>x1</t>
  </si>
  <si>
    <t>x2</t>
  </si>
  <si>
    <t>x3</t>
  </si>
  <si>
    <t>x4</t>
  </si>
  <si>
    <t>x5</t>
  </si>
  <si>
    <t>importance</t>
  </si>
  <si>
    <t>Does the SOC have a formal charter document in place?</t>
  </si>
  <si>
    <t>Do you use business drivers to in the decision making process?</t>
  </si>
  <si>
    <t>Never</t>
  </si>
  <si>
    <t>Sometimes</t>
  </si>
  <si>
    <t>Always</t>
  </si>
  <si>
    <t>Occurrence</t>
  </si>
  <si>
    <t>question type</t>
  </si>
  <si>
    <t>answer options</t>
  </si>
  <si>
    <t>i.e. do you check for services or operations that outside the scope of business drivers?</t>
  </si>
  <si>
    <t>e.g. to determine priorities or make decisions regarding the on-boarding of new services or operations</t>
  </si>
  <si>
    <t>B 1.4</t>
  </si>
  <si>
    <t>B 1.5</t>
  </si>
  <si>
    <t>B 2.1</t>
  </si>
  <si>
    <t>B 2.2</t>
  </si>
  <si>
    <t>B 2.3</t>
  </si>
  <si>
    <t>B 2.4</t>
  </si>
  <si>
    <t>Business Drivers</t>
  </si>
  <si>
    <t>SOC Governance</t>
  </si>
  <si>
    <t>Answer</t>
  </si>
  <si>
    <t>Remarks</t>
  </si>
  <si>
    <t>score_modifier</t>
  </si>
  <si>
    <t>total score</t>
  </si>
  <si>
    <t>People Management</t>
  </si>
  <si>
    <t>People</t>
  </si>
  <si>
    <t>Process</t>
  </si>
  <si>
    <t>Security Monitoring</t>
  </si>
  <si>
    <t>Security Incident Management</t>
  </si>
  <si>
    <t>Security Analysis</t>
  </si>
  <si>
    <t>Threat Intelligence</t>
  </si>
  <si>
    <t>Vulnerability Management</t>
  </si>
  <si>
    <t>Technology</t>
  </si>
  <si>
    <t>Author</t>
  </si>
  <si>
    <t>Contact</t>
  </si>
  <si>
    <t>Do you regularly check if the current service catalogue is aligned with business drivers?</t>
  </si>
  <si>
    <t>Formal registration of customer contact details, place in the organisation, geolocation, etc.</t>
  </si>
  <si>
    <t>Do you have service level agreements with these customers?</t>
  </si>
  <si>
    <t>B 2.5</t>
  </si>
  <si>
    <t>score matrix 2 - criticallity versus completeness</t>
  </si>
  <si>
    <t>score matrix 1 - criticallity versus occurrence</t>
  </si>
  <si>
    <t>score matrix 3 - criticallity versus existence</t>
  </si>
  <si>
    <t>never</t>
  </si>
  <si>
    <t>mostly</t>
  </si>
  <si>
    <t>always</t>
  </si>
  <si>
    <t>sometimes</t>
  </si>
  <si>
    <t>none</t>
  </si>
  <si>
    <t>low</t>
  </si>
  <si>
    <t>normal</t>
  </si>
  <si>
    <t>high</t>
  </si>
  <si>
    <t>critical</t>
  </si>
  <si>
    <t>partially</t>
  </si>
  <si>
    <t>incomplete</t>
  </si>
  <si>
    <t>fully</t>
  </si>
  <si>
    <t>no</t>
  </si>
  <si>
    <t>yes</t>
  </si>
  <si>
    <t>3.5</t>
  </si>
  <si>
    <t>B 3.5</t>
  </si>
  <si>
    <t>B4 - Governance</t>
  </si>
  <si>
    <t>B3 - SOC Charter</t>
  </si>
  <si>
    <t>B1 - Business Drivers</t>
  </si>
  <si>
    <t>B2 - Customers</t>
  </si>
  <si>
    <t>HR</t>
  </si>
  <si>
    <t>Legal</t>
  </si>
  <si>
    <t>Audit</t>
  </si>
  <si>
    <t>Engineering / R&amp;D</t>
  </si>
  <si>
    <t>IT</t>
  </si>
  <si>
    <t>Others, specify:</t>
  </si>
  <si>
    <t>Do you regularly send updates your customers?</t>
  </si>
  <si>
    <t>Are all stakeholders familiar with the SOC charter document contents?</t>
  </si>
  <si>
    <t>3.2.10</t>
  </si>
  <si>
    <t>B 3.2.10</t>
  </si>
  <si>
    <t>B 4.4</t>
  </si>
  <si>
    <t>B 4.5</t>
  </si>
  <si>
    <t>Have the business drivers been validated with business stakeholders?</t>
  </si>
  <si>
    <t>Business stakeholders can be C-level management</t>
  </si>
  <si>
    <t>Specify any additional customers</t>
  </si>
  <si>
    <t>Please specify your customers:</t>
  </si>
  <si>
    <t>2.6</t>
  </si>
  <si>
    <t>B 2.2.1</t>
  </si>
  <si>
    <t>B 2.2.2</t>
  </si>
  <si>
    <t>B 2.2.3</t>
  </si>
  <si>
    <t>B 2.2.4</t>
  </si>
  <si>
    <t>B 2.2.5</t>
  </si>
  <si>
    <t>B 2.2.6</t>
  </si>
  <si>
    <t>B 2.2.7</t>
  </si>
  <si>
    <t>B 2.2.8</t>
  </si>
  <si>
    <t>B 2.6</t>
  </si>
  <si>
    <t>How many FTE’s are in your SOC?</t>
  </si>
  <si>
    <t>Do you use external employees /contractors in your SOC?</t>
  </si>
  <si>
    <t xml:space="preserve">Which of the following roles are present in your SOC? </t>
  </si>
  <si>
    <t>Security Engineer</t>
  </si>
  <si>
    <t>Security Specialist</t>
  </si>
  <si>
    <t>Security Architect</t>
  </si>
  <si>
    <t>Threat Analyst</t>
  </si>
  <si>
    <t>Data Analyst</t>
  </si>
  <si>
    <t>SOC Manager</t>
  </si>
  <si>
    <t>Team Leader</t>
  </si>
  <si>
    <t>Incident Handler</t>
  </si>
  <si>
    <t>Incident Manager</t>
  </si>
  <si>
    <t>Penetration Tester</t>
  </si>
  <si>
    <t>Do you differentiate tiers within these roles?</t>
  </si>
  <si>
    <t>Training on the Job</t>
  </si>
  <si>
    <t>Formal education</t>
  </si>
  <si>
    <t>Role-based specific training</t>
  </si>
  <si>
    <t>Re-certification track (continuous education)</t>
  </si>
  <si>
    <t>Role description</t>
  </si>
  <si>
    <t>Role tasks</t>
  </si>
  <si>
    <t>Role responsibilities</t>
  </si>
  <si>
    <t>1.2.1</t>
  </si>
  <si>
    <t>If yes, specify the number of external FTE's</t>
  </si>
  <si>
    <t>5.1</t>
  </si>
  <si>
    <t>Other customers:</t>
  </si>
  <si>
    <t>External customers</t>
  </si>
  <si>
    <t>Specify any comments or remarks you feel are important to this part of the assessment</t>
  </si>
  <si>
    <t>Comments and/or Remarks</t>
  </si>
  <si>
    <t>If you have no tiers, and you feel this is not a restriction, select importance 'None'</t>
  </si>
  <si>
    <t>If you have no hierarchy, and you feel this is not a restriction, select importance 'None'</t>
  </si>
  <si>
    <t>P1 - SOC Employees</t>
  </si>
  <si>
    <t>Do you have a job rotation plan in place?</t>
  </si>
  <si>
    <t>4.2.1</t>
  </si>
  <si>
    <t>Please specify elements of the training program:</t>
  </si>
  <si>
    <t>Do you have a career progression process in place?</t>
  </si>
  <si>
    <t>Career development, promotion, etc.</t>
  </si>
  <si>
    <t>Do you have a soft-skills development process in place?</t>
  </si>
  <si>
    <t>Required technical skills</t>
  </si>
  <si>
    <t>Role expectations</t>
  </si>
  <si>
    <t>Have you formally documented all SOC roles?</t>
  </si>
  <si>
    <t>2.2.1</t>
  </si>
  <si>
    <t>2.2.2</t>
  </si>
  <si>
    <t>2.2.3</t>
  </si>
  <si>
    <t>2.2.4</t>
  </si>
  <si>
    <t>2.2.5</t>
  </si>
  <si>
    <t>2.2.6</t>
  </si>
  <si>
    <t>2.2.7</t>
  </si>
  <si>
    <t>2.2.8</t>
  </si>
  <si>
    <t>2.2.9</t>
  </si>
  <si>
    <t>2.2.10</t>
  </si>
  <si>
    <t>2.2.11</t>
  </si>
  <si>
    <t>2.7</t>
  </si>
  <si>
    <t>Please specify elements in  the role documentation:</t>
  </si>
  <si>
    <t>2.7.1</t>
  </si>
  <si>
    <t>2.7.2</t>
  </si>
  <si>
    <t>2.7.3</t>
  </si>
  <si>
    <t>2.7.4</t>
  </si>
  <si>
    <t>2.7.5</t>
  </si>
  <si>
    <t>2.7.6</t>
  </si>
  <si>
    <t>2.7.7</t>
  </si>
  <si>
    <t>Required educational level</t>
  </si>
  <si>
    <t>e.g. university college, university</t>
  </si>
  <si>
    <t>2.7.8</t>
  </si>
  <si>
    <t>Required or preferred certifications</t>
  </si>
  <si>
    <t>2.3.1</t>
  </si>
  <si>
    <t>Comments / remarks</t>
  </si>
  <si>
    <t>Is there a role-based hierarchy in your SOC?</t>
  </si>
  <si>
    <t>Is the ratio between internal employees and external employees satisfactory?</t>
  </si>
  <si>
    <t>P2 - SOC Roles and Hierarchy</t>
  </si>
  <si>
    <t>P 2.1</t>
  </si>
  <si>
    <t>P 2.2</t>
  </si>
  <si>
    <t>P 2.2.1</t>
  </si>
  <si>
    <t>P 2.2.2</t>
  </si>
  <si>
    <t>P 2.2.3</t>
  </si>
  <si>
    <t>P 2.2.4</t>
  </si>
  <si>
    <t>P 2.2.5</t>
  </si>
  <si>
    <t>P 2.2.6</t>
  </si>
  <si>
    <t>P 2.2.7</t>
  </si>
  <si>
    <t>P 2.2.8</t>
  </si>
  <si>
    <t>2.2.12</t>
  </si>
  <si>
    <t>Specify any additional roles</t>
  </si>
  <si>
    <t>P 2.2.9</t>
  </si>
  <si>
    <t>P 2.2.10</t>
  </si>
  <si>
    <t>P 2.2.11</t>
  </si>
  <si>
    <t>P 2.2.12</t>
  </si>
  <si>
    <t>P 2.3</t>
  </si>
  <si>
    <t>P 2.3.1</t>
  </si>
  <si>
    <t>P 2.4</t>
  </si>
  <si>
    <t>P 2.5</t>
  </si>
  <si>
    <t>P 2.6</t>
  </si>
  <si>
    <t>P 2.7</t>
  </si>
  <si>
    <t>P 2.7.1</t>
  </si>
  <si>
    <t>P 2.7.2</t>
  </si>
  <si>
    <t>P 2.7.3</t>
  </si>
  <si>
    <t>P 2.7.4</t>
  </si>
  <si>
    <t>P 2.7.5</t>
  </si>
  <si>
    <t>P 2.7.6</t>
  </si>
  <si>
    <t>P 2.7.7</t>
  </si>
  <si>
    <t>P 2.7.8</t>
  </si>
  <si>
    <t>Note: people management is address in the 'People' domain of the SOC-CMM and not addressed here</t>
  </si>
  <si>
    <t>2.8</t>
  </si>
  <si>
    <t>Do you regularly revise or update the role descriptions?</t>
  </si>
  <si>
    <t>P 2.8</t>
  </si>
  <si>
    <t>Training and Education</t>
  </si>
  <si>
    <t>e.g. background diversity, ethnic diversity, gender diversity, etc.</t>
  </si>
  <si>
    <t>3.6</t>
  </si>
  <si>
    <t>3.6.1</t>
  </si>
  <si>
    <t>i.e. an overview of knowledge areas and SOC employees covering those respective areas</t>
  </si>
  <si>
    <t>i.e. a defined process to quickly let new employees find their place and perform well in the SOC</t>
  </si>
  <si>
    <t>3.6.2</t>
  </si>
  <si>
    <t>Does the skill assessment cover hard skills?</t>
  </si>
  <si>
    <t>Does the skill assessment cover soft skills?</t>
  </si>
  <si>
    <t>Yes/No/Unknown</t>
  </si>
  <si>
    <t>Unknown</t>
  </si>
  <si>
    <t>P 3.1</t>
  </si>
  <si>
    <t>P 3.2</t>
  </si>
  <si>
    <t>P 3.3</t>
  </si>
  <si>
    <t>P 3.4</t>
  </si>
  <si>
    <t>P 3.5</t>
  </si>
  <si>
    <t>P 3.6</t>
  </si>
  <si>
    <t>3.5.1</t>
  </si>
  <si>
    <t>3.5.2</t>
  </si>
  <si>
    <t>3.5.3</t>
  </si>
  <si>
    <t>3.5.4</t>
  </si>
  <si>
    <t>Do you have a training program in place?</t>
  </si>
  <si>
    <t>Do you have a certification program in place?</t>
  </si>
  <si>
    <t>Please specify elements of the certification program:</t>
  </si>
  <si>
    <t>Internal certification track</t>
  </si>
  <si>
    <t>External certification track</t>
  </si>
  <si>
    <t>Do you have regular workshops for knowledge development?</t>
  </si>
  <si>
    <t>4.2.2</t>
  </si>
  <si>
    <t>4.2.3</t>
  </si>
  <si>
    <t>4.2.4</t>
  </si>
  <si>
    <t>Internal company training</t>
  </si>
  <si>
    <t>Product-specific training</t>
  </si>
  <si>
    <t>4.6</t>
  </si>
  <si>
    <t>For example: security analysis training</t>
  </si>
  <si>
    <t>P 4.1</t>
  </si>
  <si>
    <t>P 4.2</t>
  </si>
  <si>
    <t>P 4.2.1</t>
  </si>
  <si>
    <t>P 4.2.2</t>
  </si>
  <si>
    <t>P 4.2.3</t>
  </si>
  <si>
    <t>P 4.2.4</t>
  </si>
  <si>
    <t>P 4.3</t>
  </si>
  <si>
    <t>P 4.4</t>
  </si>
  <si>
    <t>Is there a reserved budget for education and training?</t>
  </si>
  <si>
    <t>4.2.5</t>
  </si>
  <si>
    <t>P 4.2.5</t>
  </si>
  <si>
    <t>Is there reserved amount of time for education and training?</t>
  </si>
  <si>
    <t>SOC-CMM People Domain</t>
  </si>
  <si>
    <t>Satisfaction</t>
  </si>
  <si>
    <t>Somewhat</t>
  </si>
  <si>
    <t>P 1.1</t>
  </si>
  <si>
    <t>P 1.2</t>
  </si>
  <si>
    <t>P 1.3</t>
  </si>
  <si>
    <t>P 1.4</t>
  </si>
  <si>
    <t>P 1.5</t>
  </si>
  <si>
    <t>Is the current size of the SOC satisfactory?</t>
  </si>
  <si>
    <t>P 1.2.1</t>
  </si>
  <si>
    <t>SIEM tooling</t>
  </si>
  <si>
    <t>Service levels</t>
  </si>
  <si>
    <t>Key performance indicators</t>
  </si>
  <si>
    <t>Is there a contractual agreement between the SOC and the customers?</t>
  </si>
  <si>
    <t>Is sufficient personnel allocated to the process to ensure obligated service delivery?</t>
  </si>
  <si>
    <t>Is the service measured for quality?</t>
  </si>
  <si>
    <t>Is the service measured for service delivery in accordance with service levels?</t>
  </si>
  <si>
    <t>Are customers and/or stakeholders regularly updated about the service?</t>
  </si>
  <si>
    <t>Is there a incident resolution / service continuity process in place for this service?</t>
  </si>
  <si>
    <t>Are best practices applied to the service?</t>
  </si>
  <si>
    <t>Purpose</t>
  </si>
  <si>
    <t>Quality indicators</t>
  </si>
  <si>
    <t>Service dependencies</t>
  </si>
  <si>
    <t>Have you formally described the security monitoring service?</t>
  </si>
  <si>
    <t>Service input / triggers</t>
  </si>
  <si>
    <t>Service output / deliverables</t>
  </si>
  <si>
    <t>Service activities</t>
  </si>
  <si>
    <t>Service roles &amp; responsibilities</t>
  </si>
  <si>
    <t>Service customers and stakeholders</t>
  </si>
  <si>
    <t>Is process data gathered for prediction of service performance?</t>
  </si>
  <si>
    <t>Is the service aligned with other organisational processes?</t>
  </si>
  <si>
    <t>Is the service continuously being improved based on business requirements?</t>
  </si>
  <si>
    <t>Has a set of procedures been created for this service?</t>
  </si>
  <si>
    <t>Please specify capabilities of the security monitoring service:</t>
  </si>
  <si>
    <t>1.3.1</t>
  </si>
  <si>
    <t>1.3.2</t>
  </si>
  <si>
    <t>1.3.3</t>
  </si>
  <si>
    <t>1.3.4</t>
  </si>
  <si>
    <t>1.3.5</t>
  </si>
  <si>
    <t>1.3.6</t>
  </si>
  <si>
    <t>1.3.7</t>
  </si>
  <si>
    <t>1.3.8</t>
  </si>
  <si>
    <t>1.3.9</t>
  </si>
  <si>
    <t>Early detection</t>
  </si>
  <si>
    <t>Intrusion detection</t>
  </si>
  <si>
    <t>Exfiltration detection</t>
  </si>
  <si>
    <t>Subtle event detection</t>
  </si>
  <si>
    <t>Malware detection</t>
  </si>
  <si>
    <t>Anomaly detection</t>
  </si>
  <si>
    <t>Real-time detection</t>
  </si>
  <si>
    <t>Alerting &amp; notification</t>
  </si>
  <si>
    <t>Status monitoring</t>
  </si>
  <si>
    <t>Perimeter monitoring</t>
  </si>
  <si>
    <t>Host monitoring</t>
  </si>
  <si>
    <t>Network &amp; traffic monitoring</t>
  </si>
  <si>
    <t>Access &amp; usage monitoring</t>
  </si>
  <si>
    <t>User monitoring</t>
  </si>
  <si>
    <t>Application &amp; service monitoring</t>
  </si>
  <si>
    <t>Behaviour monitoring</t>
  </si>
  <si>
    <t>S1 - Security Monitoring</t>
  </si>
  <si>
    <t>S 1.1</t>
  </si>
  <si>
    <t>S 1.2</t>
  </si>
  <si>
    <t>S 1.3</t>
  </si>
  <si>
    <t>S 1.4</t>
  </si>
  <si>
    <t>S 1.5</t>
  </si>
  <si>
    <t>Capability to detect incidents in an early stage</t>
  </si>
  <si>
    <t>Capability to detect intrusion attempts</t>
  </si>
  <si>
    <t>Capability to detect information leaving the organisation</t>
  </si>
  <si>
    <t>Capability to detect slight changes in systems, applications or network that may indicate malicious behaviour</t>
  </si>
  <si>
    <t>Capability to detect malware in the infrastructure</t>
  </si>
  <si>
    <t>Averagely complete</t>
  </si>
  <si>
    <t>Averagely</t>
  </si>
  <si>
    <t>SUM</t>
  </si>
  <si>
    <t>1.5.1</t>
  </si>
  <si>
    <t>1.5.2</t>
  </si>
  <si>
    <t>1.5.3</t>
  </si>
  <si>
    <t>1.5.4</t>
  </si>
  <si>
    <t>1.5.5</t>
  </si>
  <si>
    <t>1.5.6</t>
  </si>
  <si>
    <t>1.5.7</t>
  </si>
  <si>
    <t>1.5.8</t>
  </si>
  <si>
    <t>1.5.9</t>
  </si>
  <si>
    <t>1.5.10</t>
  </si>
  <si>
    <t>1.5.11</t>
  </si>
  <si>
    <t>1.5.12</t>
  </si>
  <si>
    <t>S 1.5.1</t>
  </si>
  <si>
    <t>S 1.5.2</t>
  </si>
  <si>
    <t>S 1.5.3</t>
  </si>
  <si>
    <t>S 1.5.4</t>
  </si>
  <si>
    <t>S 1.5.5</t>
  </si>
  <si>
    <t>S 1.5.6</t>
  </si>
  <si>
    <t>S 1.5.7</t>
  </si>
  <si>
    <t>S 1.5.8</t>
  </si>
  <si>
    <t>S 1.5.9</t>
  </si>
  <si>
    <t>S 1.5.10</t>
  </si>
  <si>
    <t>S 1.5.11</t>
  </si>
  <si>
    <t>S 1.5.12</t>
  </si>
  <si>
    <t>S 2.1</t>
  </si>
  <si>
    <t>S 2 - Security incident Management</t>
  </si>
  <si>
    <t>Please specify elements of the security monitoring service document:</t>
  </si>
  <si>
    <t>Hours of operation</t>
  </si>
  <si>
    <t>S 2.2</t>
  </si>
  <si>
    <t>S 2.3</t>
  </si>
  <si>
    <t>S 2.4</t>
  </si>
  <si>
    <t>S 2.5</t>
  </si>
  <si>
    <t>Have you adopted a standard for the Security Incident Management process?</t>
  </si>
  <si>
    <t>E.g. NIST 800-51, CERT handbook, etc.</t>
  </si>
  <si>
    <t>E.g., SIM3, CREST</t>
  </si>
  <si>
    <t>If yes, please specify the methodology</t>
  </si>
  <si>
    <t>Please convert to a 5-point scale if required. For example: 3.6 on a 4-point scale = 4.5 on a 5-point scale</t>
  </si>
  <si>
    <t>2.5.1</t>
  </si>
  <si>
    <t>2.5.2</t>
  </si>
  <si>
    <t>2.5.3</t>
  </si>
  <si>
    <t>Incident logging procedure</t>
  </si>
  <si>
    <t>Incident resolution procedure</t>
  </si>
  <si>
    <t>Incident investigation procedure</t>
  </si>
  <si>
    <t>Escalation procedure</t>
  </si>
  <si>
    <t>Evidence collection procedure</t>
  </si>
  <si>
    <t>Password change procedure</t>
  </si>
  <si>
    <t>IR Training</t>
  </si>
  <si>
    <t>Red team / blue team exercises</t>
  </si>
  <si>
    <t>Response Authorisation</t>
  </si>
  <si>
    <t>Incident template</t>
  </si>
  <si>
    <t>Case management system</t>
  </si>
  <si>
    <t>False-positive reduction</t>
  </si>
  <si>
    <t>Priority assignment</t>
  </si>
  <si>
    <t>Severity assignment</t>
  </si>
  <si>
    <t>Categorisation</t>
  </si>
  <si>
    <t>Critical bridge</t>
  </si>
  <si>
    <t>War room</t>
  </si>
  <si>
    <t>Change management integration</t>
  </si>
  <si>
    <t>Malware extraction &amp; analysis</t>
  </si>
  <si>
    <t>On-site incident response</t>
  </si>
  <si>
    <t>Remote incident response</t>
  </si>
  <si>
    <t>Third-party escalation</t>
  </si>
  <si>
    <t>Evaluation template</t>
  </si>
  <si>
    <t>Incident closure</t>
  </si>
  <si>
    <t>Is post-evaluation conducted to establish service performance?</t>
  </si>
  <si>
    <t>Is the service continuously being improved?</t>
  </si>
  <si>
    <t>Are there dedicated team members for the SIM process?</t>
  </si>
  <si>
    <t>Reporting template</t>
  </si>
  <si>
    <t>Communication plan &amp; email templates</t>
  </si>
  <si>
    <t>(dedicated) information sharing platform</t>
  </si>
  <si>
    <t>Is the incident response team authorised to perform (invasive) actions when required?</t>
  </si>
  <si>
    <t>RACI matrix</t>
  </si>
  <si>
    <t>Has a set of procedures been created to support the process?</t>
  </si>
  <si>
    <t>Please specify capabilities and artefacts of the security incident management process:</t>
  </si>
  <si>
    <t>Please specify capabilities and artefacts of the security analysis process:</t>
  </si>
  <si>
    <t>Not required</t>
  </si>
  <si>
    <t>Capability to detect anomalies</t>
  </si>
  <si>
    <t>Optional</t>
  </si>
  <si>
    <t>1.6</t>
  </si>
  <si>
    <t>Any additional comments for this service</t>
  </si>
  <si>
    <t>optional</t>
  </si>
  <si>
    <t>Big data analytics</t>
  </si>
  <si>
    <t>Trend analysis</t>
  </si>
  <si>
    <t>Incident analysis</t>
  </si>
  <si>
    <t>APT analysis</t>
  </si>
  <si>
    <t>Static malware analysis</t>
  </si>
  <si>
    <t>Dynamic malware analysis</t>
  </si>
  <si>
    <t>Tradecraft analysis</t>
  </si>
  <si>
    <t>Historic analysis</t>
  </si>
  <si>
    <t>Network analysis</t>
  </si>
  <si>
    <t>Security Analysis handbook</t>
  </si>
  <si>
    <t>Security analysis toolkit</t>
  </si>
  <si>
    <t>A combination of internal and external tools that can be used for security analysis purposes</t>
  </si>
  <si>
    <t>Event analysis</t>
  </si>
  <si>
    <t>Security Analysis workflow</t>
  </si>
  <si>
    <t>Visual analysis</t>
  </si>
  <si>
    <t>Continuous intelligence gathering</t>
  </si>
  <si>
    <t>Centralised collection &amp; distribution</t>
  </si>
  <si>
    <t>Open / public sources</t>
  </si>
  <si>
    <t>Intelligence provider</t>
  </si>
  <si>
    <t>Business partners</t>
  </si>
  <si>
    <t>Mailing lists</t>
  </si>
  <si>
    <t>Internal intelligence sources</t>
  </si>
  <si>
    <t>Structured data analysis</t>
  </si>
  <si>
    <t>Unstructured data analysis</t>
  </si>
  <si>
    <t>Past incident analysis</t>
  </si>
  <si>
    <t>Adversary movement tracking</t>
  </si>
  <si>
    <t>Threat identification</t>
  </si>
  <si>
    <t>Threat prediction</t>
  </si>
  <si>
    <t>TTP extraction</t>
  </si>
  <si>
    <t>Deduplication</t>
  </si>
  <si>
    <t>Enrichment</t>
  </si>
  <si>
    <t>Contextualisation</t>
  </si>
  <si>
    <t>Sharing within the company</t>
  </si>
  <si>
    <t>Threat intelligence reporting</t>
  </si>
  <si>
    <t>Forecasting</t>
  </si>
  <si>
    <t>Sharing with the industry</t>
  </si>
  <si>
    <t>Sharing outside the industry</t>
  </si>
  <si>
    <t>Sharing in standardised format (e.g. STIX)</t>
  </si>
  <si>
    <t>Automated intelligence gathering &amp; processing</t>
  </si>
  <si>
    <t>Threat intelligence integration</t>
  </si>
  <si>
    <t>3.3.1</t>
  </si>
  <si>
    <t>3.3.2</t>
  </si>
  <si>
    <t>3.3.3</t>
  </si>
  <si>
    <t>3.3.4</t>
  </si>
  <si>
    <t>3.5.5</t>
  </si>
  <si>
    <t>3.5.6</t>
  </si>
  <si>
    <t>3.5.7</t>
  </si>
  <si>
    <t>3.5.8</t>
  </si>
  <si>
    <t>3.5.9</t>
  </si>
  <si>
    <t>3.5.10</t>
  </si>
  <si>
    <t>3.5.11</t>
  </si>
  <si>
    <t>3.5.12</t>
  </si>
  <si>
    <t>S 3 - Security Analysis</t>
  </si>
  <si>
    <t>S 3.1</t>
  </si>
  <si>
    <t>S 3.2</t>
  </si>
  <si>
    <t>S 3.3</t>
  </si>
  <si>
    <t>S 3.4</t>
  </si>
  <si>
    <t>S 3.5</t>
  </si>
  <si>
    <t>S 3.5.1</t>
  </si>
  <si>
    <t>S 3.5.2</t>
  </si>
  <si>
    <t>S 3.5.3</t>
  </si>
  <si>
    <t>S 3.5.4</t>
  </si>
  <si>
    <t>S 3.5.5</t>
  </si>
  <si>
    <t>S 3.5.6</t>
  </si>
  <si>
    <t>S 3.5.7</t>
  </si>
  <si>
    <t>S 3.5.8</t>
  </si>
  <si>
    <t>S 3.5.9</t>
  </si>
  <si>
    <t>S 3.5.10</t>
  </si>
  <si>
    <t>S 3.5.11</t>
  </si>
  <si>
    <t>S 3.5.12</t>
  </si>
  <si>
    <t>An established workflow for performing security analysis</t>
  </si>
  <si>
    <t>4.5.1</t>
  </si>
  <si>
    <t>4.5.2</t>
  </si>
  <si>
    <t>4.5.3</t>
  </si>
  <si>
    <t>4.5.4</t>
  </si>
  <si>
    <t>4.5.5</t>
  </si>
  <si>
    <t>4.5.6</t>
  </si>
  <si>
    <t>4.5.7</t>
  </si>
  <si>
    <t>4.5.8</t>
  </si>
  <si>
    <t>4.5.9</t>
  </si>
  <si>
    <t>4.5.10</t>
  </si>
  <si>
    <t>4.5.11</t>
  </si>
  <si>
    <t>4.5.12</t>
  </si>
  <si>
    <t>S4 - Threat Intelligence</t>
  </si>
  <si>
    <t>5.2</t>
  </si>
  <si>
    <t>5.3</t>
  </si>
  <si>
    <t>5.4</t>
  </si>
  <si>
    <t>5.4.1</t>
  </si>
  <si>
    <t>5.4.2</t>
  </si>
  <si>
    <t>5.4.3</t>
  </si>
  <si>
    <t>Asset management integration</t>
  </si>
  <si>
    <t>Configuration management integration</t>
  </si>
  <si>
    <t>5.5</t>
  </si>
  <si>
    <t>5.5.1</t>
  </si>
  <si>
    <t>5.5.2</t>
  </si>
  <si>
    <t>5.5.3</t>
  </si>
  <si>
    <t>5.5.4</t>
  </si>
  <si>
    <t>5.5.5</t>
  </si>
  <si>
    <t>5.5.6</t>
  </si>
  <si>
    <t>5.5.7</t>
  </si>
  <si>
    <t>5.5.8</t>
  </si>
  <si>
    <t>5.5.9</t>
  </si>
  <si>
    <t>5.5.10</t>
  </si>
  <si>
    <t>5.5.11</t>
  </si>
  <si>
    <t>5.5.12</t>
  </si>
  <si>
    <t>Please specify capabilities and artefacts of the threat intelligence process:</t>
  </si>
  <si>
    <t>S 5.1</t>
  </si>
  <si>
    <t>S 5.2</t>
  </si>
  <si>
    <t>S 5.3</t>
  </si>
  <si>
    <t>S 5.4</t>
  </si>
  <si>
    <t>S 5.5</t>
  </si>
  <si>
    <t>S 5.5.1</t>
  </si>
  <si>
    <t>S 5.5.2</t>
  </si>
  <si>
    <t>S 5.5.3</t>
  </si>
  <si>
    <t>S 5.5.4</t>
  </si>
  <si>
    <t>S 5.5.5</t>
  </si>
  <si>
    <t>S 5.5.6</t>
  </si>
  <si>
    <t>S 5.5.7</t>
  </si>
  <si>
    <t>S 5.5.8</t>
  </si>
  <si>
    <t>S 5.5.9</t>
  </si>
  <si>
    <t>S 5.5.10</t>
  </si>
  <si>
    <t>S 5.5.11</t>
  </si>
  <si>
    <t>S 5.5.12</t>
  </si>
  <si>
    <t>score matrix 4 - scoring factors for criticallity</t>
  </si>
  <si>
    <t>factor</t>
  </si>
  <si>
    <t>MAX score</t>
  </si>
  <si>
    <t>factor
(SUM = MIN score)</t>
  </si>
  <si>
    <t>final score</t>
  </si>
  <si>
    <t>not used in calculations, but to determine 3.1</t>
  </si>
  <si>
    <t>Governance elements completeness</t>
  </si>
  <si>
    <t>Charter document completeness</t>
  </si>
  <si>
    <t>Role documentation completeness</t>
  </si>
  <si>
    <t>Capability SUM</t>
  </si>
  <si>
    <t>Maturity SUM</t>
  </si>
  <si>
    <t>Please specify which maturity indicators are present:</t>
  </si>
  <si>
    <t>Are formal maturity indicators present for this service?</t>
  </si>
  <si>
    <t>Use this outcome to determine the score for 1.4</t>
  </si>
  <si>
    <t>Do you formally differentiate roles within the SOC?</t>
  </si>
  <si>
    <t>Is the ratio between internal and external employees skillset satisfactory?</t>
  </si>
  <si>
    <t>Use this outcome to determine the score for 2.6</t>
  </si>
  <si>
    <t>3.6.3</t>
  </si>
  <si>
    <t>Is the knowledge matrix regularly updated?</t>
  </si>
  <si>
    <t>How complete is the knowledge matrix?</t>
  </si>
  <si>
    <t>3.6.4</t>
  </si>
  <si>
    <t>Do you have a 'new hire' process in place?</t>
  </si>
  <si>
    <t>Knowledge matrix:</t>
  </si>
  <si>
    <t>Are all knowledge areas sufficiently covered?</t>
  </si>
  <si>
    <t>i.e. no Single Points Of Knowledge (SPOKs) should be present</t>
  </si>
  <si>
    <t>Is the knowledge matrix used to determine training and education needs?</t>
  </si>
  <si>
    <t>Training program completeness</t>
  </si>
  <si>
    <t>i.e. Are there any crucial skills amongst external employees? Set importance to 'None' if you have no external employees</t>
  </si>
  <si>
    <t>Certification program completeness</t>
  </si>
  <si>
    <t>P3 - People Management</t>
  </si>
  <si>
    <t>Do you measure employee satisfaction for improving the SOC?</t>
  </si>
  <si>
    <t>Roles &amp; Hierarchy</t>
  </si>
  <si>
    <t>Roles and Hierarchy</t>
  </si>
  <si>
    <t>Employees</t>
  </si>
  <si>
    <t>Training &amp; Education</t>
  </si>
  <si>
    <t>Element</t>
  </si>
  <si>
    <t>Overall</t>
  </si>
  <si>
    <t>not used in calculations, but to determine 4.2</t>
  </si>
  <si>
    <t>Not part of scoring</t>
  </si>
  <si>
    <t>Weighing</t>
  </si>
  <si>
    <t>If yes, please specify the maturity level (can have up to 2 digits)</t>
  </si>
  <si>
    <t>e.g. response times</t>
  </si>
  <si>
    <t>Security incident definition</t>
  </si>
  <si>
    <t>Workflow</t>
  </si>
  <si>
    <t>Decision tree</t>
  </si>
  <si>
    <t>Decision tree for escalation and starting of the process</t>
  </si>
  <si>
    <t>The process steps that are part of the security incident management process (e.g. detection, triage, etc.)</t>
  </si>
  <si>
    <t>Have you formally described the security incident management process?</t>
  </si>
  <si>
    <t>Please specify elements of the security incident management document:</t>
  </si>
  <si>
    <t>Use this outcome to determine the score for 1.2</t>
  </si>
  <si>
    <t>2.7.9</t>
  </si>
  <si>
    <t>2.7.10</t>
  </si>
  <si>
    <t>2.7.11</t>
  </si>
  <si>
    <t>S 2.6</t>
  </si>
  <si>
    <t>S 2.7</t>
  </si>
  <si>
    <t>S 2.7.1</t>
  </si>
  <si>
    <t>S 2.7.2</t>
  </si>
  <si>
    <t>S 2.7.3</t>
  </si>
  <si>
    <t>S 2.7.4</t>
  </si>
  <si>
    <t>S 2.7.5</t>
  </si>
  <si>
    <t>S 2.7.6</t>
  </si>
  <si>
    <t>S 2.7.7</t>
  </si>
  <si>
    <t>S 2.7.8</t>
  </si>
  <si>
    <t>S 2.7.9</t>
  </si>
  <si>
    <t>S 2.7.10</t>
  </si>
  <si>
    <t>S 2.7.11</t>
  </si>
  <si>
    <t>If yes, skip directly to 2.7</t>
  </si>
  <si>
    <t>Use this outcome to determine the score for 2.4</t>
  </si>
  <si>
    <t>Do you regularly revise and update the training and certification programs?</t>
  </si>
  <si>
    <t>Have you formally described the security analysis service?</t>
  </si>
  <si>
    <t>Please specify elements of the security analysis service document:</t>
  </si>
  <si>
    <t>Any comments or remarks regarding 2.3</t>
  </si>
  <si>
    <t>Note, maturity score can be overruled in S 2.2.2</t>
  </si>
  <si>
    <t>S 4.1</t>
  </si>
  <si>
    <t>S 4.2</t>
  </si>
  <si>
    <t>S 4.3</t>
  </si>
  <si>
    <t>S 4.4</t>
  </si>
  <si>
    <t>S 4.5</t>
  </si>
  <si>
    <t>S 4.5.1</t>
  </si>
  <si>
    <t>S 4.5.2</t>
  </si>
  <si>
    <t>S 4.5.3</t>
  </si>
  <si>
    <t>S 4.5.4</t>
  </si>
  <si>
    <t>S 4.5.5</t>
  </si>
  <si>
    <t>S 4.5.6</t>
  </si>
  <si>
    <t>S 4.5.7</t>
  </si>
  <si>
    <t>S 4.5.8</t>
  </si>
  <si>
    <t>S 4.5.9</t>
  </si>
  <si>
    <t>S 4.5.10</t>
  </si>
  <si>
    <t>S 4.5.11</t>
  </si>
  <si>
    <t>S 4.5.12</t>
  </si>
  <si>
    <t>E.g. the security monitoring process, and mainly the security incident management process</t>
  </si>
  <si>
    <t>Security Incident Management documentation completeness</t>
  </si>
  <si>
    <t>Security Incident Management Maturity indicators completeness</t>
  </si>
  <si>
    <t>General documentation completeness</t>
  </si>
  <si>
    <t>General Maturity indicators completeness</t>
  </si>
  <si>
    <t>Any comments or remarks regarding this service for future reference</t>
  </si>
  <si>
    <t>S 4.6</t>
  </si>
  <si>
    <t>3.6.5</t>
  </si>
  <si>
    <t>3.6.6</t>
  </si>
  <si>
    <t>3.6.7</t>
  </si>
  <si>
    <t>3.6.8</t>
  </si>
  <si>
    <t>3.6.9</t>
  </si>
  <si>
    <t>3.6.10</t>
  </si>
  <si>
    <t>3.6.11</t>
  </si>
  <si>
    <t>3.6.12</t>
  </si>
  <si>
    <t>3.6.13</t>
  </si>
  <si>
    <t>3.6.14</t>
  </si>
  <si>
    <t>3.6.15</t>
  </si>
  <si>
    <t>3.6.16</t>
  </si>
  <si>
    <t>S 3.6</t>
  </si>
  <si>
    <t>S 2.8</t>
  </si>
  <si>
    <t>1.6.1</t>
  </si>
  <si>
    <t>1.6.2</t>
  </si>
  <si>
    <t>1.6.3</t>
  </si>
  <si>
    <t>1.6.4</t>
  </si>
  <si>
    <t>1.6.5</t>
  </si>
  <si>
    <t>1.6.6</t>
  </si>
  <si>
    <t>1.6.7</t>
  </si>
  <si>
    <t>1.6.8</t>
  </si>
  <si>
    <t>1.6.9</t>
  </si>
  <si>
    <t>1.6.10</t>
  </si>
  <si>
    <t>1.6.11</t>
  </si>
  <si>
    <t>1.6.12</t>
  </si>
  <si>
    <t>1.6.13</t>
  </si>
  <si>
    <t>1.6.14</t>
  </si>
  <si>
    <t>1.6.15</t>
  </si>
  <si>
    <t>1.6.16</t>
  </si>
  <si>
    <t>1.6.17</t>
  </si>
  <si>
    <t>1.6.18</t>
  </si>
  <si>
    <t>1.7</t>
  </si>
  <si>
    <t>S 1.6</t>
  </si>
  <si>
    <t>Do you perform a periodic evaluation of SOC employees?</t>
  </si>
  <si>
    <t>P4 - Knowledge Management</t>
  </si>
  <si>
    <t>Do you have a formal knowledge management process in place?</t>
  </si>
  <si>
    <t>Do you regularly assess and revise the knowledge management process?</t>
  </si>
  <si>
    <t>P 4.3.1</t>
  </si>
  <si>
    <t>P 4.3.2</t>
  </si>
  <si>
    <t>P 4.3.3</t>
  </si>
  <si>
    <t>P 4.3.4</t>
  </si>
  <si>
    <t>P5 - Training &amp; Education</t>
  </si>
  <si>
    <t>5.2.1</t>
  </si>
  <si>
    <t>5.6</t>
  </si>
  <si>
    <t>5.7</t>
  </si>
  <si>
    <t>5.8</t>
  </si>
  <si>
    <t>5.2.2</t>
  </si>
  <si>
    <t>5.2.3</t>
  </si>
  <si>
    <t>5.2.4</t>
  </si>
  <si>
    <t>5.2.5</t>
  </si>
  <si>
    <t>5.2.6</t>
  </si>
  <si>
    <t>P 5.1</t>
  </si>
  <si>
    <t>P 5.2</t>
  </si>
  <si>
    <t>P 5.2.1</t>
  </si>
  <si>
    <t>P 5.2.2</t>
  </si>
  <si>
    <t>P 5.2.3</t>
  </si>
  <si>
    <t>P 5.2.4</t>
  </si>
  <si>
    <t>P 5.2.5</t>
  </si>
  <si>
    <t>P 5.2.6</t>
  </si>
  <si>
    <t>P 5.3</t>
  </si>
  <si>
    <t>P 5.4</t>
  </si>
  <si>
    <t>P 5.4.1</t>
  </si>
  <si>
    <t>P 5.4.2</t>
  </si>
  <si>
    <t>P 5.4.3</t>
  </si>
  <si>
    <t>P 5.5</t>
  </si>
  <si>
    <t>P 5.6</t>
  </si>
  <si>
    <t>P 5.7</t>
  </si>
  <si>
    <t>P 5.8</t>
  </si>
  <si>
    <t>6.1</t>
  </si>
  <si>
    <t>SOC Employees</t>
  </si>
  <si>
    <t>Are SOC management elements formally identified and described?</t>
  </si>
  <si>
    <t>Is there a SOC management process in place?</t>
  </si>
  <si>
    <t>Please specify identified SOC management elements:</t>
  </si>
  <si>
    <t>Internal relationship management</t>
  </si>
  <si>
    <t>External relationship management</t>
  </si>
  <si>
    <t>Continuous service improvement</t>
  </si>
  <si>
    <t>Project methodology</t>
  </si>
  <si>
    <t>For example: LEAN or agile project approach</t>
  </si>
  <si>
    <t>RACI</t>
  </si>
  <si>
    <t>Is the management process regularly reviewed?</t>
  </si>
  <si>
    <t>Is the management process aligned with all stakeholders?</t>
  </si>
  <si>
    <t>Process documentation and diagrams</t>
  </si>
  <si>
    <t>Service Catalogue</t>
  </si>
  <si>
    <t>A description of all SOC services and service levels</t>
  </si>
  <si>
    <t>Service on-boarding procedure</t>
  </si>
  <si>
    <t>Service off-loading procedure</t>
  </si>
  <si>
    <t>Procedure to remove existing services and customers from service delivery</t>
  </si>
  <si>
    <t>Procedure for intake, evaluation and move-to-production for requests for new services or customers</t>
  </si>
  <si>
    <t>SOC Management elements completeness</t>
  </si>
  <si>
    <t>Knowledge &amp; document management</t>
  </si>
  <si>
    <t>Do you have a satisfactory physical SOC location?</t>
  </si>
  <si>
    <t>Do you have physical access control to the SOC location?</t>
  </si>
  <si>
    <t>Is there a video wall for monitoring purposes?</t>
  </si>
  <si>
    <t>Is there a call-center capability for the SOC?</t>
  </si>
  <si>
    <t>Process integration</t>
  </si>
  <si>
    <t>Service delivery standardisation</t>
  </si>
  <si>
    <t>Do you use checklists for recurring activities?</t>
  </si>
  <si>
    <t>Do you use documented workflows?</t>
  </si>
  <si>
    <t>Do you have scripting &amp; automation capabilities within the SOC?</t>
  </si>
  <si>
    <t>Operational shifts</t>
  </si>
  <si>
    <t>SOC Facilities</t>
  </si>
  <si>
    <t>Others</t>
  </si>
  <si>
    <t>How well is the configuration management process integrated in the SOC?</t>
  </si>
  <si>
    <t>How well is the change management process integrated in the SOC?</t>
  </si>
  <si>
    <t>How well is the problem management process integrated in the SOC?</t>
  </si>
  <si>
    <t>How well is the incident management process integrated in the SOC?</t>
  </si>
  <si>
    <t>How well is the asset management process integrated in the SOC?</t>
  </si>
  <si>
    <t>Do you use shift schedules?</t>
  </si>
  <si>
    <t>Do you have a shift log?</t>
  </si>
  <si>
    <t>Do you have a formally described shift turnover procedure?</t>
  </si>
  <si>
    <t>Is there a daily SOC operational call?</t>
  </si>
  <si>
    <t>This can also be a stand-up in case of physical attendance</t>
  </si>
  <si>
    <t>The system should support different file types and authorisations. Possibly even encryption</t>
  </si>
  <si>
    <t>S5 - Vulnerability Management</t>
  </si>
  <si>
    <t>Network mapping</t>
  </si>
  <si>
    <t>Risk identification</t>
  </si>
  <si>
    <t>Security baseline scanning</t>
  </si>
  <si>
    <t>Patch management integration</t>
  </si>
  <si>
    <t>Trend identification</t>
  </si>
  <si>
    <t>Enterprise vulnerability repository</t>
  </si>
  <si>
    <t>Enterprise application inventory</t>
  </si>
  <si>
    <t>Vulnerability Management procedures</t>
  </si>
  <si>
    <t>Please specify capabilities and artefacts of the vulnerability management process:</t>
  </si>
  <si>
    <t>S 5.6</t>
  </si>
  <si>
    <t>Authenticated scanning</t>
  </si>
  <si>
    <t>Scanning policy tuning</t>
  </si>
  <si>
    <t>Management Reporting</t>
  </si>
  <si>
    <t>Detailed Vulnerability Reporting</t>
  </si>
  <si>
    <t>Scheduled scanning</t>
  </si>
  <si>
    <t>Ad-hoc specific scanning</t>
  </si>
  <si>
    <t>Incident management integration</t>
  </si>
  <si>
    <t>Vulnerability identification</t>
  </si>
  <si>
    <t>Maturity Score</t>
  </si>
  <si>
    <t>SOC-CMM Process Domain</t>
  </si>
  <si>
    <t>SOC-CMM Business Domain</t>
  </si>
  <si>
    <t>SOC-CMM Results</t>
  </si>
  <si>
    <t>M1 - SOC Management</t>
  </si>
  <si>
    <t>M2 - Security Operations &amp; Facilities</t>
  </si>
  <si>
    <t>M 2.1.1</t>
  </si>
  <si>
    <t>M 2.1.2</t>
  </si>
  <si>
    <t>M 2.1.3</t>
  </si>
  <si>
    <t>M 2.1.4</t>
  </si>
  <si>
    <t>M 2.1.5</t>
  </si>
  <si>
    <t>M 2.2</t>
  </si>
  <si>
    <t>M 2.2.1</t>
  </si>
  <si>
    <t>M 2.2.2</t>
  </si>
  <si>
    <t>M 2.2.3</t>
  </si>
  <si>
    <t>M 2.2.4</t>
  </si>
  <si>
    <t>M 2.2.5</t>
  </si>
  <si>
    <t>M 2.3</t>
  </si>
  <si>
    <t>M 2.3.1</t>
  </si>
  <si>
    <t>M 2.3.2</t>
  </si>
  <si>
    <t>M 2.3.3</t>
  </si>
  <si>
    <t>M 2.3.4</t>
  </si>
  <si>
    <t>M 2.4</t>
  </si>
  <si>
    <t>M 2.4.1</t>
  </si>
  <si>
    <t>M 2.4.2</t>
  </si>
  <si>
    <t>M 2.4.3</t>
  </si>
  <si>
    <t>M 2.4.4</t>
  </si>
  <si>
    <t>M 2.5</t>
  </si>
  <si>
    <t>M 2.5.1</t>
  </si>
  <si>
    <t>M 2.5.2</t>
  </si>
  <si>
    <t>M 2.6</t>
  </si>
  <si>
    <t>M 2.6.1</t>
  </si>
  <si>
    <t>M 2.6.2</t>
  </si>
  <si>
    <t>M 2.1</t>
  </si>
  <si>
    <t>M 1.1</t>
  </si>
  <si>
    <t>M 1.2</t>
  </si>
  <si>
    <t>M 1.3</t>
  </si>
  <si>
    <t>M 1.3.1</t>
  </si>
  <si>
    <t>M 1.3.2</t>
  </si>
  <si>
    <t>M 1.3.3</t>
  </si>
  <si>
    <t>M 1.3.4</t>
  </si>
  <si>
    <t>M 1.3.5</t>
  </si>
  <si>
    <t>M 1.3.6</t>
  </si>
  <si>
    <t>M 1.3.7</t>
  </si>
  <si>
    <t>M 1.3.8</t>
  </si>
  <si>
    <t>M 1.3.9</t>
  </si>
  <si>
    <t>M 1.4</t>
  </si>
  <si>
    <t>M 1.5</t>
  </si>
  <si>
    <t>SOC-CMM Services Domain</t>
  </si>
  <si>
    <t>2.1.1</t>
  </si>
  <si>
    <t>2.1.2</t>
  </si>
  <si>
    <t>2.1.3</t>
  </si>
  <si>
    <t>2.1.4</t>
  </si>
  <si>
    <t>2.1.5</t>
  </si>
  <si>
    <t>2.4.1</t>
  </si>
  <si>
    <t>2.3.2</t>
  </si>
  <si>
    <t>2.3.3</t>
  </si>
  <si>
    <t>2.3.4</t>
  </si>
  <si>
    <t>2.4.2</t>
  </si>
  <si>
    <t>2.4.3</t>
  </si>
  <si>
    <t>2.4.4</t>
  </si>
  <si>
    <t>2.6.1</t>
  </si>
  <si>
    <t>2.6.2</t>
  </si>
  <si>
    <t>3.7</t>
  </si>
  <si>
    <t>P 3.7</t>
  </si>
  <si>
    <t>2.3.5</t>
  </si>
  <si>
    <t>E.g. multiple screen setup, virtual machines, etc.</t>
  </si>
  <si>
    <t>Are there specialized analyst workstations?</t>
  </si>
  <si>
    <t>M 2.3.5</t>
  </si>
  <si>
    <t>Do you have stand-by arrangements with employees within the SOC?</t>
  </si>
  <si>
    <t>Do you perform regular teambuilding exercises?</t>
  </si>
  <si>
    <t>Services</t>
  </si>
  <si>
    <t>Reporting</t>
  </si>
  <si>
    <t>Service</t>
  </si>
  <si>
    <t>Capability (%)</t>
  </si>
  <si>
    <t>Do you regularly provide reports?</t>
  </si>
  <si>
    <t>Are these reports tailored to the recipients?</t>
  </si>
  <si>
    <t>E.g. management reports for senior management, technical reports for the IT organisation</t>
  </si>
  <si>
    <t>Report types</t>
  </si>
  <si>
    <t>Metric types</t>
  </si>
  <si>
    <t>E.g. reporting lines could be: SOC management, IT management, senior management</t>
  </si>
  <si>
    <t>Do you have established reporting lines within the organisation?</t>
  </si>
  <si>
    <t>Do you report on the performance of specific services?</t>
  </si>
  <si>
    <t>Do you report on the performance of specific employees?</t>
  </si>
  <si>
    <t>Do you have real-time reporting dashboards available to personnel outside the SOC?</t>
  </si>
  <si>
    <t>Are the report contents approved by or reviewed by the recipients?</t>
  </si>
  <si>
    <t>Do you regularly revise and update the report templates?</t>
  </si>
  <si>
    <t>3.7.1</t>
  </si>
  <si>
    <t>3.7.2</t>
  </si>
  <si>
    <t>3.7.3</t>
  </si>
  <si>
    <t>3.7.4</t>
  </si>
  <si>
    <t>3.7.5</t>
  </si>
  <si>
    <t>3.8</t>
  </si>
  <si>
    <t>3.8.1</t>
  </si>
  <si>
    <t>3.8.2</t>
  </si>
  <si>
    <t>3.8.3</t>
  </si>
  <si>
    <t>M3 - Reporting</t>
  </si>
  <si>
    <t>M 3.1</t>
  </si>
  <si>
    <t>M 3.2</t>
  </si>
  <si>
    <t>M 3.3</t>
  </si>
  <si>
    <t>M 3.4</t>
  </si>
  <si>
    <t>M 3.5</t>
  </si>
  <si>
    <t>M 3.6</t>
  </si>
  <si>
    <t>M 3.7</t>
  </si>
  <si>
    <t>M 3.7.1</t>
  </si>
  <si>
    <t>M 3.7.2</t>
  </si>
  <si>
    <t>M 3.7.3</t>
  </si>
  <si>
    <t>M 3.7.4</t>
  </si>
  <si>
    <t>M 3.7.5</t>
  </si>
  <si>
    <t>M 3.8</t>
  </si>
  <si>
    <t>M 3.8.1</t>
  </si>
  <si>
    <t>M 3.8.2</t>
  </si>
  <si>
    <t>M 3.8.3</t>
  </si>
  <si>
    <t>Do you provide technical security reports?</t>
  </si>
  <si>
    <t>Do you provide executive security reports?</t>
  </si>
  <si>
    <t>Do you provide operational reports?</t>
  </si>
  <si>
    <t>i.e. reports regarding security operations in general</t>
  </si>
  <si>
    <t>Ad-hoc reports created to provide insight into incidents. This can also be part of incident management</t>
  </si>
  <si>
    <t>Do you provide incident reports?</t>
  </si>
  <si>
    <t>Do you provide a newsletter or digest?</t>
  </si>
  <si>
    <t>Do you provide KPI reports?</t>
  </si>
  <si>
    <t>Do you provide trend reports?</t>
  </si>
  <si>
    <t>Trend reports can be used to determine changes over time</t>
  </si>
  <si>
    <t>To what extent do you use quantitative metrics?</t>
  </si>
  <si>
    <t>To what extent do you use qualitative metrics?</t>
  </si>
  <si>
    <t>To what extent do you use incident &amp; case metrics?</t>
  </si>
  <si>
    <t>To what extent do you use timing metrics?</t>
  </si>
  <si>
    <t>To what extent do you use SLA metrics?</t>
  </si>
  <si>
    <t>Operations &amp; Facilities</t>
  </si>
  <si>
    <t>Management</t>
  </si>
  <si>
    <t>SOC-CMM Technology Domain</t>
  </si>
  <si>
    <t>Log Management</t>
  </si>
  <si>
    <t>SIEM</t>
  </si>
  <si>
    <t>IDPS</t>
  </si>
  <si>
    <t>Advisories</t>
  </si>
  <si>
    <t>Do you provide advisories to the organisation regarding threats and vulnerabilities?</t>
  </si>
  <si>
    <t>Do you perform risk / impact assessments of these advisories?</t>
  </si>
  <si>
    <t>So you support follow-up of these advisories?</t>
  </si>
  <si>
    <t>3.9</t>
  </si>
  <si>
    <t>3.9.1</t>
  </si>
  <si>
    <t>3.9.2</t>
  </si>
  <si>
    <t>3.9.3</t>
  </si>
  <si>
    <t>e.g. a real-time management dashboard that provides insight into the status of infrastructure security</t>
  </si>
  <si>
    <t>e.g. the number of cases and incidents</t>
  </si>
  <si>
    <t>e.g. the amount of time spent on analysis, monitoring, incidents, etc.</t>
  </si>
  <si>
    <t>e.g. service availability</t>
  </si>
  <si>
    <t>i.e. do you add organisational context to these advisories?</t>
  </si>
  <si>
    <t>M 3.9</t>
  </si>
  <si>
    <t>M 3.9.1</t>
  </si>
  <si>
    <t>M 3.9.2</t>
  </si>
  <si>
    <t>M 3.9.3</t>
  </si>
  <si>
    <t>6.2</t>
  </si>
  <si>
    <t>6.3</t>
  </si>
  <si>
    <t>6.4</t>
  </si>
  <si>
    <t>6.5</t>
  </si>
  <si>
    <t>6.5.1</t>
  </si>
  <si>
    <t>6.5.2</t>
  </si>
  <si>
    <t>6.5.3</t>
  </si>
  <si>
    <t>6.5.4</t>
  </si>
  <si>
    <t>6.5.5</t>
  </si>
  <si>
    <t>6.5.6</t>
  </si>
  <si>
    <t>6.5.7</t>
  </si>
  <si>
    <t>6.5.8</t>
  </si>
  <si>
    <t>6.5.9</t>
  </si>
  <si>
    <t>6.5.10</t>
  </si>
  <si>
    <t>6.5.11</t>
  </si>
  <si>
    <t>6.5.12</t>
  </si>
  <si>
    <t>End-point log collection</t>
  </si>
  <si>
    <t>Application log collection</t>
  </si>
  <si>
    <t>Database log collection</t>
  </si>
  <si>
    <t>Network flow data collection</t>
  </si>
  <si>
    <t>Security device log collection</t>
  </si>
  <si>
    <t>Centralised aggregation and storage</t>
  </si>
  <si>
    <t>Log tampering detection</t>
  </si>
  <si>
    <t>Log collection policy</t>
  </si>
  <si>
    <t>Data retention policy</t>
  </si>
  <si>
    <t>Privacy and Sensitive data handling policy</t>
  </si>
  <si>
    <t>e.g. short period for large-quantity logging (proxy logging), long period for security logging</t>
  </si>
  <si>
    <t>Please specify capabilities and artefacts of the log management process:</t>
  </si>
  <si>
    <t>Secure log transfer</t>
  </si>
  <si>
    <t>Log searching and filtering</t>
  </si>
  <si>
    <t>Support for multiple transfer techniques</t>
  </si>
  <si>
    <t>e.g. syslog, WMI, etc.</t>
  </si>
  <si>
    <t>Logging policy</t>
  </si>
  <si>
    <t>Data normalisation</t>
  </si>
  <si>
    <t>i.e. assignment of severity, category, priority</t>
  </si>
  <si>
    <t>Reporting and dashboards</t>
  </si>
  <si>
    <t>Hunting</t>
  </si>
  <si>
    <t>Capability for threat hunting as part of the security monitoring service (overlaps with threat intelligence)</t>
  </si>
  <si>
    <t>Correlation</t>
  </si>
  <si>
    <t>Aggregation</t>
  </si>
  <si>
    <t>Pattern detection</t>
  </si>
  <si>
    <t>Can also be near real-time (e.g. 15 minutes delay)</t>
  </si>
  <si>
    <t>Asset context integration</t>
  </si>
  <si>
    <t>Vulnerability context integration</t>
  </si>
  <si>
    <t>Business context integration</t>
  </si>
  <si>
    <t>Has the SIEM tool been technically described?</t>
  </si>
  <si>
    <t>Has the SIEM tool been functionally described?</t>
  </si>
  <si>
    <t>Is there dedicated personnel for SIEM support?</t>
  </si>
  <si>
    <t>Is there a Disaster Recovery plan in place for this tool?</t>
  </si>
  <si>
    <t>Is the personnel for SIEM support certified?</t>
  </si>
  <si>
    <t>Is there a satisfactory support contract for the SIEM solution?</t>
  </si>
  <si>
    <t>Threat Intelligence integration</t>
  </si>
  <si>
    <t>Automated alerting</t>
  </si>
  <si>
    <t>Multi-stage correlation</t>
  </si>
  <si>
    <t>Identity context addition</t>
  </si>
  <si>
    <t>Standard rules</t>
  </si>
  <si>
    <t>Custom rules</t>
  </si>
  <si>
    <t>Network model</t>
  </si>
  <si>
    <t>This overlaps with the security monitoring service capabilities</t>
  </si>
  <si>
    <t>1.2.2</t>
  </si>
  <si>
    <t>Has functional ownership of the SIEM solution been formally assigned?</t>
  </si>
  <si>
    <t>1.4.1</t>
  </si>
  <si>
    <t>1.4.2</t>
  </si>
  <si>
    <t>Availability &amp; Integrity</t>
  </si>
  <si>
    <t>Confidentiality</t>
  </si>
  <si>
    <t>Is access to the SIEM solution limited to authorised personnel?</t>
  </si>
  <si>
    <t>1.4.3</t>
  </si>
  <si>
    <t>Continuous tuning</t>
  </si>
  <si>
    <t>1.6.19</t>
  </si>
  <si>
    <t>API Integration</t>
  </si>
  <si>
    <t>Both export of information / commands and import of information</t>
  </si>
  <si>
    <t>Has functional ownership of the IDPS solution been formally assigned?</t>
  </si>
  <si>
    <t>Has the IDPS tool been technically described?</t>
  </si>
  <si>
    <t>Has the IDPS tool been functionally described?</t>
  </si>
  <si>
    <t>Is there dedicated personnel for IDPS support?</t>
  </si>
  <si>
    <t>Is the personnel for IDPS support certified?</t>
  </si>
  <si>
    <t>Is the personnel for IDPS support formally trained?</t>
  </si>
  <si>
    <t>1.4.4</t>
  </si>
  <si>
    <t>Is there a satisfactory support contract for the IDPS solution?</t>
  </si>
  <si>
    <t>Secure Event Transfer</t>
  </si>
  <si>
    <t>Support for multiple event transfer technologies</t>
  </si>
  <si>
    <t>Is access to the IDPS solution limited to authorised personnel?</t>
  </si>
  <si>
    <t>Is the access control system in the IDPS sufficiently granular?</t>
  </si>
  <si>
    <t>Are access rights regularly reviewed and revoked if required?</t>
  </si>
  <si>
    <t>Is the personnel for SIEM formally trained?</t>
  </si>
  <si>
    <t>File integrity checking</t>
  </si>
  <si>
    <t>Application whitelisting</t>
  </si>
  <si>
    <t>Honeypots</t>
  </si>
  <si>
    <t>Custom signatures</t>
  </si>
  <si>
    <t>Log alerts to SIEM</t>
  </si>
  <si>
    <t>Central Management Console</t>
  </si>
  <si>
    <t>e.g. used for automated deployment of custom signatures</t>
  </si>
  <si>
    <t>i.e. a host-based intrusion detection system, specific for monitoring alteration of files</t>
  </si>
  <si>
    <t>i.e. a host-based intrusion prevention system aimed to prevent unauthorised files from execution</t>
  </si>
  <si>
    <t>Network-based intrusion detection</t>
  </si>
  <si>
    <t>Host-based intrusion detection</t>
  </si>
  <si>
    <t>i.e. an intrusion detection / prevention capability in the network</t>
  </si>
  <si>
    <t>i.e. an intrusion detection / prevention capability on the end-point</t>
  </si>
  <si>
    <t>3.4.1</t>
  </si>
  <si>
    <t>3.4.2</t>
  </si>
  <si>
    <t>3.4.3</t>
  </si>
  <si>
    <t>3.4.4</t>
  </si>
  <si>
    <t>Security Analytics</t>
  </si>
  <si>
    <t>Lessons learned extraction for process improvement</t>
  </si>
  <si>
    <t>Security Analytics Tooling</t>
  </si>
  <si>
    <t>Scalable analytics engine</t>
  </si>
  <si>
    <t>Automated data normalisation</t>
  </si>
  <si>
    <t>External threat intelligence integration</t>
  </si>
  <si>
    <t>Historical activity detection</t>
  </si>
  <si>
    <t>Structured data collection</t>
  </si>
  <si>
    <t>Unstructured data collection</t>
  </si>
  <si>
    <t>User baselines</t>
  </si>
  <si>
    <t>Application baselines</t>
  </si>
  <si>
    <t>Infrastructure baselines</t>
  </si>
  <si>
    <t>Network baselines</t>
  </si>
  <si>
    <t>System baselines</t>
  </si>
  <si>
    <t>Flexible data architecture</t>
  </si>
  <si>
    <t>See also security analytics in the technology domain</t>
  </si>
  <si>
    <t>IDPS Tooling</t>
  </si>
  <si>
    <t>6.6</t>
  </si>
  <si>
    <t>Support for multiple log formats</t>
  </si>
  <si>
    <t>Alerting</t>
  </si>
  <si>
    <t>S6 - Log Management</t>
  </si>
  <si>
    <t>S 6.1</t>
  </si>
  <si>
    <t>S 6.2</t>
  </si>
  <si>
    <t>S 6.3</t>
  </si>
  <si>
    <t>S 6.4</t>
  </si>
  <si>
    <t>S 6.5</t>
  </si>
  <si>
    <t>S 6.5.1</t>
  </si>
  <si>
    <t>S 6.5.2</t>
  </si>
  <si>
    <t>S 6.5.3</t>
  </si>
  <si>
    <t>S 6.5.4</t>
  </si>
  <si>
    <t>S 6.5.5</t>
  </si>
  <si>
    <t>S 6.5.6</t>
  </si>
  <si>
    <t>S 6.5.7</t>
  </si>
  <si>
    <t>S 6.5.8</t>
  </si>
  <si>
    <t>S 6.5.9</t>
  </si>
  <si>
    <t>S 6.5.10</t>
  </si>
  <si>
    <t>S 6.5.11</t>
  </si>
  <si>
    <t>S 6.5.12</t>
  </si>
  <si>
    <t>S 6.6</t>
  </si>
  <si>
    <t>Multiple retention periods</t>
  </si>
  <si>
    <t>SOC-CMM - Technology Domain</t>
  </si>
  <si>
    <t>SOC-CMM - Services Domain</t>
  </si>
  <si>
    <t>SOC-CMM - Process Domain</t>
  </si>
  <si>
    <t>SOC-CMM - People Domain</t>
  </si>
  <si>
    <t>SOC-CMM - Business Domain</t>
  </si>
  <si>
    <t>T1 - SIEM Technology</t>
  </si>
  <si>
    <t>T 1.1</t>
  </si>
  <si>
    <t>T 1.2</t>
  </si>
  <si>
    <t>T 1.2.1</t>
  </si>
  <si>
    <t>T 1.2.2</t>
  </si>
  <si>
    <t>T 1.3</t>
  </si>
  <si>
    <t>T 1.3.1</t>
  </si>
  <si>
    <t>T 1.3.2</t>
  </si>
  <si>
    <t>T 1.4</t>
  </si>
  <si>
    <t>T 1.4.1</t>
  </si>
  <si>
    <t>T 1.4.2</t>
  </si>
  <si>
    <t>T 1.4.3</t>
  </si>
  <si>
    <t>T 1.6</t>
  </si>
  <si>
    <t>T 1.6.1</t>
  </si>
  <si>
    <t>T 1.6.2</t>
  </si>
  <si>
    <t>T 1.6.3</t>
  </si>
  <si>
    <t>Completeness (%)</t>
  </si>
  <si>
    <t>Can be fully implemented HA, partially implemented, hot spare, etc.</t>
  </si>
  <si>
    <t>Is there a satisfactory high availability (HA) setup in place for the SIEM solution?</t>
  </si>
  <si>
    <t>Is there satisfactory data backup / replication in place for the SIEM solution?</t>
  </si>
  <si>
    <t>T2 - IDPS Tooling</t>
  </si>
  <si>
    <t>T 2.1</t>
  </si>
  <si>
    <t>T 2.2</t>
  </si>
  <si>
    <t>T 2.2.1</t>
  </si>
  <si>
    <t>T 2.2.2</t>
  </si>
  <si>
    <t>T 2.3</t>
  </si>
  <si>
    <t>T 2.3.1</t>
  </si>
  <si>
    <t>T 2.3.2</t>
  </si>
  <si>
    <t>T 2.4</t>
  </si>
  <si>
    <t>T 2.4.1</t>
  </si>
  <si>
    <t>T 2.4.2</t>
  </si>
  <si>
    <t>T 2.6</t>
  </si>
  <si>
    <t>T 2.6.1</t>
  </si>
  <si>
    <t>Is there a high satisfactory availability (HA) setup in place for the IDPS solution?</t>
  </si>
  <si>
    <t>T 2.6.2</t>
  </si>
  <si>
    <t>T3 - Security Analytics</t>
  </si>
  <si>
    <t>T 3.1</t>
  </si>
  <si>
    <t>T 3.2</t>
  </si>
  <si>
    <t>T 3.2.1</t>
  </si>
  <si>
    <t>T 3.2.2</t>
  </si>
  <si>
    <t>T 3.3</t>
  </si>
  <si>
    <t>T 3.3.1</t>
  </si>
  <si>
    <t>T 3.3.2</t>
  </si>
  <si>
    <t>T 3.4</t>
  </si>
  <si>
    <t>T 3.4.1</t>
  </si>
  <si>
    <t>T 3.4.2</t>
  </si>
  <si>
    <t>T 3.6</t>
  </si>
  <si>
    <t>T 3.6.1</t>
  </si>
  <si>
    <t>Has functional ownership of the security analytics solution been formally assigned?</t>
  </si>
  <si>
    <t>Has the security analytics tool been technically described?</t>
  </si>
  <si>
    <t>Has the security analytics tool been functionally described?</t>
  </si>
  <si>
    <t>Is the personnel for security analytics support formally trained?</t>
  </si>
  <si>
    <t>Is the personnel for security analytics support certified?</t>
  </si>
  <si>
    <t>Is there a satisfactory support contract for the security analytics solution?</t>
  </si>
  <si>
    <t>Is access to the security analytics solution limited to authorised personnel?</t>
  </si>
  <si>
    <t>Is the access control system in the security analytics sufficiently granular?</t>
  </si>
  <si>
    <t>Is there dedicated personnel for security analytics support?</t>
  </si>
  <si>
    <t>Is there satisfactory data backup / replication in place for the security analytics solution?</t>
  </si>
  <si>
    <t>T 3.6.2</t>
  </si>
  <si>
    <t>Is information encrypted when stored?</t>
  </si>
  <si>
    <t>This may not be feasible for such large volumes. Simply select importance 'None' if you feel this is not required</t>
  </si>
  <si>
    <t>Overall SOC-CMM Score</t>
  </si>
  <si>
    <t>Version</t>
  </si>
  <si>
    <t>Background</t>
  </si>
  <si>
    <t>How to use the SOC-CMM</t>
  </si>
  <si>
    <t>Example business drivers: cyber crime prevention, risk reduction, law / regulation, audit / compliance, business continuity</t>
  </si>
  <si>
    <t>For example, is communication style and contents to Business customers different than that to IT?</t>
  </si>
  <si>
    <t>For example: changes in service scope or delivery. Can also be reports</t>
  </si>
  <si>
    <t>See 3.2 for charter document elements</t>
  </si>
  <si>
    <t>Note that this can be part of the SOC charter document. This does not automatically make it part of the governance process</t>
  </si>
  <si>
    <t>Aligning SOC operations to business needs</t>
  </si>
  <si>
    <t>Can be part of stakeholder management</t>
  </si>
  <si>
    <t>Both management of internal and external relationships</t>
  </si>
  <si>
    <t>For example: active involvement of vendors in the creation of a vision and strategy for the SOC</t>
  </si>
  <si>
    <t>Objectives and goals should be concrete and measurable so that they are fir for reporting purposes</t>
  </si>
  <si>
    <t>These are discussed in more detail in the Process section regarding reporting</t>
  </si>
  <si>
    <t>Are customers an integral part of your security operations? Is their satisfaction of SOC services every inquired about?</t>
  </si>
  <si>
    <t>Include both internal and external FTE's</t>
  </si>
  <si>
    <t>i.e. do you meet the FTE requirements for the SOC? Is the SOC size sufficient to realise business goals?</t>
  </si>
  <si>
    <t>So you have a recruitment process in place?</t>
  </si>
  <si>
    <t>P 1.6</t>
  </si>
  <si>
    <t>P 1.7</t>
  </si>
  <si>
    <t>Do you have a talent management process in place?</t>
  </si>
  <si>
    <t>Use the roles in 2.2 to determine if you have all roles required in the SOC</t>
  </si>
  <si>
    <t>Are you satisfied with the way these roles are staffed presently?</t>
  </si>
  <si>
    <t>Some roles may be understaffed or not at the desired knowledge level</t>
  </si>
  <si>
    <t>This is an extension of responsibilities. Example expectation: take a pro-active leading role in case of security incidents</t>
  </si>
  <si>
    <t>Required soft skills</t>
  </si>
  <si>
    <t>e.g. communication skills, presentation skills</t>
  </si>
  <si>
    <t>Use this outcome as a guideline to determine the score for 2.6</t>
  </si>
  <si>
    <t>Use this outcome as a guideline to determine the score for 4.2</t>
  </si>
  <si>
    <t>Use this outcome as a guideline to determine the score for 3.1</t>
  </si>
  <si>
    <t>Use this a guideline for answering 2.1 This is also potentially useful for insights and comparison with previous assessments</t>
  </si>
  <si>
    <t>Job rotation can be used to train employees in a variety of tasks and avoid too much routine</t>
  </si>
  <si>
    <t>SOC Skill assessment process:</t>
  </si>
  <si>
    <t>This refers to the knowledge management process as a whole</t>
  </si>
  <si>
    <t>i.e. a fixed percentage of the total SOC budget that is allocated for education and cannot be used for other purposes</t>
  </si>
  <si>
    <t>This is an extension of education budget</t>
  </si>
  <si>
    <t>Do you have standard operating procedures?</t>
  </si>
  <si>
    <t>Checklists can be useful to avoid recurring activities from being overlooked</t>
  </si>
  <si>
    <t>Are SOC services and procedures aligned and integrated with the organisation's asset management process?</t>
  </si>
  <si>
    <t>Are SOC services and procedures aligned and integrated with the organisation's incident management process?</t>
  </si>
  <si>
    <t>Are SOC services and procedures aligned and integrated with the organisation's problem management process?</t>
  </si>
  <si>
    <t>Are SOC services and procedures aligned and integrated with the organisation's change management process?</t>
  </si>
  <si>
    <t>Are SOC services and procedures aligned and integrated with the organisation's configuration management process?</t>
  </si>
  <si>
    <t>Since communication and coordination are important features of a SOC, call-center capability may be required</t>
  </si>
  <si>
    <t>i.e. a procedure for handing over a shift and exchanging information regarding running tasks or issues for further follow-up</t>
  </si>
  <si>
    <t>Do you have a satisfactory Document Management System?</t>
  </si>
  <si>
    <t>So you have a satisfactory knowledge &amp; collaboration platform?</t>
  </si>
  <si>
    <t>Scripting &amp; automation can be used to simplify or automate recurring tasks</t>
  </si>
  <si>
    <t>i.e. is there a formal stand-by function that obliges employees to be able to be reached within a certain time?</t>
  </si>
  <si>
    <t>A newsletter can be an informal way to provide updates to the organisation</t>
  </si>
  <si>
    <t>i.e. risk level, customer satisfaction</t>
  </si>
  <si>
    <t>i.e. do you assist in coordination when required?</t>
  </si>
  <si>
    <t>See services sheet for core SOC services</t>
  </si>
  <si>
    <t>Has technical ownership of the SIEM solution been formally assigned?</t>
  </si>
  <si>
    <t>Technical ownership includes technical accountability</t>
  </si>
  <si>
    <t>Functional ownership includes functional accountability</t>
  </si>
  <si>
    <t>A technical description of the SIEM system components and configuration</t>
  </si>
  <si>
    <t>A description of the SIEM functional configuration (rules, filters, lists, etc.)</t>
  </si>
  <si>
    <t>May not be feasible for all SIEM solutions</t>
  </si>
  <si>
    <t>Customised SIEM reports</t>
  </si>
  <si>
    <t>Customised SIEM dashboards</t>
  </si>
  <si>
    <t>Granular access control</t>
  </si>
  <si>
    <t>Capability to aggregate the raw event flow</t>
  </si>
  <si>
    <t>Capability to feed correlated events back into the engine for further processing</t>
  </si>
  <si>
    <t>A case management system that supports SOC analyst workflows</t>
  </si>
  <si>
    <t>Integration of business context (business function, asset classification, etc.)</t>
  </si>
  <si>
    <t>Integration of identity information into the SIEM for enhanced monitoring of users and groups</t>
  </si>
  <si>
    <t>Integration into the asset management process for automated adding of assets to the SIEM for monitoring</t>
  </si>
  <si>
    <t>Integration of asset management information into the SIEM (asset owner, asset location, etc.)</t>
  </si>
  <si>
    <t>Integration of vulnerability management information into SIEM assets to determine risk levels for assets</t>
  </si>
  <si>
    <t>Use of standard content packs in the SIEM</t>
  </si>
  <si>
    <t>Use of custom content (correlation rules, etc.) in the SIEM</t>
  </si>
  <si>
    <t>Automated SIEM reports for SOC customers and SOC analysts</t>
  </si>
  <si>
    <t>Alerting based on different alerting mechanisms (SMS, mail, etc.)</t>
  </si>
  <si>
    <t>Alert acknowledgement</t>
  </si>
  <si>
    <t>Capability to correlate multiple events</t>
  </si>
  <si>
    <t>Integration of threat intelligence information (observables / IoCs) into the security monitoring tooling</t>
  </si>
  <si>
    <t xml:space="preserve">Capability to detect anomalies based on </t>
  </si>
  <si>
    <t>Custom parsing</t>
  </si>
  <si>
    <t>Capability to create and maintain custom parsers for parsing and normalisation needs</t>
  </si>
  <si>
    <t>Support for secure event transfer and the actual implementation of secure transfer (e.g. regular syslog is not secure)</t>
  </si>
  <si>
    <t>The SIEM should support event transfer technologies for all possible data sources</t>
  </si>
  <si>
    <t>Custom SIEM dashboards used by analysts and managers</t>
  </si>
  <si>
    <t>Capability to acknowledge alerts so other analysts know the alert is being investigated</t>
  </si>
  <si>
    <t>A technical description of the IDPS system components and configuration</t>
  </si>
  <si>
    <t>A description of the IDPS functional configuration (rules, alerts, etc.)</t>
  </si>
  <si>
    <t>The ability to implement custom detection rules</t>
  </si>
  <si>
    <t>Integration of the tool with a threat intelligence process or platform (e.g. to deploy shared YARA rules)</t>
  </si>
  <si>
    <t>Capability to detect network anomalies based on statistical deviations instead of pre-defined rules</t>
  </si>
  <si>
    <t>Send alert logs to SIEM for security monitoring integration</t>
  </si>
  <si>
    <t>A central management console for administration of decentralised IDPS equipment</t>
  </si>
  <si>
    <t>Full Packet Capture</t>
  </si>
  <si>
    <t>Full packet capture of any anomalies uncovered</t>
  </si>
  <si>
    <t>This tool can support the security analysis and hunting processes and threat intelligence tools</t>
  </si>
  <si>
    <t>Integration of threat intelligence information into the system for analysis and hunting purposes</t>
  </si>
  <si>
    <t>Normalisation of data is required for advanced searching and comparison of events from different sources</t>
  </si>
  <si>
    <t>An analytics engine that is capable of support growing volumes of information</t>
  </si>
  <si>
    <t>Pattern-based analysis</t>
  </si>
  <si>
    <t>Analysis of patterns in large volumes of information</t>
  </si>
  <si>
    <t>Capability of detecting historical activity for recently uncovered threats</t>
  </si>
  <si>
    <t>Collection of structured information (e.g. log files)</t>
  </si>
  <si>
    <t>Collection of unstructured information (e.g. documents in different formats)</t>
  </si>
  <si>
    <t>Baselines of 'regular' user behaviour</t>
  </si>
  <si>
    <t>Baselines of 'regular' application behaviour</t>
  </si>
  <si>
    <t>Baselines of 'regular' infrastructure behaviour</t>
  </si>
  <si>
    <t>Baselines of 'regular' network behaviour</t>
  </si>
  <si>
    <t>Baselines of 'regular' system behaviour</t>
  </si>
  <si>
    <t>Central analysis console</t>
  </si>
  <si>
    <t>A central console that allows access for analysts</t>
  </si>
  <si>
    <t>Security data warehouse</t>
  </si>
  <si>
    <t>Automated threat response</t>
  </si>
  <si>
    <t>For example: roll-out of intrusion prevention rules, closing firewall ports, etc.</t>
  </si>
  <si>
    <t>Advanced searching and querying</t>
  </si>
  <si>
    <t>Data visualisation techniques</t>
  </si>
  <si>
    <t>Graphing capabilities to support anomaly detection</t>
  </si>
  <si>
    <t>Searching capabilities that support extraction of specific information based on characteristics</t>
  </si>
  <si>
    <t>Drilldowns on graphs to quickly 'zoom in' on details of visual anomalies</t>
  </si>
  <si>
    <t>Data drilldowns</t>
  </si>
  <si>
    <t>Detailed audit trail of analyst activities</t>
  </si>
  <si>
    <t>The audit trail can be used to report on analyst activities and to uncover potential abuse of the big data solution</t>
  </si>
  <si>
    <t>API integration to import and export information (such as IoCs, YARA rules or suspicious files)</t>
  </si>
  <si>
    <t>Documentation</t>
  </si>
  <si>
    <t>Personnel &amp; support</t>
  </si>
  <si>
    <t>Integration of security incident management</t>
  </si>
  <si>
    <t>Process integration in which information from the analytics process can be followed-up by security incident management</t>
  </si>
  <si>
    <t>Process integration in which anomalies uncovered in the analytics process is used to create new monitoring rules</t>
  </si>
  <si>
    <t>A technical description of the security analytics system components and configuration</t>
  </si>
  <si>
    <t>A description of the security analytics functional configuration (rules, filters, lists, etc.)</t>
  </si>
  <si>
    <t>Identify</t>
  </si>
  <si>
    <t>Phase</t>
  </si>
  <si>
    <t>Protect</t>
  </si>
  <si>
    <t>Detect</t>
  </si>
  <si>
    <t>Respond</t>
  </si>
  <si>
    <t>Recover</t>
  </si>
  <si>
    <t>4.2.6</t>
  </si>
  <si>
    <t>P 4.2.6</t>
  </si>
  <si>
    <t>Indicators to establish the performance of the service</t>
  </si>
  <si>
    <t>Indicators to establish the quality of service delivery</t>
  </si>
  <si>
    <t>CMMI level 2</t>
  </si>
  <si>
    <t>CMMI level 3</t>
  </si>
  <si>
    <t>Agreements on minimum performance, capacity, availability, etc.</t>
  </si>
  <si>
    <t>CMMI level 4</t>
  </si>
  <si>
    <t>CMMI level 5</t>
  </si>
  <si>
    <t>The operational hours for this service (e.g. 24/7)</t>
  </si>
  <si>
    <t>E.g. alignment with configuration management, incident management, etc.</t>
  </si>
  <si>
    <t>E.g. user login brute-force, denial of service, non-compliance, etc.</t>
  </si>
  <si>
    <r>
      <t xml:space="preserve">Are </t>
    </r>
    <r>
      <rPr>
        <b/>
        <sz val="11"/>
        <color theme="1"/>
        <rFont val="Calibri"/>
        <family val="2"/>
        <scheme val="minor"/>
      </rPr>
      <t xml:space="preserve">use cases </t>
    </r>
    <r>
      <rPr>
        <sz val="11"/>
        <color theme="1"/>
        <rFont val="Calibri"/>
        <family val="2"/>
        <scheme val="minor"/>
      </rPr>
      <t>used in the security monitoring service?</t>
    </r>
  </si>
  <si>
    <t>A continuous tuning process for the correlation rules</t>
  </si>
  <si>
    <t>Monitoring of user action</t>
  </si>
  <si>
    <t>Monitoring of behaviour against baselines (can be host, network and user behaviour)</t>
  </si>
  <si>
    <t>Monitoring of applications &amp; services</t>
  </si>
  <si>
    <t>Monitoring of access attempts</t>
  </si>
  <si>
    <t>Monitoring of network and traffic flows and anomalies</t>
  </si>
  <si>
    <t>Monitoring of endpoints in the networks (servers, clients, etc.)</t>
  </si>
  <si>
    <t>Monitoring of the status of the system</t>
  </si>
  <si>
    <t>Capability to automatically send alerts for all security monitoring components</t>
  </si>
  <si>
    <t>CMMI level</t>
  </si>
  <si>
    <t>A clear understanding of which people / process / technologies are required for adequate service delivery</t>
  </si>
  <si>
    <t>The customers and stakeholders for this service (e.g. IT management)</t>
  </si>
  <si>
    <t>The purpose and objectives for this service</t>
  </si>
  <si>
    <t>The service output: what does the service deliver? Can be tangible (e.g. reports) or intangible (e.g. situational awareness )</t>
  </si>
  <si>
    <t>The service input: what triggers this service to run?</t>
  </si>
  <si>
    <t>Which activities are carried out within the scope of the service?</t>
  </si>
  <si>
    <t>Which roles and responsibilities apply to this service?</t>
  </si>
  <si>
    <t>Are the quality indicators from 1.3.2 used for reporting on the service?</t>
  </si>
  <si>
    <t>Improvement based on based evaluation, (maturity) assessment, tests, etc.</t>
  </si>
  <si>
    <t>Use this outcome to determine the score for 3.2</t>
  </si>
  <si>
    <t>Use this outcome to determine the score for 3.4</t>
  </si>
  <si>
    <t>Use this outcome to determine the score for 4.2</t>
  </si>
  <si>
    <t>Use this outcome to determine the score for 4.4</t>
  </si>
  <si>
    <t>Use this outcome to determine the score for 5.2</t>
  </si>
  <si>
    <t>Use this outcome to determine the score for 5.4</t>
  </si>
  <si>
    <t>Use this outcome to determine the score for 6.2</t>
  </si>
  <si>
    <t>Use this outcome to determine the score for 6.4</t>
  </si>
  <si>
    <t>When can the security incident response process be started?</t>
  </si>
  <si>
    <t>Part of preparation procedures</t>
  </si>
  <si>
    <t>Matrix with responsibility, accountability and consulted and informed entities for the process</t>
  </si>
  <si>
    <t>Authorisation from senior management to take any action required for incident mitigation (e.g. disconnect systems)</t>
  </si>
  <si>
    <t>Templates for security incident management registration</t>
  </si>
  <si>
    <t>Assignment of priority to the incident</t>
  </si>
  <si>
    <t>Assignment of severity to the incident</t>
  </si>
  <si>
    <t>Categorisation of the incident</t>
  </si>
  <si>
    <t>A communication bridge for continuous alignment of employees involved in security incident management</t>
  </si>
  <si>
    <t>A dedicated facility for coordination of security incidents</t>
  </si>
  <si>
    <t>Standardised plans and templates for communication</t>
  </si>
  <si>
    <t>A platform for sharing information regarding the security incident</t>
  </si>
  <si>
    <t>Integration with the change management process for any actions taken in the security incident management process</t>
  </si>
  <si>
    <t>Extraction and analysis of malware</t>
  </si>
  <si>
    <t>Localised incident response capability</t>
  </si>
  <si>
    <t>Escalation process to third parties (vendors, partners, etc.)</t>
  </si>
  <si>
    <t>A template for post-incident evaluation</t>
  </si>
  <si>
    <t>A template for reporting on the security incident</t>
  </si>
  <si>
    <t>Continuous improvement based on previous experiences</t>
  </si>
  <si>
    <t>Formal closure of the incident, including debriefing sessions</t>
  </si>
  <si>
    <t>Analysis of detailed events</t>
  </si>
  <si>
    <t>Analysis of security incidents</t>
  </si>
  <si>
    <t>Visual support for security analysis</t>
  </si>
  <si>
    <t>Reverse engineering and disassembly of malware</t>
  </si>
  <si>
    <t>Running malware in a controlled environment to determine its characteristics</t>
  </si>
  <si>
    <t>Analysis of the tradecraft of the attacker. This includes the tools, tactics, techniques and procedures used by attackers</t>
  </si>
  <si>
    <t>Analysis of historic information based on new insights. APTs can span multiple months or years</t>
  </si>
  <si>
    <t>Analysis of network traffic patterns and packets</t>
  </si>
  <si>
    <t>Integration of threat intelligence by analysis observables (IoCs, indicators of compromise)</t>
  </si>
  <si>
    <t>A case management system that supports the analyst workflow</t>
  </si>
  <si>
    <t>A process for continuously gathering relevant intelligence information</t>
  </si>
  <si>
    <t>An automated systems that collects and processes security intelligence information</t>
  </si>
  <si>
    <t>A central 'hub' for distributing indicators of compromise to other systems for further processing</t>
  </si>
  <si>
    <t>The use of public sources in the security intelligence process</t>
  </si>
  <si>
    <t>The use of intelligence providers as a source for the security intelligence process</t>
  </si>
  <si>
    <t>The use of business partners as a source for the security intelligence process</t>
  </si>
  <si>
    <t>The use of mailing lists as a source for the security intelligence process</t>
  </si>
  <si>
    <t>The use of internal intelligence sources for the security intelligence process</t>
  </si>
  <si>
    <t>The capability to analyse unstructured information</t>
  </si>
  <si>
    <t>The capability to analyse structured information</t>
  </si>
  <si>
    <t>The capability of using past incidents in the threat intelligence process. E.g. connecting new IoCs to past threats</t>
  </si>
  <si>
    <t>Analysing trends in the threat intelligence IoCs observed within the company</t>
  </si>
  <si>
    <t>Tracking the movement of attackers to keep track of new tools, tactics, techniques and procedures</t>
  </si>
  <si>
    <t>Identification of threats related to attacker groups</t>
  </si>
  <si>
    <t>Prediction of threats based on the information gathered in the threat intelligence process</t>
  </si>
  <si>
    <t>Extraction of Tactics, Techniques and Procedures (TTP) from observables within the infrastructure</t>
  </si>
  <si>
    <t>Deduplication of threat intelligence feeds to avoid duplicate events</t>
  </si>
  <si>
    <t>Enrichment of information with additional sources for a higher level of confidentiality</t>
  </si>
  <si>
    <t>Addition of context to the threat intelligence process. Context can be vulnerability context, asset criticality, etc.</t>
  </si>
  <si>
    <t>Sharing of information with relevant parties within the company</t>
  </si>
  <si>
    <t>Reporting on threat intelligence findings and activities</t>
  </si>
  <si>
    <t>Forecasting based on trends and incidents</t>
  </si>
  <si>
    <t>Sharing of information with relevant parties within the same industry</t>
  </si>
  <si>
    <t>Sharing of information with relevant parties outside the industry</t>
  </si>
  <si>
    <t>Sharing of information in standardised exchange formats, such as STIX</t>
  </si>
  <si>
    <t>Automated alerting of sightings of observables</t>
  </si>
  <si>
    <t>The capability to map the entire network</t>
  </si>
  <si>
    <t>Capability of identification of vulnerabilities on all types of assets: systems, network components, databases, etc.</t>
  </si>
  <si>
    <t>Identification of the risk associated with each of these vulnerabilities</t>
  </si>
  <si>
    <t>Scanning of systems for compliance to a security baselines (e.g. CIS baselines)</t>
  </si>
  <si>
    <t>Scanning of systems using credentials for higher confidence and additional vulnerabilities</t>
  </si>
  <si>
    <t>Integration of the vulnerability management process with the incident management process</t>
  </si>
  <si>
    <t>Integration of the vulnerability management process with the asset management process</t>
  </si>
  <si>
    <t>Integration of the vulnerability management process with the configuration management process</t>
  </si>
  <si>
    <t>Integration of the vulnerability management process with the patch management process</t>
  </si>
  <si>
    <t>Identification of vulnerability trends across the whole population of systems</t>
  </si>
  <si>
    <t>A repository or database that holds all vulnerability information. Can be used for analysis</t>
  </si>
  <si>
    <t>An inventory of all applications used in the enterprise and the vulnerability status for each of those applications</t>
  </si>
  <si>
    <t>Procedures supporting the vulnerability management process</t>
  </si>
  <si>
    <t>Continuous tuning of the scanning policy to include new threats and vulnerabilities</t>
  </si>
  <si>
    <t>Detailed reporting of vulnerable assets and mitigation strategies</t>
  </si>
  <si>
    <t>A management report that contains an overview of the vulnerability status in the organisations</t>
  </si>
  <si>
    <t>Collection of logs from servers and clients</t>
  </si>
  <si>
    <t>Collection of application logs</t>
  </si>
  <si>
    <t>Collection of database logs</t>
  </si>
  <si>
    <t>Collection of netflow (or equivalent) information</t>
  </si>
  <si>
    <t>Network device log collection</t>
  </si>
  <si>
    <t>Collection of logs from network devices (switches, routers, etc.)</t>
  </si>
  <si>
    <t>Collection of logs from security devices (firewall, remote access gateways, etc.)</t>
  </si>
  <si>
    <t>A central physical or logical entity for processing and aggregating collected logging</t>
  </si>
  <si>
    <t>Support for encryption and (client or server) authentication</t>
  </si>
  <si>
    <t>Support for different log formats (plain text, XML, Windows Event Log, etc.)</t>
  </si>
  <si>
    <t>The capability to search in large quantities of logging using search expressions and filter expressions</t>
  </si>
  <si>
    <t>Basic alerting functions based on log contents or normalised information (severity, etc.)</t>
  </si>
  <si>
    <t>Reports and dashboards for visualisation of log information</t>
  </si>
  <si>
    <t>Detection of tampering with the logging information. This can be part of techniques applied to cover tracks</t>
  </si>
  <si>
    <t>A policy that enforces log collection from all systems</t>
  </si>
  <si>
    <t>A policy that defines how long logging should (or may) be stored</t>
  </si>
  <si>
    <t>Use this outcome as a guideline to determine the score for 1.2</t>
  </si>
  <si>
    <t>Specify which technological capabilities and artefacts are present:</t>
  </si>
  <si>
    <t>A policy that describes how to deal with sensitive information that may exist in the security monitoring systems</t>
  </si>
  <si>
    <t>E.g. capability to scan for specific vulnerabilities. May require consent and other processes to be in place</t>
  </si>
  <si>
    <t>The score in 2.2.2 overrules any maturity scoring in this section</t>
  </si>
  <si>
    <t>N/A</t>
  </si>
  <si>
    <t>Outside SOC scope</t>
  </si>
  <si>
    <t>NIST phase</t>
  </si>
  <si>
    <t>maturity</t>
  </si>
  <si>
    <t>capability</t>
  </si>
  <si>
    <t>Customer Engagement / Satisfaction</t>
  </si>
  <si>
    <t>Security Analyst</t>
  </si>
  <si>
    <t>Can also be included  in the regular organisation evaluation process</t>
  </si>
  <si>
    <t>e.g. key cards for access with access logging</t>
  </si>
  <si>
    <t>Quantitative metrics other than those mentioned in 3.7.3 to 3.7.5. E.g. event count, false-positive rate, service requests, etc.</t>
  </si>
  <si>
    <t>Detection of anomaly patterns in SIEM data</t>
  </si>
  <si>
    <t>A full network model in which zones and segments are defined</t>
  </si>
  <si>
    <t>i.e. is it possible to limit access to functional elements and event data based on need-to-know?</t>
  </si>
  <si>
    <t>Integration of security monitoring</t>
  </si>
  <si>
    <t>A data warehouse for security events that is dedicated for the analytics solution</t>
  </si>
  <si>
    <t>Use of a data architecture (e.g. Lambda) that is flexible in accommodating different kinds and large volumes of information</t>
  </si>
  <si>
    <t>Monitoring of the network perimeter for attempted intrusions and exfiltration</t>
  </si>
  <si>
    <t>A process for reducing the amount of false-positives</t>
  </si>
  <si>
    <t>Have you adopted a maturity assessment methodology for Security Incident Management?</t>
  </si>
  <si>
    <t>A clear and unambiguous definition of a security incident</t>
  </si>
  <si>
    <t>Are all roles and responsibilities in the process formally described and approved?</t>
  </si>
  <si>
    <t>Preparation exercises to determine service effectiveness</t>
  </si>
  <si>
    <t>Table-top exercises</t>
  </si>
  <si>
    <t>Analysis of trends in events or incidents</t>
  </si>
  <si>
    <t xml:space="preserve">Analysis of Advanced Persistent Threat (APT) </t>
  </si>
  <si>
    <t>A handbook that describes security analysis workflows, tools, exceptions, known issues, etc.</t>
  </si>
  <si>
    <t>A scheduling engine that allows for scanning at predefined times and insight into all available scans</t>
  </si>
  <si>
    <t>Policy to enforce the generation of a minimum set of operational and security logs (e.g. authentication, authorisation)</t>
  </si>
  <si>
    <t>Maturity Levels</t>
  </si>
  <si>
    <t>info [at] SOC-CMM.com</t>
  </si>
  <si>
    <t>Scoring mechanism</t>
  </si>
  <si>
    <t>Weighing mechanism</t>
  </si>
  <si>
    <t>The weighing mechanism in the tool works by applying a factor to the element score as follows:
- Importance 'None', factor = 0 (not included in scoring)
- Importance 'Low', factor = 0.5 (score divided by 2)
- Importance 'Normal', factor = 1 (score not affected)
- Importance 'High', factor = 2 (score doubled)
- Importance 'Critical', factor = 4 (score quadrupled)</t>
  </si>
  <si>
    <t>Profile</t>
  </si>
  <si>
    <t>Date of assessment</t>
  </si>
  <si>
    <t>Intended purpose of the assessment</t>
  </si>
  <si>
    <t>Number of FTE's</t>
  </si>
  <si>
    <t>Target overall maturity level</t>
  </si>
  <si>
    <t>Notes or comments</t>
  </si>
  <si>
    <t>SOC-CMM - Introduction</t>
  </si>
  <si>
    <t>SOC-CMM - Usage</t>
  </si>
  <si>
    <t>SOC-CMM - Profile</t>
  </si>
  <si>
    <t>SOC-CMM - Scope</t>
  </si>
  <si>
    <t>Scope</t>
  </si>
  <si>
    <t>SIEM Tooling</t>
  </si>
  <si>
    <t>SOC Tooling (Technology domain)</t>
  </si>
  <si>
    <t>SOC Services (services domain)</t>
  </si>
  <si>
    <t>Number of year in operation</t>
  </si>
  <si>
    <t>Name(s)</t>
  </si>
  <si>
    <t>Department(s)</t>
  </si>
  <si>
    <t>SOC Profile</t>
  </si>
  <si>
    <t>Please fill in the information below to create a short profile of the SOC  and the assessment</t>
  </si>
  <si>
    <t>Include into CMM?</t>
  </si>
  <si>
    <t>In scope?</t>
  </si>
  <si>
    <t>T 2 - Scope</t>
  </si>
  <si>
    <t>T 1 - Scope</t>
  </si>
  <si>
    <t>T 3 - Scope</t>
  </si>
  <si>
    <t>S 1 - Scope</t>
  </si>
  <si>
    <t>in scope?</t>
  </si>
  <si>
    <t>1.1.1</t>
  </si>
  <si>
    <t>1.1.2</t>
  </si>
  <si>
    <t>1.6.20</t>
  </si>
  <si>
    <t>1.6.21</t>
  </si>
  <si>
    <t>1.6.22</t>
  </si>
  <si>
    <t>1.6.23</t>
  </si>
  <si>
    <t>1.6.24</t>
  </si>
  <si>
    <t>1.6.25</t>
  </si>
  <si>
    <t>2.6.3</t>
  </si>
  <si>
    <t>2.6.4</t>
  </si>
  <si>
    <t>2.6.5</t>
  </si>
  <si>
    <t>2.6.6</t>
  </si>
  <si>
    <t>2.6.7</t>
  </si>
  <si>
    <t>2.6.8</t>
  </si>
  <si>
    <t>2.6.9</t>
  </si>
  <si>
    <t>2.6.10</t>
  </si>
  <si>
    <t>2.6.11</t>
  </si>
  <si>
    <t>2.6.12</t>
  </si>
  <si>
    <t>2.6.13</t>
  </si>
  <si>
    <t>3.1.1</t>
  </si>
  <si>
    <t>3.1.2</t>
  </si>
  <si>
    <t>3.6.17</t>
  </si>
  <si>
    <t>3.6.18</t>
  </si>
  <si>
    <t>3.6.19</t>
  </si>
  <si>
    <t>3.6.20</t>
  </si>
  <si>
    <t>3.6.21</t>
  </si>
  <si>
    <t>3.6.22</t>
  </si>
  <si>
    <t>T 1.1.1</t>
  </si>
  <si>
    <t>T 1.1.2</t>
  </si>
  <si>
    <t>T 1.3.3</t>
  </si>
  <si>
    <t>T 1.3.4</t>
  </si>
  <si>
    <t>T 1.5</t>
  </si>
  <si>
    <t>T 1.5.1</t>
  </si>
  <si>
    <t>T 1.5.2</t>
  </si>
  <si>
    <t>T 1.6.4</t>
  </si>
  <si>
    <t>T 1.6.5</t>
  </si>
  <si>
    <t>T 1.6.6</t>
  </si>
  <si>
    <t>T 1.6.7</t>
  </si>
  <si>
    <t>T 1.6.8</t>
  </si>
  <si>
    <t>T 1.6.9</t>
  </si>
  <si>
    <t>T 1.6.10</t>
  </si>
  <si>
    <t>T 1.6.11</t>
  </si>
  <si>
    <t>T 1.6.12</t>
  </si>
  <si>
    <t>T 1.6.13</t>
  </si>
  <si>
    <t>T 1.6.14</t>
  </si>
  <si>
    <t>T 1.6.15</t>
  </si>
  <si>
    <t>T 1.6.16</t>
  </si>
  <si>
    <t>T 1.6.17</t>
  </si>
  <si>
    <t>T 1.6.18</t>
  </si>
  <si>
    <t>T 1.6.19</t>
  </si>
  <si>
    <t>T 1.6.20</t>
  </si>
  <si>
    <t>T 1.6.21</t>
  </si>
  <si>
    <t>T 1.6.22</t>
  </si>
  <si>
    <t>T 1.6.23</t>
  </si>
  <si>
    <t>T 1.6.24</t>
  </si>
  <si>
    <t>T 1.6.25</t>
  </si>
  <si>
    <t>T 2.1.1</t>
  </si>
  <si>
    <t>T 2.1.2</t>
  </si>
  <si>
    <t>T 2.3.3</t>
  </si>
  <si>
    <t>T 2.3.4</t>
  </si>
  <si>
    <t>T 2.5</t>
  </si>
  <si>
    <t>T 2.5.1</t>
  </si>
  <si>
    <t>T 2.5.2</t>
  </si>
  <si>
    <t>T 2.5.3</t>
  </si>
  <si>
    <t>T 2.6.3</t>
  </si>
  <si>
    <t>T 2.6.4</t>
  </si>
  <si>
    <t>T 2.6.5</t>
  </si>
  <si>
    <t>T 2.6.6</t>
  </si>
  <si>
    <t>T 2.6.7</t>
  </si>
  <si>
    <t>T 2.6.8</t>
  </si>
  <si>
    <t>T 2.6.9</t>
  </si>
  <si>
    <t>T 2.6.10</t>
  </si>
  <si>
    <t>T 2.6.11</t>
  </si>
  <si>
    <t>T 2.6.12</t>
  </si>
  <si>
    <t>T 2.6.13</t>
  </si>
  <si>
    <t>T 3.1.1</t>
  </si>
  <si>
    <t>T 3.1.2</t>
  </si>
  <si>
    <t>T 3.3.3</t>
  </si>
  <si>
    <t>T 3.3.4</t>
  </si>
  <si>
    <t>T 3.5</t>
  </si>
  <si>
    <t>T 3.5.1</t>
  </si>
  <si>
    <t>T 3.5.2</t>
  </si>
  <si>
    <t>T 3.5.3</t>
  </si>
  <si>
    <t>T 3.5.4</t>
  </si>
  <si>
    <t>T 3.6.3</t>
  </si>
  <si>
    <t>T 3.6.4</t>
  </si>
  <si>
    <t>T 3.6.5</t>
  </si>
  <si>
    <t>T 3.6.6</t>
  </si>
  <si>
    <t>T 3.6.7</t>
  </si>
  <si>
    <t>T 3.6.8</t>
  </si>
  <si>
    <t>T 3.6.9</t>
  </si>
  <si>
    <t>T 3.6.10</t>
  </si>
  <si>
    <t>T 3.6.11</t>
  </si>
  <si>
    <t>T 3.6.12</t>
  </si>
  <si>
    <t>T 3.6.13</t>
  </si>
  <si>
    <t>T 3.6.14</t>
  </si>
  <si>
    <t>T 3.6.15</t>
  </si>
  <si>
    <t>T 3.6.16</t>
  </si>
  <si>
    <t>T 3.6.17</t>
  </si>
  <si>
    <t>T 3.6.18</t>
  </si>
  <si>
    <t>T 3.6.19</t>
  </si>
  <si>
    <t>T 3.6.20</t>
  </si>
  <si>
    <t>T 3.6.21</t>
  </si>
  <si>
    <t>T 3.6.22</t>
  </si>
  <si>
    <t>not used in calculations</t>
  </si>
  <si>
    <t>1.4.5</t>
  </si>
  <si>
    <t>1.4.6</t>
  </si>
  <si>
    <t>1.4.7</t>
  </si>
  <si>
    <t>1.4.8</t>
  </si>
  <si>
    <t>1.4.9</t>
  </si>
  <si>
    <t>1.4.10</t>
  </si>
  <si>
    <t>1.4.11</t>
  </si>
  <si>
    <t>1.4.12</t>
  </si>
  <si>
    <t>1.2.3</t>
  </si>
  <si>
    <t>1.2.4</t>
  </si>
  <si>
    <t>1.2.5</t>
  </si>
  <si>
    <t>1.2.6</t>
  </si>
  <si>
    <t>1.2.7</t>
  </si>
  <si>
    <t>1.2.8</t>
  </si>
  <si>
    <t>1.2.9</t>
  </si>
  <si>
    <t>1.2.10</t>
  </si>
  <si>
    <t>1.2.11</t>
  </si>
  <si>
    <t>1.5.13</t>
  </si>
  <si>
    <t>1.5.14</t>
  </si>
  <si>
    <t>1.5.15</t>
  </si>
  <si>
    <t>1.5.16</t>
  </si>
  <si>
    <t>1.5.17</t>
  </si>
  <si>
    <t>1.5.18</t>
  </si>
  <si>
    <t>1.5.19</t>
  </si>
  <si>
    <t>2.4.5</t>
  </si>
  <si>
    <t>2.4.6</t>
  </si>
  <si>
    <t>2.4.7</t>
  </si>
  <si>
    <t>2.4.8</t>
  </si>
  <si>
    <t>2.4.9</t>
  </si>
  <si>
    <t>2.4.10</t>
  </si>
  <si>
    <t>2.4.11</t>
  </si>
  <si>
    <t>2.7.12</t>
  </si>
  <si>
    <t>2.7.13</t>
  </si>
  <si>
    <t>2.7.14</t>
  </si>
  <si>
    <t>2.7.15</t>
  </si>
  <si>
    <t>2.7.16</t>
  </si>
  <si>
    <t>2.7.17</t>
  </si>
  <si>
    <t>2.7.18</t>
  </si>
  <si>
    <t>2.7.19</t>
  </si>
  <si>
    <t>2.7.20</t>
  </si>
  <si>
    <t>2.7.21</t>
  </si>
  <si>
    <t>2.7.22</t>
  </si>
  <si>
    <t>2.7.23</t>
  </si>
  <si>
    <t>2.7.24</t>
  </si>
  <si>
    <t>2.7.25</t>
  </si>
  <si>
    <t>2.7.26</t>
  </si>
  <si>
    <t>2.7.27</t>
  </si>
  <si>
    <t>2.7.28</t>
  </si>
  <si>
    <t>2.7.29</t>
  </si>
  <si>
    <t>2.7.30</t>
  </si>
  <si>
    <t>3.2.11</t>
  </si>
  <si>
    <t>3.4.5</t>
  </si>
  <si>
    <t>3.4.6</t>
  </si>
  <si>
    <t>3.4.7</t>
  </si>
  <si>
    <t>3.4.8</t>
  </si>
  <si>
    <t>3.4.9</t>
  </si>
  <si>
    <t>3.4.10</t>
  </si>
  <si>
    <t>3.4.11</t>
  </si>
  <si>
    <t>3.4.12</t>
  </si>
  <si>
    <t>3.5.13</t>
  </si>
  <si>
    <t>3.5.14</t>
  </si>
  <si>
    <t>3.5.15</t>
  </si>
  <si>
    <t>3.5.16</t>
  </si>
  <si>
    <t>4.2.7</t>
  </si>
  <si>
    <t>4.2.8</t>
  </si>
  <si>
    <t>4.2.9</t>
  </si>
  <si>
    <t>4.2.10</t>
  </si>
  <si>
    <t>4.2.11</t>
  </si>
  <si>
    <t>4.4.1</t>
  </si>
  <si>
    <t>4.4.2</t>
  </si>
  <si>
    <t>4.4.3</t>
  </si>
  <si>
    <t>4.4.4</t>
  </si>
  <si>
    <t>4.4.5</t>
  </si>
  <si>
    <t>4.4.6</t>
  </si>
  <si>
    <t>4.4.7</t>
  </si>
  <si>
    <t>4.4.8</t>
  </si>
  <si>
    <t>4.4.9</t>
  </si>
  <si>
    <t>4.4.10</t>
  </si>
  <si>
    <t>4.4.11</t>
  </si>
  <si>
    <t>4.5.13</t>
  </si>
  <si>
    <t>4.5.14</t>
  </si>
  <si>
    <t>4.5.15</t>
  </si>
  <si>
    <t>4.5.16</t>
  </si>
  <si>
    <t>4.5.17</t>
  </si>
  <si>
    <t>4.5.18</t>
  </si>
  <si>
    <t>4.5.19</t>
  </si>
  <si>
    <t>4.5.20</t>
  </si>
  <si>
    <t>4.5.21</t>
  </si>
  <si>
    <t>4.5.22</t>
  </si>
  <si>
    <t>4.5.23</t>
  </si>
  <si>
    <t>4.5.24</t>
  </si>
  <si>
    <t>4.5.25</t>
  </si>
  <si>
    <t>4.5.26</t>
  </si>
  <si>
    <t>5.2.7</t>
  </si>
  <si>
    <t>5.2.8</t>
  </si>
  <si>
    <t>5.2.9</t>
  </si>
  <si>
    <t>5.2.10</t>
  </si>
  <si>
    <t>5.2.11</t>
  </si>
  <si>
    <t>5.4.4</t>
  </si>
  <si>
    <t>5.4.5</t>
  </si>
  <si>
    <t>5.4.6</t>
  </si>
  <si>
    <t>5.4.7</t>
  </si>
  <si>
    <t>5.4.8</t>
  </si>
  <si>
    <t>5.4.9</t>
  </si>
  <si>
    <t>5.4.10</t>
  </si>
  <si>
    <t>5.4.11</t>
  </si>
  <si>
    <t>5.5.13</t>
  </si>
  <si>
    <t>5.5.14</t>
  </si>
  <si>
    <t>5.5.15</t>
  </si>
  <si>
    <t>5.5.16</t>
  </si>
  <si>
    <t>5.5.17</t>
  </si>
  <si>
    <t>5.5.18</t>
  </si>
  <si>
    <t>6.2.1</t>
  </si>
  <si>
    <t>6.2.2</t>
  </si>
  <si>
    <t>6.2.3</t>
  </si>
  <si>
    <t>6.2.4</t>
  </si>
  <si>
    <t>6.2.5</t>
  </si>
  <si>
    <t>6.2.6</t>
  </si>
  <si>
    <t>6.2.7</t>
  </si>
  <si>
    <t>6.2.8</t>
  </si>
  <si>
    <t>6.2.9</t>
  </si>
  <si>
    <t>6.2.10</t>
  </si>
  <si>
    <t>6.2.11</t>
  </si>
  <si>
    <t>6.4.1</t>
  </si>
  <si>
    <t>6.4.2</t>
  </si>
  <si>
    <t>6.4.3</t>
  </si>
  <si>
    <t>6.4.4</t>
  </si>
  <si>
    <t>6.4.5</t>
  </si>
  <si>
    <t>6.4.6</t>
  </si>
  <si>
    <t>6.4.7</t>
  </si>
  <si>
    <t>6.4.8</t>
  </si>
  <si>
    <t>6.4.9</t>
  </si>
  <si>
    <t>6.4.10</t>
  </si>
  <si>
    <t>6.4.11</t>
  </si>
  <si>
    <t>6.5.13</t>
  </si>
  <si>
    <t>6.5.14</t>
  </si>
  <si>
    <t>6.5.15</t>
  </si>
  <si>
    <t>6.5.16</t>
  </si>
  <si>
    <t>6.5.17</t>
  </si>
  <si>
    <t>6.5.18</t>
  </si>
  <si>
    <t>6.5.19</t>
  </si>
  <si>
    <t>6.5.20</t>
  </si>
  <si>
    <t>7.1</t>
  </si>
  <si>
    <t>S 2 - Scope</t>
  </si>
  <si>
    <t>S 3 - Scope</t>
  </si>
  <si>
    <t>S 4 - Scope</t>
  </si>
  <si>
    <t>S 5 - Scope</t>
  </si>
  <si>
    <t>S 6 - Scope</t>
  </si>
  <si>
    <t>S 1.2.1</t>
  </si>
  <si>
    <t>S 1.2.2</t>
  </si>
  <si>
    <t>S 1.2.3</t>
  </si>
  <si>
    <t>S 1.2.4</t>
  </si>
  <si>
    <t>S 1.2.5</t>
  </si>
  <si>
    <t>S 1.2.6</t>
  </si>
  <si>
    <t>S 1.2.7</t>
  </si>
  <si>
    <t>S 1.2.8</t>
  </si>
  <si>
    <t>S 1.2.9</t>
  </si>
  <si>
    <t>S 1.2.10</t>
  </si>
  <si>
    <t>S 1.2.11</t>
  </si>
  <si>
    <t>S 1.4.1</t>
  </si>
  <si>
    <t>S 1.4.2</t>
  </si>
  <si>
    <t>S 1.4.3</t>
  </si>
  <si>
    <t>S 1.4.4</t>
  </si>
  <si>
    <t>S 1.4.5</t>
  </si>
  <si>
    <t>S 1.4.6</t>
  </si>
  <si>
    <t>S 1.4.7</t>
  </si>
  <si>
    <t>S 1.4.8</t>
  </si>
  <si>
    <t>S 1.4.9</t>
  </si>
  <si>
    <t>S 1.4.10</t>
  </si>
  <si>
    <t>S 1.4.11</t>
  </si>
  <si>
    <t>S 1.4.12</t>
  </si>
  <si>
    <t>S 1.5.13</t>
  </si>
  <si>
    <t>S 1.5.14</t>
  </si>
  <si>
    <t>S 1.5.15</t>
  </si>
  <si>
    <t>S 1.5.16</t>
  </si>
  <si>
    <t>S 1.5.17</t>
  </si>
  <si>
    <t>S 1.5.18</t>
  </si>
  <si>
    <t>S 1.5.19</t>
  </si>
  <si>
    <t>S 2.1.1</t>
  </si>
  <si>
    <t>S 2.1.2</t>
  </si>
  <si>
    <t>S 2.4.1</t>
  </si>
  <si>
    <t>S 2.4.2</t>
  </si>
  <si>
    <t>S 2.4.3</t>
  </si>
  <si>
    <t>S 2.4.4</t>
  </si>
  <si>
    <t>S 2.4.5</t>
  </si>
  <si>
    <t>S 2.4.6</t>
  </si>
  <si>
    <t>S 2.4.7</t>
  </si>
  <si>
    <t>S 2.4.8</t>
  </si>
  <si>
    <t>S 2.4.9</t>
  </si>
  <si>
    <t>S 2.4.10</t>
  </si>
  <si>
    <t>S 2.4.11</t>
  </si>
  <si>
    <t>S 2.6.1</t>
  </si>
  <si>
    <t>S 2.6.2</t>
  </si>
  <si>
    <t>S 2.6.3</t>
  </si>
  <si>
    <t>S 2.6.4</t>
  </si>
  <si>
    <t>S 2.6.5</t>
  </si>
  <si>
    <t>S 2.6.6</t>
  </si>
  <si>
    <t>S 2.6.7</t>
  </si>
  <si>
    <t>S 2.6.8</t>
  </si>
  <si>
    <t>S 2.6.9</t>
  </si>
  <si>
    <t>S 2.6.10</t>
  </si>
  <si>
    <t>S 2.6.11</t>
  </si>
  <si>
    <t>S 2.7.12</t>
  </si>
  <si>
    <t>S 2.7.13</t>
  </si>
  <si>
    <t>S 2.7.14</t>
  </si>
  <si>
    <t>S 2.7.15</t>
  </si>
  <si>
    <t>S 2.7.16</t>
  </si>
  <si>
    <t>S 2.7.17</t>
  </si>
  <si>
    <t>S 2.7.18</t>
  </si>
  <si>
    <t>S 2.7.19</t>
  </si>
  <si>
    <t>S 2.7.20</t>
  </si>
  <si>
    <t>S 2.7.21</t>
  </si>
  <si>
    <t>S 2.7.22</t>
  </si>
  <si>
    <t>S 2.7.23</t>
  </si>
  <si>
    <t>S 2.7.24</t>
  </si>
  <si>
    <t>S 2.7.25</t>
  </si>
  <si>
    <t>S 2.7.26</t>
  </si>
  <si>
    <t>S 2.7.27</t>
  </si>
  <si>
    <t>S 2.7.28</t>
  </si>
  <si>
    <t>S 2.7.29</t>
  </si>
  <si>
    <t>S 2.7.30</t>
  </si>
  <si>
    <t>S 3.2.1</t>
  </si>
  <si>
    <t>S 3.2.2</t>
  </si>
  <si>
    <t>S 3.2.3</t>
  </si>
  <si>
    <t>S 3.2.4</t>
  </si>
  <si>
    <t>S 3.2.5</t>
  </si>
  <si>
    <t>S 3.2.6</t>
  </si>
  <si>
    <t>S 3.2.7</t>
  </si>
  <si>
    <t>S 3.2.8</t>
  </si>
  <si>
    <t>S 3.2.9</t>
  </si>
  <si>
    <t>S 3.2.10</t>
  </si>
  <si>
    <t>S 3.2.11</t>
  </si>
  <si>
    <t>S 3.4.1</t>
  </si>
  <si>
    <t>S 3.4.2</t>
  </si>
  <si>
    <t>S 3.4.3</t>
  </si>
  <si>
    <t>S 3.4.4</t>
  </si>
  <si>
    <t>S 3.4.5</t>
  </si>
  <si>
    <t>S 3.4.6</t>
  </si>
  <si>
    <t>S 3.4.7</t>
  </si>
  <si>
    <t>S 3.4.8</t>
  </si>
  <si>
    <t>S 3.4.9</t>
  </si>
  <si>
    <t>S 3.4.10</t>
  </si>
  <si>
    <t>S 3.4.11</t>
  </si>
  <si>
    <t>S 3.4.12</t>
  </si>
  <si>
    <t>S 3.5.13</t>
  </si>
  <si>
    <t>S 3.5.14</t>
  </si>
  <si>
    <t>S 3.5.15</t>
  </si>
  <si>
    <t>S 3.5.16</t>
  </si>
  <si>
    <t>S 4.2.1</t>
  </si>
  <si>
    <t>S 4.2.2</t>
  </si>
  <si>
    <t>S 4.2.3</t>
  </si>
  <si>
    <t>S 4.2.4</t>
  </si>
  <si>
    <t>S 4.2.5</t>
  </si>
  <si>
    <t>S 4.2.6</t>
  </si>
  <si>
    <t>S 4.2.7</t>
  </si>
  <si>
    <t>S 4.2.8</t>
  </si>
  <si>
    <t>S 4.2.9</t>
  </si>
  <si>
    <t>S 4.2.10</t>
  </si>
  <si>
    <t>S 4.2.11</t>
  </si>
  <si>
    <t>S 4.4.1</t>
  </si>
  <si>
    <t>S 4.4.2</t>
  </si>
  <si>
    <t>S 4.4.3</t>
  </si>
  <si>
    <t>S 4.4.4</t>
  </si>
  <si>
    <t>S 4.4.5</t>
  </si>
  <si>
    <t>S 4.4.6</t>
  </si>
  <si>
    <t>S 4.4.7</t>
  </si>
  <si>
    <t>S 4.4.8</t>
  </si>
  <si>
    <t>S 4.4.9</t>
  </si>
  <si>
    <t>S 4.4.11</t>
  </si>
  <si>
    <t>S 4.4.12</t>
  </si>
  <si>
    <t>S 4.5.13</t>
  </si>
  <si>
    <t>S 4.5.14</t>
  </si>
  <si>
    <t>S 4.5.15</t>
  </si>
  <si>
    <t>S 4.5.16</t>
  </si>
  <si>
    <t>S 4.5.17</t>
  </si>
  <si>
    <t>S 4.5.18</t>
  </si>
  <si>
    <t>S 4.5.19</t>
  </si>
  <si>
    <t>S 4.5.20</t>
  </si>
  <si>
    <t>S 4.5.21</t>
  </si>
  <si>
    <t>S 4.5.22</t>
  </si>
  <si>
    <t>S 4.5.23</t>
  </si>
  <si>
    <t>S 4.5.24</t>
  </si>
  <si>
    <t>S 4.5.25</t>
  </si>
  <si>
    <t>S 4.5.26</t>
  </si>
  <si>
    <t>S 5.2.1</t>
  </si>
  <si>
    <t>S 5.2.2</t>
  </si>
  <si>
    <t>S 5.2.3</t>
  </si>
  <si>
    <t>S 5.2.4</t>
  </si>
  <si>
    <t>S 5.2.5</t>
  </si>
  <si>
    <t>S 5.2.6</t>
  </si>
  <si>
    <t>S 5.2.7</t>
  </si>
  <si>
    <t>S 5.2.8</t>
  </si>
  <si>
    <t>S 5.2.9</t>
  </si>
  <si>
    <t>S 5.2.10</t>
  </si>
  <si>
    <t>S 5.2.11</t>
  </si>
  <si>
    <t>S 5.4.1</t>
  </si>
  <si>
    <t>S 5.4.2</t>
  </si>
  <si>
    <t>S 5.4.3</t>
  </si>
  <si>
    <t>S 5.4.4</t>
  </si>
  <si>
    <t>S 5.4.5</t>
  </si>
  <si>
    <t>S 5.4.6</t>
  </si>
  <si>
    <t>S 5.4.7</t>
  </si>
  <si>
    <t>S 5.4.8</t>
  </si>
  <si>
    <t>S 5.4.9</t>
  </si>
  <si>
    <t>S 5.4.11</t>
  </si>
  <si>
    <t>S 5.4.12</t>
  </si>
  <si>
    <t>S 5.5.13</t>
  </si>
  <si>
    <t>S 5.5.14</t>
  </si>
  <si>
    <t>S 5.5.15</t>
  </si>
  <si>
    <t>S 5.5.16</t>
  </si>
  <si>
    <t>S 5.5.17</t>
  </si>
  <si>
    <t>S 5.5.18</t>
  </si>
  <si>
    <t>S 6.2.1</t>
  </si>
  <si>
    <t>S 6.2.2</t>
  </si>
  <si>
    <t>S 6.2.3</t>
  </si>
  <si>
    <t>S 6.2.4</t>
  </si>
  <si>
    <t>S 6.2.5</t>
  </si>
  <si>
    <t>S 6.2.6</t>
  </si>
  <si>
    <t>S 6.2.7</t>
  </si>
  <si>
    <t>S 6.2.8</t>
  </si>
  <si>
    <t>S 6.2.9</t>
  </si>
  <si>
    <t>S 6.2.10</t>
  </si>
  <si>
    <t>S 6.2.11</t>
  </si>
  <si>
    <t>S 6.4.1</t>
  </si>
  <si>
    <t>S 6.4.2</t>
  </si>
  <si>
    <t>S 6.4.3</t>
  </si>
  <si>
    <t>S 6.4.4</t>
  </si>
  <si>
    <t>S 6.4.5</t>
  </si>
  <si>
    <t>S 6.4.6</t>
  </si>
  <si>
    <t>S 6.4.7</t>
  </si>
  <si>
    <t>S 6.4.8</t>
  </si>
  <si>
    <t>S 6.4.9</t>
  </si>
  <si>
    <t>S 6.4.11</t>
  </si>
  <si>
    <t>S 6.4.12</t>
  </si>
  <si>
    <t>S 6.5.13</t>
  </si>
  <si>
    <t>S 6.5.14</t>
  </si>
  <si>
    <t>S 6.5.15</t>
  </si>
  <si>
    <t>S 6.5.16</t>
  </si>
  <si>
    <t>S 6.5.17</t>
  </si>
  <si>
    <t>S 6.5.18</t>
  </si>
  <si>
    <t>S 6.5.19</t>
  </si>
  <si>
    <t>S 6.5.20</t>
  </si>
  <si>
    <t>Regularity should be matched to your own internal policy. At least yearly is recommended</t>
  </si>
  <si>
    <t>Types of customers, customer requirements / expectations, etc.</t>
  </si>
  <si>
    <t>Revise is to review and verify whether to documentation is still correct or requires an update</t>
  </si>
  <si>
    <t>Do you have formal agreements with the recipients regarding reports?</t>
  </si>
  <si>
    <t>3.10</t>
  </si>
  <si>
    <t>M 3.10</t>
  </si>
  <si>
    <t>M 3.10.1</t>
  </si>
  <si>
    <t>M 3.7.6</t>
  </si>
  <si>
    <t>M 3.7.7</t>
  </si>
  <si>
    <t>M 3.8.4</t>
  </si>
  <si>
    <t>M 3.8.5</t>
  </si>
  <si>
    <t>M 3.10.2</t>
  </si>
  <si>
    <t>M 3.10.3</t>
  </si>
  <si>
    <t>For example: timelines of delivery, report contents, etc.</t>
  </si>
  <si>
    <t>Is the SOC regularly audited or subjected to external assessments?</t>
  </si>
  <si>
    <t>B 4.6</t>
  </si>
  <si>
    <t>Honeypot systems to attract potential hackers. Coverage is an indicator of how well the feature is implemented</t>
  </si>
  <si>
    <t>Security monitoring tooling with alerting &amp; correlation capabilities</t>
  </si>
  <si>
    <t>Intrusion detection or prevention tooling, network &amp; host based</t>
  </si>
  <si>
    <t>Big data solution for advanced analysis and trend / anomaly detection</t>
  </si>
  <si>
    <t>Do you perform security operations exercises regularly?</t>
  </si>
  <si>
    <t>Regularity should be matched to your own internal policy</t>
  </si>
  <si>
    <t>B 2.2.9</t>
  </si>
  <si>
    <t>(Senior) Management</t>
  </si>
  <si>
    <t>A system that support the security incident management workflow. If possible dedicated or supporting ticket confidentiality</t>
  </si>
  <si>
    <t>Remote incident response capability. May include remote forensics</t>
  </si>
  <si>
    <t>Part of preparation procedures. Includes triage procedure and workflow</t>
  </si>
  <si>
    <t>Assessment Details</t>
  </si>
  <si>
    <t>SOC-CMM - Next steps</t>
  </si>
  <si>
    <t>SOC-CMM Score per NIST Cyber Security Framework</t>
  </si>
  <si>
    <t>NIST Cyber Security Framework scoring</t>
  </si>
  <si>
    <t>The scoring for each of the phases is as follows:
- identify: threat intelligence
- prevent: vulnerability management
- detect: security monitoring, security analysis, log management, SIEM, IDPS, Security Analytics
- respond: security incident response
- recover: outside of SOC scope (at least in the SOC-CMM)</t>
  </si>
  <si>
    <t>1.5.20</t>
  </si>
  <si>
    <t>Coverage</t>
  </si>
  <si>
    <t>How well does the security monitoring service cover your assets? This includes SIEM asset coverage and IDPS coverage</t>
  </si>
  <si>
    <t>A procedure to avoid false-positives in the security incident management process</t>
  </si>
  <si>
    <t>Approval from the relevant stakeholders will aid in business support for SOC operations</t>
  </si>
  <si>
    <t>For example: service level agreements and IT controls</t>
  </si>
  <si>
    <t>Do you have team diversity goals?</t>
  </si>
  <si>
    <t>Is a skill assessment regularly carried out?</t>
  </si>
  <si>
    <t>Are the results from skill assessments used for team and personal improvement?</t>
  </si>
  <si>
    <t>Is skill assessment regularly updated with new skills?</t>
  </si>
  <si>
    <t>Is the outcome of skill assessments formally documented in a skill matrix?</t>
  </si>
  <si>
    <t>Use this outcome as a guideline to determine the score for 5.1</t>
  </si>
  <si>
    <t>Use this outcome as a guideline to determine the score for 5.3</t>
  </si>
  <si>
    <t>Relationship management within the organisation</t>
  </si>
  <si>
    <t>Relationship management outside of the organisation</t>
  </si>
  <si>
    <t>Do you have a SOC operational handbook?</t>
  </si>
  <si>
    <t>A SOC operational handbook contains an overview of SOC tasks, as well as rules of engagement and expected behaviour</t>
  </si>
  <si>
    <t>T 1.4.4</t>
  </si>
  <si>
    <t>Is there satisfactory configuration backup / replication in place for the SIEM solution?</t>
  </si>
  <si>
    <t>Configuration synchronisation could be part of a HA setup</t>
  </si>
  <si>
    <t>Have you formally described the threat intelligence service?</t>
  </si>
  <si>
    <t>Are the procedures well-known and understood by all team members?</t>
  </si>
  <si>
    <t>Are use cases used in the security analysis service?</t>
  </si>
  <si>
    <t>Use cases can be used to guide the analysis workflows</t>
  </si>
  <si>
    <t>Have you formally described the vulnerability management service?</t>
  </si>
  <si>
    <t>Have you formally described the log management service?</t>
  </si>
  <si>
    <t>Target maturity level business domain</t>
  </si>
  <si>
    <t>Target maturity level people domain</t>
  </si>
  <si>
    <t>Target maturity level process domain</t>
  </si>
  <si>
    <t>Target maturity level technology domain</t>
  </si>
  <si>
    <t>Target maturity level services domain</t>
  </si>
  <si>
    <t>Regional, National, Continental, Global</t>
  </si>
  <si>
    <t>Target Score</t>
  </si>
  <si>
    <t>Please specify elements of the threat intelligence service document:</t>
  </si>
  <si>
    <t>Please specify elements of the vulnerability management service document:</t>
  </si>
  <si>
    <t>Please specify elements of the log management service document:</t>
  </si>
  <si>
    <t>Comparison</t>
  </si>
  <si>
    <t>Maturity Improvement</t>
  </si>
  <si>
    <t>Capability Improvement</t>
  </si>
  <si>
    <t>Each question that is part of the maturity scoring can be answered by selecting one of 5 options. These options vary based on the type of question. For example, for questions regarding completeness, the following applies:
- Incomplete, score: 0
- Partially complete, score: 1,25
- Averagely complete, score: 2,5
- Mostly complete, score: 3,75
- Fully complete, score: 5
As indicated, the score can be modified by using the weighing mechanism (use with care)</t>
  </si>
  <si>
    <t>Assessment Model</t>
  </si>
  <si>
    <t>General Information</t>
  </si>
  <si>
    <t>Purpose &amp; Intended Audience</t>
  </si>
  <si>
    <t>Capability Scoring</t>
  </si>
  <si>
    <r>
      <t xml:space="preserve">CMMI defines maturity as a means for an organisation "to characterize its performance" for a specific entity (here: the SOC). The SOC-CMM uses 6 </t>
    </r>
    <r>
      <rPr>
        <b/>
        <sz val="11"/>
        <color theme="1"/>
        <rFont val="Calibri"/>
        <family val="2"/>
        <scheme val="minor"/>
      </rPr>
      <t>maturity</t>
    </r>
    <r>
      <rPr>
        <sz val="11"/>
        <color theme="1"/>
        <rFont val="Calibri"/>
        <family val="2"/>
        <scheme val="minor"/>
      </rPr>
      <t xml:space="preserve"> </t>
    </r>
    <r>
      <rPr>
        <b/>
        <sz val="11"/>
        <color theme="1"/>
        <rFont val="Calibri"/>
        <family val="2"/>
        <scheme val="minor"/>
      </rPr>
      <t>levels:</t>
    </r>
    <r>
      <rPr>
        <sz val="11"/>
        <color theme="1"/>
        <rFont val="Calibri"/>
        <family val="2"/>
        <scheme val="minor"/>
      </rPr>
      <t xml:space="preserve">
- Level 0: non-existent
- Level 1: initial
- Level 2: managed
- Level 3: defined
- Level 4: quantitatively managed
- Level 5: optimizing
These maturity levels are measured across 5 domains: business, people, process, technology and services. The maturity levels as implemented in this tool are not staged with pre-requisites for each level. Instead, every element adds individually to the maturity score: a continuous maturity model.</t>
    </r>
  </si>
  <si>
    <r>
      <t xml:space="preserve">The purpose of the SOC-CMM is to gain insight into the strengths and weaknesses of the SOC. This enables the SOC management to make informed decisions about which elements of the SOC require additional attention and/or budget. By regularly assessing the SOC for maturity and capability, progress can be monitored.
Besides the primary purpose of performing an assessment of the SOC, the assessment can also be used for extensive discussions about the SOC and can thus provide valuable insights.
</t>
    </r>
    <r>
      <rPr>
        <sz val="11"/>
        <rFont val="Calibri"/>
        <family val="2"/>
        <scheme val="minor"/>
      </rPr>
      <t>This tool is intended for use by SOC managers, experts within the SOC and SOC consultants.</t>
    </r>
  </si>
  <si>
    <t>Please select the services and technologies that should be included into the assessment. Excluding a service or technology here will exclude it from scoring.</t>
  </si>
  <si>
    <t>With the SOC-CMM assessment completed, the next steps are to determine the areas to improve. This requires some analysis of the results. The results should be analysed top-down. First, determine which domains are scoring less than the target maturity level. Then, drill down into those domains using the graphs. If a target maturity level was not used, then the domains should be chosen that underperform in comparison to the other domains. The next step is to determine which aspects of those domains yield the lowest scores.
When the domains and the respective aspects that require improvement have been identified, detailed information is required to determine the exact improvements that need to be made. The sheets for those domains provide the detailed information that is required for improvement. Use the scoring mechanism as described in the 'Usage' sheet to determine which of the individual elements is negatively contributing to the overall score. Those elements are candidate for improvement. Improvement can as simple as creating and maintaining the appropriate documentation or as complex as introducing new management elements to the SOC. The SOC-CMM does not provide guidance on how to execute the improvement. This should be determined by internal experts or external consultants.</t>
  </si>
  <si>
    <t xml:space="preserve">Capabilities apply to services and technologies and indicate how capable a service or technology is to reach it's goals. To determine which specific capabilities need to be improved, the first question to ask is: which service or technology is negatively impacted the most by lack of capabilities? That service or technology is the first candidate for improvement. 
Similar to maturity improvement, the detailed information is provided in the sheets for those domains. The elements that score the lowest are the elements that need to be addressed. It is recommended to search for groups of elements that perhaps have the same underlying reason for underscoring. This way, improvement of capabilities can be optimised. </t>
  </si>
  <si>
    <t>The assessment model consists of 5 domains and 21 aspects. All domains are evaluated for maturity (blue), only technology and services are evaluated for both maturity and capability (purple)</t>
  </si>
  <si>
    <t>Indicate a score from 1 to 5. Decimals can be used</t>
  </si>
  <si>
    <r>
      <t xml:space="preserve">The SOC-CMM has a sheet-based workflow that guides the assessment. First, the profile sheet is filled in and the scope for assessment is selected. Then, the 5 domains of the SOC-CMM (i.e. Business, People, Process, Technology and Services) are each evaluated in a separate sheet of this tool.
The evaluation is based on questions that can be answered using a drop-down that presents a 5-point scale. This scale relates to the maturity level as explained below under 'Scoring mechanism'. This tool should be used by assessing each sheet in order. When all domains are completed, the sheet 'Results' will provide you with the total scoring and detailed scoring for each domain. A sheet 'Next steps' is also included to provide pointers for follow-up.
There is also a weighing mechanism in place. For each question, the importance of that element can be changed. The standard importance is 'normal', which means that the score is not modified. Changing to importance to 'low' will cause the element to have less impact on the score. Changing it to 'High' or 'Critical' will cause the element to have more impact on the score. Setting it to 'none' will ignore the element in scoring entirely, as explained under 'Weighing mechanism'. This feature should be used with care.
Some additional remarks regarding the usage of the SOC-CMM:
1. Some elements are not used directly for scoring (this is also indicated), but are a guideline for answering other questions. These elements have a lighter colour. For example, question 3.1 (part of maturity score) can be answered by using the elements in 3.2 (not part of maturity score) as a guideline.
2. Elements with a green colour are calculated fields. These will be filled in automatically by filling in those parts of the assessment.
3. The services and Technology domains evaluate both maturity and capability. These capabilities do not have a 5-point scale and an importance, but use a 6-point scale instead. This is to reduce the amount of clicks and answers. The sixth element in the scale is 'not required'. Use this if you do not feel like you need that particular capability and to exclude it from scoring.
4. Every sheet has a part where you can fill in some comments or remarks. Discussing the questions in this self-assessments will likely uncover some improvements. This is added value for a self-assessment, so it is worthwhile to create notes.
5. The weighing mechanisms allows for manipulation of the maturity and capability score. Therefore, it is important to strongly consider and possibly document why you wish to deviate from the standard importance. The goal of the SOC-CMM is to provide insight into strengths and weaknesses and to improve the SOC, not to obtain the highest score possible.
6. The NIST score is calculated automatically as explained below
</t>
    </r>
    <r>
      <rPr>
        <b/>
        <sz val="11"/>
        <color theme="1"/>
        <rFont val="Calibri"/>
        <family val="2"/>
        <scheme val="minor"/>
      </rPr>
      <t/>
    </r>
  </si>
  <si>
    <t>Rob van Os</t>
  </si>
  <si>
    <t>Target Maturity (optional)</t>
  </si>
  <si>
    <r>
      <t xml:space="preserve">Capability are indicators of completeness. The SOC-CMM calculates a capability score as a </t>
    </r>
    <r>
      <rPr>
        <b/>
        <sz val="11"/>
        <color theme="1"/>
        <rFont val="Calibri"/>
        <family val="2"/>
        <scheme val="minor"/>
      </rPr>
      <t>percentage</t>
    </r>
    <r>
      <rPr>
        <sz val="11"/>
        <color theme="1"/>
        <rFont val="Calibri"/>
        <family val="2"/>
        <scheme val="minor"/>
      </rPr>
      <t xml:space="preserve"> for services and technologies. All features of a service or technology under evaluation can be scored in a 5-point scale. Additionally, it is possible to select 'Not required' for any capabilities you feel are not required for the SOC. This way, that specific element is excluded from scoring. Similar to the weighing mechanism (see 'Usage'), this feature should be used with care as it can be used to manipulate the capability score for the element under evaluation.</t>
    </r>
  </si>
  <si>
    <t>1.0</t>
  </si>
  <si>
    <t>S 1.5.20</t>
  </si>
  <si>
    <t>Disclaimer</t>
  </si>
  <si>
    <r>
      <t xml:space="preserve">The SOC-CMM is a capability maturity model that can be used to perform a self-assessment of your Security Operations Center (SOC). The model is based on review conducted on literature regarding SOC setup and existing SOC models as well as literature on specific elements within a SOC. The literature analysis was then validated by questioning several Security Operations Centers in different sectors and on different maturity levels to determine which elements were actually in place. The output from the survey, combined with the initial analysis is the basis for this self-assessment.
For more information regarding the scientific background and the literature used to create the SOC-CMM self-assessment tool, please refer to the thesis document as available through: </t>
    </r>
    <r>
      <rPr>
        <b/>
        <sz val="11"/>
        <color rgb="FF0070C0"/>
        <rFont val="Calibri"/>
        <family val="2"/>
        <scheme val="minor"/>
      </rPr>
      <t>https://www.soc-cmm.com/</t>
    </r>
    <r>
      <rPr>
        <sz val="11"/>
        <color theme="1"/>
        <rFont val="Calibri"/>
        <family val="2"/>
        <scheme val="minor"/>
      </rPr>
      <t xml:space="preserve">
If you have any questions or comments regarding the contents of this document, please use the above information to contact me.
</t>
    </r>
  </si>
  <si>
    <t>The SOC-CMM is provided without warranty of any kind. The author of the document cannot assure its accuracy and is not liable for any cost as a result of decisions based on the output of this tool. The usage of this tool does not in any way entitle the user to support or consultancy. By using this tool, you agree to these conditions.</t>
  </si>
  <si>
    <r>
      <t xml:space="preserve">When a second assessment is performed, the results should be compared to the previous assessment to determine the growth and evolution of the SOC. This includes both the high-level and the detailed information about the improvement. This assessment tool does not provide a comparison functionality. Instead, the separate comparison tool available at </t>
    </r>
    <r>
      <rPr>
        <b/>
        <sz val="11"/>
        <color rgb="FF0070C0"/>
        <rFont val="Calibri"/>
        <family val="2"/>
        <scheme val="minor"/>
      </rPr>
      <t>https://www.soc-cmm.com/</t>
    </r>
    <r>
      <rPr>
        <sz val="11"/>
        <color theme="1"/>
        <rFont val="Calibri"/>
        <family val="2"/>
        <scheme val="minor"/>
      </rPr>
      <t xml:space="preserve"> should be used.</t>
    </r>
  </si>
  <si>
    <t>19 october 2016</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</si>
</sst>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sz val="36"/>
      <color theme="1"/>
      <name val="Calibri"/>
      <family val="2"/>
      <scheme val="minor"/>
    </font>
    <font>
      <i/>
      <sz val="11"/>
      <color theme="1"/>
      <name val="Calibri"/>
      <family val="2"/>
      <scheme val="minor"/>
    </font>
    <font>
      <b/>
      <i/>
      <sz val="11"/>
      <color theme="1"/>
      <name val="Calibri"/>
      <family val="2"/>
      <scheme val="minor"/>
    </font>
    <font>
      <b/>
      <sz val="18"/>
      <color theme="1"/>
      <name val="Calibri"/>
      <family val="2"/>
      <scheme val="minor"/>
    </font>
    <font>
      <sz val="12"/>
      <color theme="1"/>
      <name val="Calibri"/>
      <family val="2"/>
      <scheme val="minor"/>
    </font>
    <font>
      <b/>
      <sz val="12"/>
      <color theme="1"/>
      <name val="Calibri"/>
      <family val="2"/>
      <scheme val="minor"/>
    </font>
    <font>
      <sz val="11"/>
      <name val="Calibri"/>
      <family val="2"/>
      <scheme val="minor"/>
    </font>
    <font>
      <b/>
      <sz val="11"/>
      <color rgb="FF0070C0"/>
      <name val="Calibri"/>
      <family val="2"/>
      <scheme val="minor"/>
    </font>
  </fonts>
  <fills count="8">
    <fill>
      <patternFill patternType="none"/>
    </fill>
    <fill>
      <patternFill patternType="gray125"/>
    </fill>
    <fill>
      <patternFill patternType="solid">
        <fgColor theme="4" tint="0.79998168889431442"/>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rgb="FFC00000"/>
        <bgColor indexed="64"/>
      </patternFill>
    </fill>
  </fills>
  <borders count="6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dotted">
        <color indexed="64"/>
      </left>
      <right style="dotted">
        <color indexed="64"/>
      </right>
      <top style="dotted">
        <color indexed="64"/>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dotted">
        <color indexed="64"/>
      </right>
      <top style="medium">
        <color indexed="64"/>
      </top>
      <bottom style="dotted">
        <color indexed="64"/>
      </bottom>
      <diagonal/>
    </border>
    <border>
      <left style="dotted">
        <color indexed="64"/>
      </left>
      <right style="dotted">
        <color indexed="64"/>
      </right>
      <top style="medium">
        <color indexed="64"/>
      </top>
      <bottom style="dotted">
        <color indexed="64"/>
      </bottom>
      <diagonal/>
    </border>
    <border>
      <left style="dotted">
        <color indexed="64"/>
      </left>
      <right style="medium">
        <color indexed="64"/>
      </right>
      <top style="medium">
        <color indexed="64"/>
      </top>
      <bottom style="dotted">
        <color indexed="64"/>
      </bottom>
      <diagonal/>
    </border>
    <border>
      <left style="medium">
        <color indexed="64"/>
      </left>
      <right style="dotted">
        <color indexed="64"/>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dotted">
        <color indexed="64"/>
      </right>
      <top style="dotted">
        <color indexed="64"/>
      </top>
      <bottom style="medium">
        <color indexed="64"/>
      </bottom>
      <diagonal/>
    </border>
    <border>
      <left style="dotted">
        <color indexed="64"/>
      </left>
      <right style="dotted">
        <color indexed="64"/>
      </right>
      <top style="dotted">
        <color indexed="64"/>
      </top>
      <bottom style="medium">
        <color indexed="64"/>
      </bottom>
      <diagonal/>
    </border>
    <border>
      <left style="dotted">
        <color indexed="64"/>
      </left>
      <right style="medium">
        <color indexed="64"/>
      </right>
      <top style="dotted">
        <color indexed="64"/>
      </top>
      <bottom style="medium">
        <color indexed="64"/>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style="dotted">
        <color indexed="64"/>
      </left>
      <right style="dotted">
        <color indexed="64"/>
      </right>
      <top/>
      <bottom/>
      <diagonal/>
    </border>
    <border>
      <left style="medium">
        <color indexed="64"/>
      </left>
      <right style="dotted">
        <color indexed="64"/>
      </right>
      <top style="dotted">
        <color indexed="64"/>
      </top>
      <bottom/>
      <diagonal/>
    </border>
    <border>
      <left style="dotted">
        <color indexed="64"/>
      </left>
      <right style="dotted">
        <color indexed="64"/>
      </right>
      <top style="dotted">
        <color indexed="64"/>
      </top>
      <bottom/>
      <diagonal/>
    </border>
    <border>
      <left style="dotted">
        <color indexed="64"/>
      </left>
      <right style="medium">
        <color indexed="64"/>
      </right>
      <top style="dotted">
        <color indexed="64"/>
      </top>
      <bottom/>
      <diagonal/>
    </border>
    <border>
      <left style="medium">
        <color indexed="64"/>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medium">
        <color indexed="64"/>
      </right>
      <top style="medium">
        <color indexed="64"/>
      </top>
      <bottom style="medium">
        <color indexed="64"/>
      </bottom>
      <diagonal/>
    </border>
    <border>
      <left style="medium">
        <color indexed="64"/>
      </left>
      <right style="dotted">
        <color indexed="64"/>
      </right>
      <top/>
      <bottom/>
      <diagonal/>
    </border>
    <border>
      <left style="dotted">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dotted">
        <color indexed="64"/>
      </right>
      <top/>
      <bottom style="dott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dotted">
        <color indexed="64"/>
      </bottom>
      <diagonal/>
    </border>
    <border>
      <left/>
      <right style="medium">
        <color indexed="64"/>
      </right>
      <top style="dotted">
        <color indexed="64"/>
      </top>
      <bottom style="dotted">
        <color indexed="64"/>
      </bottom>
      <diagonal/>
    </border>
    <border>
      <left style="dotted">
        <color indexed="64"/>
      </left>
      <right/>
      <top/>
      <bottom/>
      <diagonal/>
    </border>
    <border>
      <left style="dotted">
        <color indexed="64"/>
      </left>
      <right style="dotted">
        <color indexed="64"/>
      </right>
      <top/>
      <bottom style="dotted">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dotted">
        <color indexed="64"/>
      </right>
      <top/>
      <bottom style="medium">
        <color indexed="64"/>
      </bottom>
      <diagonal/>
    </border>
    <border>
      <left style="dotted">
        <color indexed="64"/>
      </left>
      <right style="dotted">
        <color indexed="64"/>
      </right>
      <top/>
      <bottom style="medium">
        <color indexed="64"/>
      </bottom>
      <diagonal/>
    </border>
    <border>
      <left style="dotted">
        <color indexed="64"/>
      </left>
      <right style="medium">
        <color indexed="64"/>
      </right>
      <top/>
      <bottom style="medium">
        <color indexed="64"/>
      </bottom>
      <diagonal/>
    </border>
    <border>
      <left/>
      <right style="medium">
        <color indexed="64"/>
      </right>
      <top/>
      <bottom style="dotted">
        <color indexed="64"/>
      </bottom>
      <diagonal/>
    </border>
    <border>
      <left style="medium">
        <color indexed="64"/>
      </left>
      <right/>
      <top/>
      <bottom style="dotted">
        <color indexed="64"/>
      </bottom>
      <diagonal/>
    </border>
    <border>
      <left style="dotted">
        <color indexed="64"/>
      </left>
      <right style="medium">
        <color indexed="64"/>
      </right>
      <top/>
      <bottom style="dotted">
        <color indexed="64"/>
      </bottom>
      <diagonal/>
    </border>
    <border>
      <left/>
      <right style="medium">
        <color indexed="64"/>
      </right>
      <top/>
      <bottom style="thin">
        <color indexed="64"/>
      </bottom>
      <diagonal/>
    </border>
    <border>
      <left/>
      <right style="dotted">
        <color indexed="64"/>
      </right>
      <top style="dotted">
        <color indexed="64"/>
      </top>
      <bottom style="dotted">
        <color indexed="64"/>
      </bottom>
      <diagonal/>
    </border>
    <border>
      <left style="thin">
        <color indexed="64"/>
      </left>
      <right style="thin">
        <color indexed="64"/>
      </right>
      <top style="thin">
        <color indexed="64"/>
      </top>
      <bottom/>
      <diagonal/>
    </border>
  </borders>
  <cellStyleXfs count="1">
    <xf numFmtId="0" fontId="0" fillId="0" borderId="0"/>
  </cellStyleXfs>
  <cellXfs count="378">
    <xf numFmtId="0" fontId="0" fillId="0" borderId="0" xfId="0"/>
    <xf numFmtId="0" fontId="0" fillId="0" borderId="0" xfId="0" applyAlignment="1">
      <alignment horizontal="center"/>
    </xf>
    <xf numFmtId="0" fontId="0" fillId="0" borderId="0" xfId="0" applyAlignment="1">
      <alignment vertical="center"/>
    </xf>
    <xf numFmtId="0" fontId="0" fillId="0" borderId="0" xfId="0" applyAlignment="1">
      <alignment horizontal="left" vertical="center"/>
    </xf>
    <xf numFmtId="0" fontId="0" fillId="3" borderId="0" xfId="0" applyFill="1" applyBorder="1" applyAlignment="1">
      <alignment vertical="center"/>
    </xf>
    <xf numFmtId="0" fontId="0" fillId="0" borderId="1" xfId="0" applyFill="1" applyBorder="1" applyAlignment="1">
      <alignment vertical="center"/>
    </xf>
    <xf numFmtId="0" fontId="1" fillId="3" borderId="5" xfId="0" applyFont="1" applyFill="1" applyBorder="1" applyAlignment="1">
      <alignment vertical="center"/>
    </xf>
    <xf numFmtId="0" fontId="1" fillId="3" borderId="0" xfId="0" applyFont="1" applyFill="1" applyBorder="1"/>
    <xf numFmtId="0" fontId="0" fillId="3" borderId="0" xfId="0" applyFont="1" applyFill="1" applyBorder="1"/>
    <xf numFmtId="0" fontId="1" fillId="3" borderId="6" xfId="0" applyFont="1" applyFill="1" applyBorder="1" applyAlignment="1">
      <alignment horizontal="left" vertical="center"/>
    </xf>
    <xf numFmtId="0" fontId="0" fillId="3" borderId="5" xfId="0" applyFill="1" applyBorder="1" applyAlignment="1">
      <alignment vertical="center"/>
    </xf>
    <xf numFmtId="0" fontId="0" fillId="3" borderId="0" xfId="0" applyFill="1" applyBorder="1"/>
    <xf numFmtId="0" fontId="0" fillId="3" borderId="6" xfId="0" applyFill="1" applyBorder="1" applyAlignment="1">
      <alignment horizontal="left" vertical="center"/>
    </xf>
    <xf numFmtId="0" fontId="3" fillId="3" borderId="0" xfId="0" applyFont="1" applyFill="1" applyBorder="1" applyAlignment="1">
      <alignment vertical="center"/>
    </xf>
    <xf numFmtId="0" fontId="0" fillId="3" borderId="0" xfId="0" applyFill="1" applyBorder="1" applyAlignment="1">
      <alignment horizontal="center" vertical="center"/>
    </xf>
    <xf numFmtId="0" fontId="1" fillId="3" borderId="0" xfId="0" applyFont="1" applyFill="1" applyBorder="1" applyAlignment="1">
      <alignment vertical="center"/>
    </xf>
    <xf numFmtId="0" fontId="0" fillId="3" borderId="5" xfId="0" applyFill="1" applyBorder="1"/>
    <xf numFmtId="0" fontId="0" fillId="3" borderId="7" xfId="0" applyFill="1" applyBorder="1"/>
    <xf numFmtId="0" fontId="0" fillId="3" borderId="8" xfId="0" applyFill="1" applyBorder="1"/>
    <xf numFmtId="0" fontId="0" fillId="3" borderId="9" xfId="0" applyFill="1" applyBorder="1" applyAlignment="1">
      <alignment horizontal="left" vertical="center"/>
    </xf>
    <xf numFmtId="0" fontId="0" fillId="3" borderId="0" xfId="0" applyFont="1" applyFill="1" applyBorder="1" applyAlignment="1">
      <alignment vertical="center"/>
    </xf>
    <xf numFmtId="0" fontId="0" fillId="0" borderId="1" xfId="0" applyFill="1" applyBorder="1" applyAlignment="1">
      <alignment horizontal="left" vertical="top" wrapText="1"/>
    </xf>
    <xf numFmtId="0" fontId="4" fillId="3" borderId="0" xfId="0" applyFont="1" applyFill="1" applyBorder="1" applyAlignment="1">
      <alignment vertical="center"/>
    </xf>
    <xf numFmtId="0" fontId="0" fillId="3" borderId="0" xfId="0" applyFill="1" applyBorder="1" applyAlignment="1">
      <alignment horizontal="left" vertical="center"/>
    </xf>
    <xf numFmtId="0" fontId="0" fillId="3" borderId="6" xfId="0" applyFill="1" applyBorder="1" applyAlignment="1">
      <alignment vertical="center"/>
    </xf>
    <xf numFmtId="0" fontId="0" fillId="3" borderId="6" xfId="0" applyFill="1" applyBorder="1"/>
    <xf numFmtId="0" fontId="0" fillId="3" borderId="9" xfId="0" applyFill="1" applyBorder="1"/>
    <xf numFmtId="0" fontId="0" fillId="0" borderId="1" xfId="0" applyFill="1" applyBorder="1" applyAlignment="1">
      <alignment horizontal="left" vertical="center" wrapText="1"/>
    </xf>
    <xf numFmtId="0" fontId="0" fillId="3" borderId="0" xfId="0" applyFill="1" applyBorder="1" applyAlignment="1">
      <alignment horizontal="left" vertical="center" wrapText="1"/>
    </xf>
    <xf numFmtId="0" fontId="0" fillId="0" borderId="1" xfId="0" applyFill="1" applyBorder="1" applyAlignment="1">
      <alignment horizontal="left" vertical="center"/>
    </xf>
    <xf numFmtId="0" fontId="1" fillId="3" borderId="0" xfId="0" applyFont="1" applyFill="1" applyBorder="1" applyAlignment="1">
      <alignment vertical="center"/>
    </xf>
    <xf numFmtId="0" fontId="2" fillId="3" borderId="0" xfId="0" applyFont="1" applyFill="1" applyBorder="1" applyAlignment="1">
      <alignment horizontal="center" vertical="center"/>
    </xf>
    <xf numFmtId="0" fontId="2" fillId="3" borderId="6"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4" fillId="0" borderId="0" xfId="0" applyFont="1" applyFill="1" applyBorder="1"/>
    <xf numFmtId="0" fontId="0" fillId="0" borderId="0" xfId="0" applyFill="1"/>
    <xf numFmtId="0" fontId="1" fillId="3" borderId="0" xfId="0" applyFont="1" applyFill="1" applyBorder="1" applyAlignment="1">
      <alignment vertical="center"/>
    </xf>
    <xf numFmtId="0" fontId="4" fillId="0" borderId="38" xfId="0" applyFont="1" applyFill="1" applyBorder="1"/>
    <xf numFmtId="0" fontId="0" fillId="3" borderId="6" xfId="0" applyFill="1" applyBorder="1" applyAlignment="1">
      <alignment vertical="center" wrapText="1"/>
    </xf>
    <xf numFmtId="0" fontId="0" fillId="3" borderId="0" xfId="0" applyFill="1" applyBorder="1" applyAlignment="1">
      <alignment vertical="top"/>
    </xf>
    <xf numFmtId="0" fontId="0" fillId="3" borderId="0" xfId="0" applyFill="1"/>
    <xf numFmtId="0" fontId="5" fillId="3" borderId="0" xfId="0" applyFont="1" applyFill="1" applyBorder="1" applyAlignment="1">
      <alignment horizontal="center" vertical="center"/>
    </xf>
    <xf numFmtId="0" fontId="0" fillId="3" borderId="49" xfId="0" applyFill="1" applyBorder="1"/>
    <xf numFmtId="0" fontId="1" fillId="3" borderId="49" xfId="0" applyFont="1" applyFill="1" applyBorder="1"/>
    <xf numFmtId="0" fontId="1" fillId="3" borderId="49" xfId="0" applyFont="1" applyFill="1" applyBorder="1" applyAlignment="1">
      <alignment horizontal="right"/>
    </xf>
    <xf numFmtId="0" fontId="6" fillId="3" borderId="0" xfId="0" applyFont="1" applyFill="1" applyBorder="1" applyAlignment="1">
      <alignment horizontal="center" vertical="center"/>
    </xf>
    <xf numFmtId="0" fontId="6" fillId="3" borderId="49" xfId="0" applyFont="1" applyFill="1" applyBorder="1" applyAlignment="1">
      <alignment horizontal="center" vertical="center"/>
    </xf>
    <xf numFmtId="0" fontId="2" fillId="3" borderId="49" xfId="0" applyFont="1" applyFill="1" applyBorder="1" applyAlignment="1">
      <alignment horizontal="center" vertical="center"/>
    </xf>
    <xf numFmtId="0" fontId="2" fillId="3" borderId="49" xfId="0" applyFont="1" applyFill="1" applyBorder="1" applyAlignment="1">
      <alignment vertical="center"/>
    </xf>
    <xf numFmtId="0" fontId="1" fillId="3" borderId="14" xfId="0" applyFont="1" applyFill="1" applyBorder="1" applyAlignment="1">
      <alignment vertical="center"/>
    </xf>
    <xf numFmtId="0" fontId="1" fillId="3" borderId="15" xfId="0" applyFont="1" applyFill="1" applyBorder="1" applyAlignment="1">
      <alignment vertical="center"/>
    </xf>
    <xf numFmtId="0" fontId="0" fillId="3" borderId="17" xfId="0" applyFill="1" applyBorder="1" applyAlignment="1">
      <alignment vertical="center"/>
    </xf>
    <xf numFmtId="0" fontId="1" fillId="3" borderId="17" xfId="0" applyFont="1" applyFill="1" applyBorder="1" applyAlignment="1">
      <alignment horizontal="right" vertical="center"/>
    </xf>
    <xf numFmtId="0" fontId="0" fillId="3" borderId="15" xfId="0" applyFill="1" applyBorder="1" applyAlignment="1">
      <alignment vertical="center"/>
    </xf>
    <xf numFmtId="0" fontId="0" fillId="3" borderId="14" xfId="0" applyFill="1" applyBorder="1" applyAlignment="1">
      <alignment vertical="center"/>
    </xf>
    <xf numFmtId="0" fontId="0" fillId="0" borderId="0" xfId="0" applyFont="1" applyFill="1" applyBorder="1"/>
    <xf numFmtId="0" fontId="0" fillId="0" borderId="18" xfId="0" applyFont="1" applyFill="1" applyBorder="1"/>
    <xf numFmtId="0" fontId="4" fillId="0" borderId="23" xfId="0" applyFont="1" applyFill="1" applyBorder="1"/>
    <xf numFmtId="0" fontId="0" fillId="0" borderId="25" xfId="0" applyFont="1" applyFill="1" applyBorder="1"/>
    <xf numFmtId="0" fontId="0" fillId="0" borderId="34" xfId="0" applyFont="1" applyFill="1" applyBorder="1"/>
    <xf numFmtId="0" fontId="0" fillId="0" borderId="35" xfId="0" applyFont="1" applyFill="1" applyBorder="1"/>
    <xf numFmtId="0" fontId="0" fillId="3" borderId="17" xfId="0" applyFill="1" applyBorder="1"/>
    <xf numFmtId="0" fontId="0" fillId="3" borderId="14" xfId="0" applyFill="1" applyBorder="1"/>
    <xf numFmtId="0" fontId="0" fillId="3" borderId="15" xfId="0" applyFill="1" applyBorder="1"/>
    <xf numFmtId="0" fontId="0" fillId="3" borderId="12" xfId="0" applyFill="1" applyBorder="1" applyAlignment="1">
      <alignment vertical="center"/>
    </xf>
    <xf numFmtId="0" fontId="4" fillId="0" borderId="33" xfId="0" applyFont="1" applyFill="1" applyBorder="1"/>
    <xf numFmtId="0" fontId="1" fillId="3" borderId="0" xfId="0" applyFont="1" applyFill="1" applyBorder="1" applyAlignment="1">
      <alignment vertical="center"/>
    </xf>
    <xf numFmtId="0" fontId="1" fillId="3" borderId="0" xfId="0" applyFont="1" applyFill="1" applyBorder="1" applyAlignment="1">
      <alignment horizontal="right" vertical="center"/>
    </xf>
    <xf numFmtId="0" fontId="0" fillId="3" borderId="0" xfId="0" applyFill="1" applyBorder="1" applyAlignment="1"/>
    <xf numFmtId="0" fontId="0" fillId="0" borderId="0" xfId="0" applyAlignment="1"/>
    <xf numFmtId="0" fontId="0" fillId="3" borderId="5" xfId="0" applyFill="1" applyBorder="1" applyAlignment="1"/>
    <xf numFmtId="0" fontId="0" fillId="3" borderId="2" xfId="0" applyFill="1" applyBorder="1"/>
    <xf numFmtId="0" fontId="0" fillId="3" borderId="3" xfId="0" applyFill="1" applyBorder="1"/>
    <xf numFmtId="0" fontId="0" fillId="3" borderId="4" xfId="0" applyFill="1" applyBorder="1"/>
    <xf numFmtId="0" fontId="0" fillId="3" borderId="6" xfId="0" applyFill="1" applyBorder="1" applyAlignment="1"/>
    <xf numFmtId="0" fontId="0" fillId="3" borderId="8" xfId="0" applyFill="1" applyBorder="1" applyAlignment="1">
      <alignment horizontal="left" vertical="center"/>
    </xf>
    <xf numFmtId="0" fontId="0" fillId="3" borderId="49" xfId="0" applyFill="1" applyBorder="1" applyAlignment="1"/>
    <xf numFmtId="0" fontId="0" fillId="3" borderId="53" xfId="0" applyFill="1" applyBorder="1"/>
    <xf numFmtId="0" fontId="0" fillId="3" borderId="54"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0" fillId="0" borderId="0" xfId="0" applyAlignment="1">
      <alignment horizontal="left" vertical="center"/>
    </xf>
    <xf numFmtId="0" fontId="4" fillId="3" borderId="38" xfId="0" applyFont="1" applyFill="1" applyBorder="1"/>
    <xf numFmtId="0" fontId="0" fillId="3" borderId="0" xfId="0" applyFont="1" applyFill="1"/>
    <xf numFmtId="0" fontId="4" fillId="3" borderId="28" xfId="0" applyFont="1" applyFill="1" applyBorder="1"/>
    <xf numFmtId="0" fontId="1" fillId="3" borderId="18" xfId="0" applyFont="1" applyFill="1" applyBorder="1"/>
    <xf numFmtId="0" fontId="1" fillId="3" borderId="23" xfId="0" applyFont="1" applyFill="1" applyBorder="1"/>
    <xf numFmtId="0" fontId="0" fillId="3" borderId="18" xfId="0" applyFill="1" applyBorder="1"/>
    <xf numFmtId="0" fontId="0" fillId="3" borderId="35" xfId="0" applyFill="1" applyBorder="1"/>
    <xf numFmtId="0" fontId="0" fillId="3" borderId="33" xfId="0" applyFill="1" applyBorder="1"/>
    <xf numFmtId="0" fontId="4" fillId="3" borderId="33" xfId="0" applyFont="1" applyFill="1" applyBorder="1"/>
    <xf numFmtId="0" fontId="4" fillId="3" borderId="0" xfId="0" applyFont="1" applyFill="1" applyBorder="1"/>
    <xf numFmtId="0" fontId="0" fillId="3" borderId="23" xfId="0" applyFill="1" applyBorder="1"/>
    <xf numFmtId="0" fontId="4" fillId="3" borderId="23" xfId="0" applyFont="1" applyFill="1" applyBorder="1"/>
    <xf numFmtId="0" fontId="0" fillId="3" borderId="18" xfId="0" applyFont="1" applyFill="1" applyBorder="1"/>
    <xf numFmtId="0" fontId="0" fillId="3" borderId="35" xfId="0" applyFont="1" applyFill="1" applyBorder="1"/>
    <xf numFmtId="0" fontId="0" fillId="3" borderId="28" xfId="0" applyFill="1" applyBorder="1"/>
    <xf numFmtId="0" fontId="1" fillId="3" borderId="18" xfId="0" applyFont="1" applyFill="1" applyBorder="1" applyAlignment="1">
      <alignment horizontal="center" wrapText="1"/>
    </xf>
    <xf numFmtId="0" fontId="1" fillId="3" borderId="23" xfId="0" applyFont="1" applyFill="1" applyBorder="1" applyAlignment="1">
      <alignment horizontal="center" wrapText="1"/>
    </xf>
    <xf numFmtId="0" fontId="4" fillId="3" borderId="51" xfId="0" applyFont="1" applyFill="1" applyBorder="1"/>
    <xf numFmtId="0" fontId="0" fillId="3" borderId="52" xfId="0" applyFill="1" applyBorder="1"/>
    <xf numFmtId="0" fontId="1" fillId="0" borderId="18" xfId="0" applyFont="1" applyFill="1" applyBorder="1"/>
    <xf numFmtId="0" fontId="4" fillId="3" borderId="56" xfId="0" applyFont="1" applyFill="1" applyBorder="1"/>
    <xf numFmtId="0" fontId="1" fillId="0" borderId="22" xfId="0" applyFont="1" applyFill="1" applyBorder="1" applyAlignment="1">
      <alignment horizontal="left"/>
    </xf>
    <xf numFmtId="0" fontId="0" fillId="3" borderId="0" xfId="0" applyFont="1" applyFill="1" applyBorder="1" applyAlignment="1">
      <alignment horizontal="left" vertical="center"/>
    </xf>
    <xf numFmtId="0" fontId="3" fillId="3" borderId="0" xfId="0" applyFont="1" applyFill="1" applyBorder="1" applyAlignment="1">
      <alignment horizontal="left" vertical="center"/>
    </xf>
    <xf numFmtId="0" fontId="0" fillId="3" borderId="0" xfId="0" applyFill="1" applyBorder="1" applyAlignment="1">
      <alignment horizontal="left" vertical="top"/>
    </xf>
    <xf numFmtId="0" fontId="0" fillId="3" borderId="0" xfId="0" applyFont="1" applyFill="1" applyBorder="1" applyAlignment="1">
      <alignment horizontal="left" vertical="top"/>
    </xf>
    <xf numFmtId="0" fontId="0" fillId="3" borderId="6" xfId="0" applyFill="1" applyBorder="1" applyAlignment="1">
      <alignment horizontal="left" vertical="top"/>
    </xf>
    <xf numFmtId="0" fontId="0" fillId="3" borderId="0" xfId="0" applyFont="1" applyFill="1" applyBorder="1" applyAlignment="1">
      <alignment horizontal="center" vertical="center"/>
    </xf>
    <xf numFmtId="0" fontId="1" fillId="3" borderId="0" xfId="0" applyFont="1" applyFill="1" applyBorder="1" applyAlignment="1">
      <alignment horizontal="center" vertical="center"/>
    </xf>
    <xf numFmtId="0" fontId="0" fillId="3" borderId="23" xfId="0" applyFont="1" applyFill="1" applyBorder="1"/>
    <xf numFmtId="0" fontId="1" fillId="0" borderId="22" xfId="0" applyFont="1" applyFill="1" applyBorder="1"/>
    <xf numFmtId="0" fontId="2" fillId="3" borderId="6" xfId="0" applyFont="1" applyFill="1" applyBorder="1" applyAlignment="1">
      <alignment vertical="center"/>
    </xf>
    <xf numFmtId="0" fontId="2" fillId="3" borderId="58" xfId="0" applyFont="1" applyFill="1" applyBorder="1" applyAlignment="1">
      <alignment vertical="center"/>
    </xf>
    <xf numFmtId="0" fontId="0" fillId="3" borderId="58" xfId="0" applyFill="1" applyBorder="1"/>
    <xf numFmtId="0" fontId="5" fillId="3" borderId="0" xfId="0" applyFont="1" applyFill="1" applyBorder="1" applyAlignment="1">
      <alignment horizontal="center"/>
    </xf>
    <xf numFmtId="0" fontId="1" fillId="3" borderId="0" xfId="0" applyFont="1" applyFill="1" applyBorder="1" applyAlignment="1">
      <alignment horizontal="right"/>
    </xf>
    <xf numFmtId="0" fontId="0" fillId="3" borderId="59" xfId="0" applyFill="1" applyBorder="1"/>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7" fillId="3" borderId="0" xfId="0" applyFont="1" applyFill="1" applyBorder="1" applyAlignment="1">
      <alignment horizontal="center" vertical="center"/>
    </xf>
    <xf numFmtId="0" fontId="0" fillId="3" borderId="0" xfId="0" applyFont="1" applyFill="1" applyBorder="1" applyAlignment="1">
      <alignment horizontal="right" vertical="center"/>
    </xf>
    <xf numFmtId="0" fontId="0" fillId="3" borderId="14" xfId="0" applyFont="1" applyFill="1" applyBorder="1" applyAlignment="1">
      <alignment horizontal="right" vertical="center"/>
    </xf>
    <xf numFmtId="0" fontId="1" fillId="3" borderId="54" xfId="0" applyFont="1" applyFill="1" applyBorder="1" applyAlignment="1">
      <alignment vertical="center"/>
    </xf>
    <xf numFmtId="0" fontId="0" fillId="3" borderId="53" xfId="0" applyFill="1" applyBorder="1" applyAlignment="1">
      <alignment vertical="center"/>
    </xf>
    <xf numFmtId="0" fontId="0" fillId="3" borderId="54" xfId="0" applyFill="1" applyBorder="1" applyAlignment="1">
      <alignment vertical="center"/>
    </xf>
    <xf numFmtId="0" fontId="6" fillId="3" borderId="0" xfId="0" applyFont="1" applyFill="1" applyBorder="1" applyAlignment="1">
      <alignment vertical="center"/>
    </xf>
    <xf numFmtId="0" fontId="1" fillId="3" borderId="0" xfId="0" applyFont="1" applyFill="1" applyBorder="1" applyAlignment="1">
      <alignment vertical="center"/>
    </xf>
    <xf numFmtId="0" fontId="0" fillId="2" borderId="0" xfId="0" applyFill="1"/>
    <xf numFmtId="0" fontId="1" fillId="0" borderId="24" xfId="0" applyFont="1" applyFill="1" applyBorder="1"/>
    <xf numFmtId="0" fontId="0" fillId="0" borderId="26" xfId="0" applyFill="1" applyBorder="1"/>
    <xf numFmtId="0" fontId="0" fillId="0" borderId="36" xfId="0" applyFill="1" applyBorder="1"/>
    <xf numFmtId="0" fontId="4" fillId="0" borderId="39" xfId="0" applyFont="1" applyFill="1" applyBorder="1"/>
    <xf numFmtId="0" fontId="0" fillId="0" borderId="33" xfId="0" applyFill="1" applyBorder="1"/>
    <xf numFmtId="0" fontId="0" fillId="0" borderId="24" xfId="0" applyFill="1" applyBorder="1"/>
    <xf numFmtId="0" fontId="0" fillId="0" borderId="39" xfId="0" applyFill="1" applyBorder="1"/>
    <xf numFmtId="0" fontId="0" fillId="0" borderId="0" xfId="0" applyFill="1" applyBorder="1"/>
    <xf numFmtId="0" fontId="0" fillId="0" borderId="41" xfId="0" applyFill="1" applyBorder="1"/>
    <xf numFmtId="0" fontId="0" fillId="0" borderId="26" xfId="0" applyFont="1" applyFill="1" applyBorder="1"/>
    <xf numFmtId="0" fontId="0" fillId="0" borderId="39" xfId="0" applyFont="1" applyFill="1" applyBorder="1"/>
    <xf numFmtId="0" fontId="0" fillId="0" borderId="36" xfId="0" applyFont="1" applyFill="1" applyBorder="1"/>
    <xf numFmtId="0" fontId="0" fillId="0" borderId="0" xfId="0" applyFont="1" applyFill="1"/>
    <xf numFmtId="0" fontId="0" fillId="0" borderId="29" xfId="0" applyFill="1" applyBorder="1"/>
    <xf numFmtId="0" fontId="0" fillId="0" borderId="24" xfId="0" applyFont="1" applyFill="1" applyBorder="1"/>
    <xf numFmtId="0" fontId="0" fillId="0" borderId="29" xfId="0" applyFont="1" applyFill="1" applyBorder="1"/>
    <xf numFmtId="0" fontId="0" fillId="0" borderId="50" xfId="0" applyFill="1" applyBorder="1"/>
    <xf numFmtId="0" fontId="0" fillId="0" borderId="57" xfId="0" applyFill="1" applyBorder="1"/>
    <xf numFmtId="0" fontId="1" fillId="0" borderId="23" xfId="0" applyFont="1" applyFill="1" applyBorder="1"/>
    <xf numFmtId="0" fontId="0" fillId="0" borderId="18" xfId="0" applyFill="1" applyBorder="1"/>
    <xf numFmtId="0" fontId="0" fillId="0" borderId="35" xfId="0" applyFill="1" applyBorder="1"/>
    <xf numFmtId="0" fontId="0" fillId="0" borderId="23" xfId="0" applyFill="1" applyBorder="1"/>
    <xf numFmtId="0" fontId="0" fillId="0" borderId="28" xfId="0" applyFill="1" applyBorder="1"/>
    <xf numFmtId="0" fontId="0" fillId="0" borderId="23" xfId="0" applyFont="1" applyFill="1" applyBorder="1"/>
    <xf numFmtId="0" fontId="4" fillId="0" borderId="28" xfId="0" applyFont="1" applyFill="1" applyBorder="1"/>
    <xf numFmtId="0" fontId="4" fillId="0" borderId="56" xfId="0" applyFont="1" applyFill="1" applyBorder="1"/>
    <xf numFmtId="0" fontId="0" fillId="0" borderId="25" xfId="0" applyFill="1" applyBorder="1"/>
    <xf numFmtId="0" fontId="0" fillId="0" borderId="34" xfId="0" applyFill="1" applyBorder="1"/>
    <xf numFmtId="0" fontId="4" fillId="0" borderId="37" xfId="0" applyFont="1" applyFill="1" applyBorder="1"/>
    <xf numFmtId="0" fontId="4" fillId="0" borderId="40" xfId="0" applyFont="1" applyFill="1" applyBorder="1"/>
    <xf numFmtId="0" fontId="0" fillId="0" borderId="40" xfId="0" applyFill="1" applyBorder="1"/>
    <xf numFmtId="0" fontId="4" fillId="0" borderId="22" xfId="0" applyFont="1" applyFill="1" applyBorder="1"/>
    <xf numFmtId="0" fontId="0" fillId="0" borderId="25" xfId="0" applyFill="1" applyBorder="1" applyAlignment="1">
      <alignment horizontal="left"/>
    </xf>
    <xf numFmtId="0" fontId="0" fillId="0" borderId="27" xfId="0" applyFill="1" applyBorder="1" applyAlignment="1">
      <alignment horizontal="left"/>
    </xf>
    <xf numFmtId="0" fontId="0" fillId="0" borderId="25" xfId="0" applyFill="1" applyBorder="1" applyAlignment="1">
      <alignment horizontal="left" vertical="center"/>
    </xf>
    <xf numFmtId="0" fontId="4" fillId="0" borderId="27" xfId="0" applyFont="1" applyFill="1" applyBorder="1"/>
    <xf numFmtId="0" fontId="1" fillId="0" borderId="22" xfId="0" applyFont="1" applyFill="1" applyBorder="1" applyAlignment="1">
      <alignment vertical="center"/>
    </xf>
    <xf numFmtId="0" fontId="0" fillId="0" borderId="18" xfId="0" applyFill="1" applyBorder="1" applyAlignment="1">
      <alignment horizontal="left"/>
    </xf>
    <xf numFmtId="0" fontId="0" fillId="0" borderId="40" xfId="0" applyFill="1" applyBorder="1" applyAlignment="1">
      <alignment horizontal="left"/>
    </xf>
    <xf numFmtId="0" fontId="0" fillId="0" borderId="25" xfId="0" applyFont="1" applyFill="1" applyBorder="1" applyAlignment="1">
      <alignment horizontal="left"/>
    </xf>
    <xf numFmtId="0" fontId="0" fillId="0" borderId="45" xfId="0" applyFill="1" applyBorder="1" applyAlignment="1">
      <alignment horizontal="left"/>
    </xf>
    <xf numFmtId="0" fontId="0" fillId="0" borderId="0" xfId="0" applyFill="1" applyAlignment="1">
      <alignment horizontal="left"/>
    </xf>
    <xf numFmtId="0" fontId="0" fillId="0" borderId="34" xfId="0" applyFill="1" applyBorder="1" applyAlignment="1">
      <alignment horizontal="left"/>
    </xf>
    <xf numFmtId="0" fontId="4" fillId="0" borderId="55" xfId="0" applyFont="1" applyFill="1" applyBorder="1"/>
    <xf numFmtId="0" fontId="0" fillId="0" borderId="25" xfId="0" applyFont="1" applyFill="1" applyBorder="1" applyAlignment="1">
      <alignment horizontal="left" vertical="center"/>
    </xf>
    <xf numFmtId="0" fontId="0" fillId="0" borderId="18" xfId="0" applyFill="1" applyBorder="1" applyAlignment="1">
      <alignment horizontal="left" vertical="center"/>
    </xf>
    <xf numFmtId="0" fontId="0" fillId="0" borderId="40" xfId="0" applyFill="1" applyBorder="1" applyAlignment="1">
      <alignment horizontal="left" vertical="center"/>
    </xf>
    <xf numFmtId="0" fontId="1" fillId="3" borderId="5" xfId="0" applyFont="1" applyFill="1" applyBorder="1" applyAlignment="1">
      <alignment horizontal="center"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2" borderId="0" xfId="0" applyFill="1" applyBorder="1"/>
    <xf numFmtId="0" fontId="0" fillId="2" borderId="6" xfId="0" applyFill="1" applyBorder="1" applyAlignment="1">
      <alignment horizontal="left" vertical="center"/>
    </xf>
    <xf numFmtId="0" fontId="4" fillId="2" borderId="0" xfId="0" applyFont="1" applyFill="1" applyBorder="1" applyAlignment="1">
      <alignment vertical="center"/>
    </xf>
    <xf numFmtId="0" fontId="3" fillId="2" borderId="0" xfId="0" applyFont="1" applyFill="1" applyBorder="1" applyAlignment="1">
      <alignment vertical="center"/>
    </xf>
    <xf numFmtId="0" fontId="0" fillId="2" borderId="0" xfId="0" applyFill="1" applyBorder="1" applyAlignment="1">
      <alignment horizontal="center" vertical="top"/>
    </xf>
    <xf numFmtId="0" fontId="0" fillId="2" borderId="0" xfId="0" applyFill="1" applyBorder="1" applyAlignment="1">
      <alignment vertical="top"/>
    </xf>
    <xf numFmtId="0" fontId="0" fillId="2" borderId="6" xfId="0" applyFill="1" applyBorder="1" applyAlignment="1">
      <alignment horizontal="left" vertical="top"/>
    </xf>
    <xf numFmtId="0" fontId="0" fillId="0" borderId="60" xfId="0" applyFill="1" applyBorder="1"/>
    <xf numFmtId="0" fontId="0" fillId="2" borderId="6" xfId="0" applyFill="1" applyBorder="1" applyAlignment="1">
      <alignment vertical="center"/>
    </xf>
    <xf numFmtId="0" fontId="0" fillId="2" borderId="0" xfId="0" applyFont="1" applyFill="1" applyBorder="1" applyAlignment="1">
      <alignment vertical="center"/>
    </xf>
    <xf numFmtId="0" fontId="0" fillId="2" borderId="14" xfId="0" applyFill="1" applyBorder="1" applyAlignment="1">
      <alignment vertical="center"/>
    </xf>
    <xf numFmtId="0" fontId="0" fillId="2" borderId="61" xfId="0" applyFill="1" applyBorder="1" applyAlignment="1">
      <alignment horizontal="left" vertical="center"/>
    </xf>
    <xf numFmtId="0" fontId="0" fillId="2" borderId="61" xfId="0" applyFill="1" applyBorder="1" applyAlignment="1">
      <alignment vertical="center"/>
    </xf>
    <xf numFmtId="0" fontId="0" fillId="2" borderId="14" xfId="0" applyFill="1" applyBorder="1"/>
    <xf numFmtId="0" fontId="0" fillId="2" borderId="0" xfId="0" applyFill="1" applyBorder="1" applyAlignment="1">
      <alignment horizontal="left" vertical="center"/>
    </xf>
    <xf numFmtId="0" fontId="4" fillId="2" borderId="0" xfId="0" applyFont="1" applyFill="1" applyBorder="1" applyAlignment="1">
      <alignment horizontal="left" vertical="center"/>
    </xf>
    <xf numFmtId="0" fontId="0" fillId="3" borderId="61" xfId="0" applyFill="1" applyBorder="1" applyAlignment="1">
      <alignment vertical="center"/>
    </xf>
    <xf numFmtId="0" fontId="1" fillId="3" borderId="0" xfId="0" applyFont="1" applyFill="1" applyBorder="1" applyAlignment="1">
      <alignment vertical="center"/>
    </xf>
    <xf numFmtId="0" fontId="6" fillId="3" borderId="49" xfId="0" applyFont="1" applyFill="1" applyBorder="1" applyAlignment="1">
      <alignment vertical="center"/>
    </xf>
    <xf numFmtId="0" fontId="0" fillId="2" borderId="5" xfId="0" applyFill="1" applyBorder="1" applyAlignment="1">
      <alignment vertical="center"/>
    </xf>
    <xf numFmtId="0" fontId="0" fillId="2" borderId="5" xfId="0" applyFill="1" applyBorder="1"/>
    <xf numFmtId="0" fontId="0" fillId="2" borderId="5" xfId="0" applyFill="1" applyBorder="1" applyAlignment="1">
      <alignment horizontal="left" vertical="center"/>
    </xf>
    <xf numFmtId="0" fontId="0" fillId="2" borderId="0" xfId="0" applyFont="1" applyFill="1" applyBorder="1" applyAlignment="1">
      <alignment horizontal="left" vertical="center"/>
    </xf>
    <xf numFmtId="0" fontId="3" fillId="2" borderId="0" xfId="0" applyFont="1" applyFill="1" applyBorder="1" applyAlignment="1">
      <alignment horizontal="left" vertical="center"/>
    </xf>
    <xf numFmtId="0" fontId="1" fillId="2" borderId="5" xfId="0" applyFont="1" applyFill="1" applyBorder="1" applyAlignment="1">
      <alignment vertical="center"/>
    </xf>
    <xf numFmtId="0" fontId="1" fillId="2" borderId="0" xfId="0" applyFont="1" applyFill="1" applyBorder="1" applyAlignment="1">
      <alignment vertical="center"/>
    </xf>
    <xf numFmtId="0" fontId="4" fillId="2" borderId="6" xfId="0" applyFont="1" applyFill="1" applyBorder="1" applyAlignment="1">
      <alignment horizontal="left" vertical="center"/>
    </xf>
    <xf numFmtId="0" fontId="0" fillId="3" borderId="6" xfId="0" applyFill="1" applyBorder="1" applyAlignment="1">
      <alignment vertical="top"/>
    </xf>
    <xf numFmtId="0" fontId="0" fillId="2" borderId="14" xfId="0" applyFont="1" applyFill="1" applyBorder="1" applyAlignment="1">
      <alignment horizontal="left" vertical="center"/>
    </xf>
    <xf numFmtId="0" fontId="0" fillId="5" borderId="54" xfId="0" applyFill="1" applyBorder="1" applyAlignment="1">
      <alignment vertical="center"/>
    </xf>
    <xf numFmtId="0" fontId="0" fillId="3" borderId="14" xfId="0" applyFont="1" applyFill="1" applyBorder="1" applyAlignment="1">
      <alignment horizontal="left" vertical="center"/>
    </xf>
    <xf numFmtId="0" fontId="0" fillId="5" borderId="54" xfId="0" applyFill="1" applyBorder="1" applyAlignment="1">
      <alignment horizontal="left" vertical="center"/>
    </xf>
    <xf numFmtId="0" fontId="0" fillId="5" borderId="53" xfId="0" applyFill="1" applyBorder="1" applyAlignment="1">
      <alignment horizontal="right" vertical="center"/>
    </xf>
    <xf numFmtId="0" fontId="0" fillId="5" borderId="54" xfId="0" applyFill="1" applyBorder="1" applyAlignment="1">
      <alignment horizontal="right" vertical="center"/>
    </xf>
    <xf numFmtId="0" fontId="8" fillId="5" borderId="54" xfId="0" applyFont="1" applyFill="1" applyBorder="1" applyAlignment="1">
      <alignment horizontal="left" vertical="center"/>
    </xf>
    <xf numFmtId="0" fontId="0" fillId="3" borderId="54" xfId="0" applyFill="1" applyBorder="1" applyAlignment="1">
      <alignment horizontal="right" vertical="center"/>
    </xf>
    <xf numFmtId="0" fontId="0" fillId="0" borderId="0" xfId="0" applyAlignment="1">
      <alignment horizontal="right"/>
    </xf>
    <xf numFmtId="0" fontId="1" fillId="2" borderId="0" xfId="0" applyFont="1" applyFill="1"/>
    <xf numFmtId="0" fontId="0" fillId="0" borderId="1" xfId="0" applyFill="1" applyBorder="1" applyAlignment="1">
      <alignment vertical="center" wrapText="1"/>
    </xf>
    <xf numFmtId="0" fontId="3" fillId="2" borderId="2" xfId="0" applyFont="1" applyFill="1" applyBorder="1" applyAlignment="1">
      <alignment vertical="center"/>
    </xf>
    <xf numFmtId="0" fontId="3" fillId="2" borderId="3" xfId="0" applyFont="1" applyFill="1" applyBorder="1" applyAlignment="1">
      <alignment vertical="center"/>
    </xf>
    <xf numFmtId="0" fontId="0" fillId="2" borderId="4" xfId="0" applyFill="1" applyBorder="1" applyAlignment="1">
      <alignment vertical="center"/>
    </xf>
    <xf numFmtId="0" fontId="3" fillId="2" borderId="5" xfId="0" applyFont="1" applyFill="1" applyBorder="1" applyAlignment="1">
      <alignment vertical="center"/>
    </xf>
    <xf numFmtId="0" fontId="3" fillId="2" borderId="7" xfId="0" applyFont="1" applyFill="1" applyBorder="1" applyAlignment="1">
      <alignment vertical="center"/>
    </xf>
    <xf numFmtId="14" fontId="3" fillId="2" borderId="8" xfId="0" applyNumberFormat="1" applyFont="1" applyFill="1" applyBorder="1" applyAlignment="1">
      <alignment horizontal="left" vertical="center"/>
    </xf>
    <xf numFmtId="0" fontId="0" fillId="2" borderId="9" xfId="0" applyFill="1" applyBorder="1" applyAlignment="1">
      <alignment vertical="center"/>
    </xf>
    <xf numFmtId="0" fontId="0" fillId="2" borderId="0" xfId="0" applyFill="1" applyAlignment="1">
      <alignment vertical="top"/>
    </xf>
    <xf numFmtId="0" fontId="0" fillId="2" borderId="9" xfId="0" applyFill="1" applyBorder="1" applyAlignment="1">
      <alignment vertical="top"/>
    </xf>
    <xf numFmtId="0" fontId="0" fillId="0" borderId="0" xfId="0" applyAlignment="1">
      <alignment vertical="top"/>
    </xf>
    <xf numFmtId="0" fontId="0" fillId="2" borderId="5" xfId="0" applyFont="1" applyFill="1" applyBorder="1" applyAlignment="1">
      <alignment vertical="center"/>
    </xf>
    <xf numFmtId="0" fontId="0" fillId="2" borderId="7" xfId="0" applyFont="1" applyFill="1" applyBorder="1" applyAlignment="1">
      <alignment vertical="top"/>
    </xf>
    <xf numFmtId="0" fontId="3" fillId="2" borderId="8" xfId="0" applyFont="1" applyFill="1" applyBorder="1" applyAlignment="1">
      <alignment vertical="top"/>
    </xf>
    <xf numFmtId="0" fontId="0" fillId="0" borderId="1" xfId="0" applyFill="1" applyBorder="1" applyAlignment="1">
      <alignment horizontal="right" vertical="center"/>
    </xf>
    <xf numFmtId="0" fontId="0" fillId="0" borderId="1" xfId="0" applyFill="1" applyBorder="1" applyAlignment="1">
      <alignment vertical="top"/>
    </xf>
    <xf numFmtId="0" fontId="0" fillId="2" borderId="5" xfId="0" applyFont="1" applyFill="1" applyBorder="1" applyAlignment="1">
      <alignment vertical="top"/>
    </xf>
    <xf numFmtId="0" fontId="0" fillId="2" borderId="0" xfId="0" applyFont="1" applyFill="1" applyBorder="1" applyAlignment="1">
      <alignment vertical="top"/>
    </xf>
    <xf numFmtId="0" fontId="0" fillId="2" borderId="6" xfId="0" applyFont="1" applyFill="1" applyBorder="1" applyAlignment="1">
      <alignment vertical="top"/>
    </xf>
    <xf numFmtId="0" fontId="0" fillId="3" borderId="0" xfId="0" applyFill="1" applyBorder="1" applyAlignment="1">
      <alignment horizontal="right" vertical="center"/>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left" vertical="center"/>
    </xf>
    <xf numFmtId="0" fontId="0" fillId="0" borderId="0" xfId="0" applyFill="1" applyBorder="1" applyAlignment="1">
      <alignment horizontal="right" vertical="center"/>
    </xf>
    <xf numFmtId="0" fontId="0" fillId="0" borderId="0" xfId="0" applyFont="1" applyFill="1" applyBorder="1" applyAlignment="1">
      <alignment vertical="center"/>
    </xf>
    <xf numFmtId="0" fontId="0" fillId="0" borderId="0" xfId="0" applyFill="1" applyBorder="1" applyAlignment="1">
      <alignment horizontal="left" vertical="top"/>
    </xf>
    <xf numFmtId="0" fontId="0" fillId="0" borderId="0" xfId="0" applyFont="1" applyFill="1" applyBorder="1" applyAlignment="1">
      <alignment horizontal="center" vertical="center"/>
    </xf>
    <xf numFmtId="0" fontId="1" fillId="3" borderId="0" xfId="0" applyFont="1" applyFill="1" applyBorder="1" applyAlignment="1">
      <alignment horizontal="left" vertical="center"/>
    </xf>
    <xf numFmtId="0" fontId="1" fillId="3" borderId="5" xfId="0" applyFont="1" applyFill="1" applyBorder="1" applyAlignment="1">
      <alignment horizontal="left" vertical="center"/>
    </xf>
    <xf numFmtId="0" fontId="0" fillId="3" borderId="5" xfId="0" applyFont="1" applyFill="1" applyBorder="1" applyAlignment="1">
      <alignment vertical="center"/>
    </xf>
    <xf numFmtId="0" fontId="0" fillId="3" borderId="7" xfId="0" applyFont="1" applyFill="1" applyBorder="1" applyAlignment="1">
      <alignment vertical="center"/>
    </xf>
    <xf numFmtId="0" fontId="0" fillId="3" borderId="8" xfId="0" applyFill="1" applyBorder="1" applyAlignment="1">
      <alignment vertical="center"/>
    </xf>
    <xf numFmtId="0" fontId="0" fillId="3" borderId="9" xfId="0" applyFill="1" applyBorder="1" applyAlignment="1">
      <alignment vertical="center"/>
    </xf>
    <xf numFmtId="0" fontId="3" fillId="3" borderId="5" xfId="0" applyFont="1" applyFill="1" applyBorder="1" applyAlignment="1">
      <alignment vertical="center"/>
    </xf>
    <xf numFmtId="0" fontId="3" fillId="3" borderId="5" xfId="0" applyFont="1" applyFill="1" applyBorder="1" applyAlignment="1">
      <alignment horizontal="left" vertical="top"/>
    </xf>
    <xf numFmtId="0" fontId="3" fillId="3" borderId="5" xfId="0" applyFont="1" applyFill="1" applyBorder="1" applyAlignment="1">
      <alignment horizontal="left" vertical="center"/>
    </xf>
    <xf numFmtId="0" fontId="3" fillId="3" borderId="5" xfId="0" applyFont="1" applyFill="1" applyBorder="1" applyAlignment="1">
      <alignment vertical="top"/>
    </xf>
    <xf numFmtId="0" fontId="3" fillId="3" borderId="7" xfId="0" applyFont="1" applyFill="1" applyBorder="1" applyAlignment="1">
      <alignment vertical="top"/>
    </xf>
    <xf numFmtId="0" fontId="3" fillId="3" borderId="8" xfId="0" applyFont="1" applyFill="1" applyBorder="1" applyAlignment="1">
      <alignment vertical="top"/>
    </xf>
    <xf numFmtId="0" fontId="0" fillId="3" borderId="9" xfId="0" applyFill="1" applyBorder="1" applyAlignment="1">
      <alignment vertical="top"/>
    </xf>
    <xf numFmtId="0" fontId="0" fillId="2" borderId="1" xfId="0" applyFill="1" applyBorder="1" applyAlignment="1">
      <alignment vertical="center"/>
    </xf>
    <xf numFmtId="0" fontId="1" fillId="3" borderId="0" xfId="0" applyFont="1" applyFill="1" applyBorder="1" applyAlignment="1">
      <alignment vertical="top"/>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1" fillId="3" borderId="0" xfId="0" applyFont="1" applyFill="1" applyBorder="1" applyAlignment="1">
      <alignment vertical="center"/>
    </xf>
    <xf numFmtId="0" fontId="1" fillId="3" borderId="0" xfId="0" applyFont="1" applyFill="1" applyBorder="1" applyAlignment="1">
      <alignment vertical="center"/>
    </xf>
    <xf numFmtId="0" fontId="0" fillId="0" borderId="62" xfId="0" applyFill="1" applyBorder="1" applyAlignment="1">
      <alignment horizontal="left"/>
    </xf>
    <xf numFmtId="0" fontId="6" fillId="3" borderId="6" xfId="0" applyFont="1" applyFill="1" applyBorder="1" applyAlignment="1">
      <alignment vertical="center"/>
    </xf>
    <xf numFmtId="0" fontId="0" fillId="3" borderId="63" xfId="0" applyFont="1" applyFill="1" applyBorder="1" applyAlignment="1">
      <alignment horizontal="right" vertical="center"/>
    </xf>
    <xf numFmtId="0" fontId="1" fillId="7" borderId="42" xfId="0" applyFont="1" applyFill="1" applyBorder="1" applyAlignment="1">
      <alignment horizontal="left" vertical="center"/>
    </xf>
    <xf numFmtId="0" fontId="1" fillId="7" borderId="43" xfId="0" applyFont="1" applyFill="1" applyBorder="1" applyAlignment="1">
      <alignment horizontal="left" vertical="center"/>
    </xf>
    <xf numFmtId="0" fontId="1" fillId="7" borderId="44" xfId="0" applyFont="1" applyFill="1" applyBorder="1" applyAlignment="1">
      <alignment horizontal="left" vertical="center"/>
    </xf>
    <xf numFmtId="0" fontId="0" fillId="2" borderId="2" xfId="0" applyFill="1" applyBorder="1" applyAlignment="1">
      <alignment vertical="top" wrapText="1"/>
    </xf>
    <xf numFmtId="0" fontId="0" fillId="2" borderId="3" xfId="0" applyFill="1" applyBorder="1" applyAlignment="1">
      <alignment vertical="top" wrapText="1"/>
    </xf>
    <xf numFmtId="0" fontId="0" fillId="2" borderId="4" xfId="0" applyFill="1" applyBorder="1" applyAlignment="1">
      <alignment vertical="top" wrapText="1"/>
    </xf>
    <xf numFmtId="0" fontId="0" fillId="2" borderId="5" xfId="0" applyFill="1" applyBorder="1" applyAlignment="1">
      <alignment vertical="top" wrapText="1"/>
    </xf>
    <xf numFmtId="0" fontId="0" fillId="2" borderId="0" xfId="0" applyFill="1" applyBorder="1" applyAlignment="1">
      <alignment vertical="top" wrapText="1"/>
    </xf>
    <xf numFmtId="0" fontId="0" fillId="2" borderId="6" xfId="0" applyFill="1" applyBorder="1" applyAlignment="1">
      <alignment vertical="top" wrapText="1"/>
    </xf>
    <xf numFmtId="0" fontId="0" fillId="2" borderId="7" xfId="0" applyFill="1" applyBorder="1" applyAlignment="1">
      <alignment vertical="top" wrapText="1"/>
    </xf>
    <xf numFmtId="0" fontId="0" fillId="2" borderId="8" xfId="0" applyFill="1" applyBorder="1" applyAlignment="1">
      <alignment vertical="top" wrapText="1"/>
    </xf>
    <xf numFmtId="0" fontId="0" fillId="2" borderId="9" xfId="0" applyFill="1" applyBorder="1" applyAlignment="1">
      <alignmen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2" borderId="4" xfId="0" applyFill="1" applyBorder="1" applyAlignment="1">
      <alignment horizontal="left" vertical="top" wrapText="1"/>
    </xf>
    <xf numFmtId="0" fontId="0" fillId="2" borderId="5" xfId="0" applyFill="1" applyBorder="1" applyAlignment="1">
      <alignment horizontal="left" vertical="top" wrapText="1"/>
    </xf>
    <xf numFmtId="0" fontId="0" fillId="2" borderId="0" xfId="0" applyFill="1" applyBorder="1" applyAlignment="1">
      <alignment horizontal="left" vertical="top" wrapText="1"/>
    </xf>
    <xf numFmtId="0" fontId="0" fillId="2" borderId="6" xfId="0" applyFill="1" applyBorder="1" applyAlignment="1">
      <alignment horizontal="left" vertical="top" wrapText="1"/>
    </xf>
    <xf numFmtId="0" fontId="0" fillId="2" borderId="7" xfId="0" applyFill="1" applyBorder="1" applyAlignment="1">
      <alignment horizontal="left" vertical="top" wrapText="1"/>
    </xf>
    <xf numFmtId="0" fontId="0" fillId="2" borderId="8" xfId="0" applyFill="1" applyBorder="1" applyAlignment="1">
      <alignment horizontal="left" vertical="top" wrapText="1"/>
    </xf>
    <xf numFmtId="0" fontId="0" fillId="2" borderId="9" xfId="0" applyFill="1" applyBorder="1" applyAlignment="1">
      <alignment horizontal="left" vertical="top" wrapText="1"/>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0" xfId="0" applyFont="1" applyFill="1" applyBorder="1" applyAlignment="1">
      <alignment horizontal="center" vertical="center"/>
    </xf>
    <xf numFmtId="0" fontId="2" fillId="4" borderId="6" xfId="0" applyFont="1" applyFill="1" applyBorder="1" applyAlignment="1">
      <alignment horizontal="center" vertical="center"/>
    </xf>
    <xf numFmtId="0" fontId="2" fillId="4" borderId="7" xfId="0" applyFont="1" applyFill="1"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1" fillId="3" borderId="42" xfId="0" applyFont="1" applyFill="1" applyBorder="1" applyAlignment="1">
      <alignment horizontal="left" vertical="center"/>
    </xf>
    <xf numFmtId="0" fontId="1" fillId="3" borderId="43" xfId="0" applyFont="1" applyFill="1" applyBorder="1" applyAlignment="1">
      <alignment horizontal="left" vertical="center"/>
    </xf>
    <xf numFmtId="0" fontId="1" fillId="3" borderId="44" xfId="0" applyFont="1" applyFill="1" applyBorder="1" applyAlignment="1">
      <alignment horizontal="left" vertical="center"/>
    </xf>
    <xf numFmtId="0" fontId="0" fillId="2" borderId="2" xfId="0" applyFont="1" applyFill="1" applyBorder="1" applyAlignment="1">
      <alignment horizontal="left" vertical="top" wrapText="1"/>
    </xf>
    <xf numFmtId="0" fontId="0" fillId="2" borderId="3" xfId="0" applyFont="1" applyFill="1" applyBorder="1" applyAlignment="1">
      <alignment horizontal="left" vertical="top" wrapText="1"/>
    </xf>
    <xf numFmtId="0" fontId="0" fillId="2" borderId="4" xfId="0" applyFont="1" applyFill="1" applyBorder="1" applyAlignment="1">
      <alignment horizontal="left" vertical="top" wrapText="1"/>
    </xf>
    <xf numFmtId="0" fontId="0" fillId="2" borderId="5"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6" xfId="0" applyFont="1" applyFill="1" applyBorder="1" applyAlignment="1">
      <alignment horizontal="left" vertical="top" wrapText="1"/>
    </xf>
    <xf numFmtId="0" fontId="0" fillId="2" borderId="7" xfId="0" applyFont="1" applyFill="1" applyBorder="1" applyAlignment="1">
      <alignment horizontal="left" vertical="top" wrapText="1"/>
    </xf>
    <xf numFmtId="0" fontId="0" fillId="2" borderId="8" xfId="0" applyFont="1" applyFill="1" applyBorder="1" applyAlignment="1">
      <alignment horizontal="left" vertical="top" wrapText="1"/>
    </xf>
    <xf numFmtId="0" fontId="0" fillId="2" borderId="9" xfId="0" applyFont="1" applyFill="1" applyBorder="1" applyAlignment="1">
      <alignment horizontal="left" vertical="top" wrapText="1"/>
    </xf>
    <xf numFmtId="0" fontId="1" fillId="3" borderId="42" xfId="0" applyFont="1" applyFill="1" applyBorder="1" applyAlignment="1">
      <alignment horizontal="left" vertical="top" wrapText="1"/>
    </xf>
    <xf numFmtId="0" fontId="1" fillId="3" borderId="43" xfId="0" applyFont="1" applyFill="1" applyBorder="1" applyAlignment="1">
      <alignment horizontal="left" vertical="top" wrapText="1"/>
    </xf>
    <xf numFmtId="0" fontId="1" fillId="3" borderId="44" xfId="0" applyFont="1" applyFill="1" applyBorder="1" applyAlignment="1">
      <alignment horizontal="left" vertical="top" wrapText="1"/>
    </xf>
    <xf numFmtId="0" fontId="0" fillId="2" borderId="2" xfId="0" applyFont="1" applyFill="1" applyBorder="1" applyAlignment="1">
      <alignment vertical="top" wrapText="1"/>
    </xf>
    <xf numFmtId="0" fontId="0" fillId="2" borderId="3" xfId="0" applyFont="1" applyFill="1" applyBorder="1" applyAlignment="1">
      <alignment vertical="top"/>
    </xf>
    <xf numFmtId="0" fontId="0" fillId="2" borderId="4" xfId="0" applyFont="1" applyFill="1" applyBorder="1" applyAlignment="1">
      <alignment vertical="top"/>
    </xf>
    <xf numFmtId="0" fontId="0" fillId="2" borderId="5" xfId="0" applyFont="1" applyFill="1" applyBorder="1" applyAlignment="1">
      <alignment vertical="top"/>
    </xf>
    <xf numFmtId="0" fontId="0" fillId="2" borderId="0" xfId="0" applyFont="1" applyFill="1" applyBorder="1" applyAlignment="1">
      <alignment vertical="top"/>
    </xf>
    <xf numFmtId="0" fontId="0" fillId="2" borderId="6" xfId="0" applyFont="1" applyFill="1" applyBorder="1" applyAlignment="1">
      <alignment vertical="top"/>
    </xf>
    <xf numFmtId="0" fontId="0" fillId="2" borderId="7" xfId="0" applyFont="1" applyFill="1" applyBorder="1" applyAlignment="1">
      <alignment vertical="top"/>
    </xf>
    <xf numFmtId="0" fontId="0" fillId="2" borderId="8" xfId="0" applyFont="1" applyFill="1" applyBorder="1" applyAlignment="1">
      <alignment vertical="top"/>
    </xf>
    <xf numFmtId="0" fontId="0" fillId="2" borderId="9" xfId="0" applyFont="1" applyFill="1" applyBorder="1" applyAlignment="1">
      <alignment vertical="top"/>
    </xf>
    <xf numFmtId="0" fontId="0" fillId="3" borderId="2" xfId="0" applyFont="1" applyFill="1" applyBorder="1" applyAlignment="1">
      <alignment horizontal="left" vertical="top"/>
    </xf>
    <xf numFmtId="0" fontId="0" fillId="3" borderId="3" xfId="0" applyFont="1" applyFill="1" applyBorder="1" applyAlignment="1">
      <alignment horizontal="left" vertical="top"/>
    </xf>
    <xf numFmtId="0" fontId="0" fillId="3" borderId="4" xfId="0" applyFont="1" applyFill="1" applyBorder="1" applyAlignment="1">
      <alignment horizontal="left" vertical="top"/>
    </xf>
    <xf numFmtId="0" fontId="1" fillId="6" borderId="42" xfId="0" applyFont="1" applyFill="1" applyBorder="1" applyAlignment="1">
      <alignment horizontal="left" vertical="center"/>
    </xf>
    <xf numFmtId="0" fontId="1" fillId="6" borderId="43" xfId="0" applyFont="1" applyFill="1" applyBorder="1" applyAlignment="1">
      <alignment horizontal="left" vertical="center"/>
    </xf>
    <xf numFmtId="0" fontId="1" fillId="6" borderId="44" xfId="0" applyFont="1" applyFill="1" applyBorder="1" applyAlignment="1">
      <alignment horizontal="left" vertical="center"/>
    </xf>
    <xf numFmtId="0" fontId="0" fillId="3" borderId="2" xfId="0" applyFont="1" applyFill="1" applyBorder="1" applyAlignment="1">
      <alignment horizontal="left" vertical="top" wrapText="1"/>
    </xf>
    <xf numFmtId="0" fontId="0" fillId="3" borderId="3" xfId="0" applyFont="1" applyFill="1" applyBorder="1" applyAlignment="1">
      <alignment horizontal="left" vertical="top" wrapText="1"/>
    </xf>
    <xf numFmtId="0" fontId="0" fillId="3" borderId="4" xfId="0" applyFont="1" applyFill="1" applyBorder="1" applyAlignment="1">
      <alignment horizontal="left" vertical="top" wrapText="1"/>
    </xf>
    <xf numFmtId="0" fontId="0" fillId="3" borderId="5" xfId="0" applyFont="1" applyFill="1" applyBorder="1" applyAlignment="1">
      <alignment horizontal="left" vertical="top" wrapText="1"/>
    </xf>
    <xf numFmtId="0" fontId="0" fillId="3" borderId="0" xfId="0" applyFont="1" applyFill="1" applyBorder="1" applyAlignment="1">
      <alignment horizontal="left" vertical="top" wrapText="1"/>
    </xf>
    <xf numFmtId="0" fontId="0" fillId="3" borderId="6" xfId="0" applyFont="1" applyFill="1" applyBorder="1" applyAlignment="1">
      <alignment horizontal="left" vertical="top" wrapText="1"/>
    </xf>
    <xf numFmtId="0" fontId="0" fillId="0" borderId="19" xfId="0" applyFill="1" applyBorder="1" applyAlignment="1">
      <alignment vertical="top" wrapText="1"/>
    </xf>
    <xf numFmtId="0" fontId="0" fillId="0" borderId="20" xfId="0" applyFill="1" applyBorder="1" applyAlignment="1">
      <alignment vertical="top" wrapText="1"/>
    </xf>
    <xf numFmtId="0" fontId="0" fillId="0" borderId="21" xfId="0" applyFill="1" applyBorder="1" applyAlignment="1">
      <alignment vertical="top" wrapText="1"/>
    </xf>
    <xf numFmtId="0" fontId="1" fillId="3" borderId="0" xfId="0" applyFont="1" applyFill="1" applyBorder="1" applyAlignment="1">
      <alignment horizontal="left" vertical="center"/>
    </xf>
    <xf numFmtId="0" fontId="1" fillId="3" borderId="0" xfId="0" applyFont="1" applyFill="1" applyBorder="1" applyAlignment="1">
      <alignment vertical="center"/>
    </xf>
    <xf numFmtId="0" fontId="0" fillId="0" borderId="19" xfId="0" applyFill="1" applyBorder="1" applyAlignment="1">
      <alignment vertical="center" wrapText="1"/>
    </xf>
    <xf numFmtId="0" fontId="0" fillId="0" borderId="20" xfId="0" applyFill="1" applyBorder="1" applyAlignment="1">
      <alignment vertical="center" wrapText="1"/>
    </xf>
    <xf numFmtId="0" fontId="0" fillId="0" borderId="21" xfId="0" applyFill="1" applyBorder="1" applyAlignment="1">
      <alignment vertical="center" wrapTex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0" fillId="0" borderId="16" xfId="0" applyFill="1" applyBorder="1" applyAlignment="1">
      <alignment horizontal="left" vertical="top" wrapText="1"/>
    </xf>
    <xf numFmtId="0" fontId="0" fillId="0" borderId="0" xfId="0" applyFill="1" applyBorder="1" applyAlignment="1">
      <alignment horizontal="left" vertical="top" wrapText="1"/>
    </xf>
    <xf numFmtId="0" fontId="0" fillId="0" borderId="17" xfId="0" applyFill="1" applyBorder="1" applyAlignment="1">
      <alignment horizontal="left" vertical="top" wrapText="1"/>
    </xf>
    <xf numFmtId="0" fontId="0" fillId="0" borderId="13" xfId="0" applyFill="1" applyBorder="1" applyAlignment="1">
      <alignment horizontal="left" vertical="top" wrapText="1"/>
    </xf>
    <xf numFmtId="0" fontId="0" fillId="0" borderId="14" xfId="0" applyFill="1" applyBorder="1" applyAlignment="1">
      <alignment horizontal="left" vertical="top" wrapText="1"/>
    </xf>
    <xf numFmtId="0" fontId="0" fillId="0" borderId="15" xfId="0" applyFill="1" applyBorder="1" applyAlignment="1">
      <alignment horizontal="left" vertical="top" wrapText="1"/>
    </xf>
    <xf numFmtId="0" fontId="0" fillId="0" borderId="19" xfId="0" applyFill="1" applyBorder="1" applyAlignment="1">
      <alignment horizontal="left" vertical="top"/>
    </xf>
    <xf numFmtId="0" fontId="0" fillId="0" borderId="20" xfId="0" applyFill="1" applyBorder="1" applyAlignment="1">
      <alignment horizontal="left" vertical="top"/>
    </xf>
    <xf numFmtId="0" fontId="0" fillId="0" borderId="21" xfId="0" applyFill="1" applyBorder="1" applyAlignment="1">
      <alignment horizontal="left" vertical="top"/>
    </xf>
    <xf numFmtId="0" fontId="0" fillId="0" borderId="13" xfId="0" applyFill="1" applyBorder="1" applyAlignment="1">
      <alignment horizontal="left" vertical="top"/>
    </xf>
    <xf numFmtId="0" fontId="0" fillId="0" borderId="46" xfId="0" applyFill="1" applyBorder="1"/>
    <xf numFmtId="0" fontId="0" fillId="0" borderId="47" xfId="0" applyFill="1" applyBorder="1"/>
    <xf numFmtId="0" fontId="0" fillId="0" borderId="48" xfId="0" applyFill="1" applyBorder="1"/>
    <xf numFmtId="0" fontId="0" fillId="4" borderId="2" xfId="0" applyFill="1" applyBorder="1"/>
    <xf numFmtId="0" fontId="0" fillId="4" borderId="3" xfId="0" applyFill="1" applyBorder="1"/>
    <xf numFmtId="0" fontId="0" fillId="4" borderId="5" xfId="0" applyFill="1" applyBorder="1"/>
    <xf numFmtId="0" fontId="0" fillId="4" borderId="0" xfId="0" applyFill="1" applyBorder="1"/>
    <xf numFmtId="0" fontId="0" fillId="4" borderId="7" xfId="0" applyFill="1" applyBorder="1"/>
    <xf numFmtId="0" fontId="0" fillId="4" borderId="8" xfId="0" applyFill="1" applyBorder="1"/>
    <xf numFmtId="0" fontId="1" fillId="4" borderId="42" xfId="0" applyFont="1" applyFill="1" applyBorder="1" applyAlignment="1">
      <alignment horizontal="center"/>
    </xf>
    <xf numFmtId="0" fontId="1" fillId="4" borderId="43" xfId="0" applyFont="1" applyFill="1" applyBorder="1" applyAlignment="1">
      <alignment horizontal="center"/>
    </xf>
    <xf numFmtId="0" fontId="1" fillId="4" borderId="44" xfId="0" applyFont="1" applyFill="1" applyBorder="1" applyAlignment="1">
      <alignment horizontal="center"/>
    </xf>
    <xf numFmtId="0" fontId="1" fillId="4" borderId="30" xfId="0" applyFont="1" applyFill="1" applyBorder="1" applyAlignment="1">
      <alignment horizontal="center" vertical="center"/>
    </xf>
    <xf numFmtId="0" fontId="1" fillId="4" borderId="31" xfId="0" applyFont="1" applyFill="1" applyBorder="1" applyAlignment="1">
      <alignment horizontal="center" vertical="center"/>
    </xf>
    <xf numFmtId="0" fontId="1" fillId="4" borderId="32" xfId="0" applyFont="1" applyFill="1" applyBorder="1" applyAlignment="1">
      <alignment horizontal="center" vertic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cellXfs>
  <cellStyles count="1">
    <cellStyle name="Standaard" xfId="0" builtinId="0"/>
  </cellStyles>
  <dxfs count="11">
    <dxf>
      <fill>
        <patternFill>
          <bgColor theme="5"/>
        </patternFill>
      </fill>
    </dxf>
    <dxf>
      <fill>
        <patternFill>
          <bgColor rgb="FF92D05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
      <font>
        <strike/>
      </font>
      <fill>
        <patternFill>
          <bgColor rgb="FFFFC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Results!$C$37</c:f>
              <c:strCache>
                <c:ptCount val="1"/>
                <c:pt idx="0">
                  <c:v>Maturity Score</c:v>
                </c:pt>
              </c:strCache>
            </c:strRef>
          </c:tx>
          <c:cat>
            <c:strRef>
              <c:f>Results!$B$38:$B$41</c:f>
              <c:strCache>
                <c:ptCount val="4"/>
                <c:pt idx="0">
                  <c:v>Business Drivers</c:v>
                </c:pt>
                <c:pt idx="1">
                  <c:v>Customers</c:v>
                </c:pt>
                <c:pt idx="2">
                  <c:v>SOC Charter</c:v>
                </c:pt>
                <c:pt idx="3">
                  <c:v>SOC Governance</c:v>
                </c:pt>
              </c:strCache>
            </c:strRef>
          </c:cat>
          <c:val>
            <c:numRef>
              <c:f>Results!$C$38:$C$41</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16011776"/>
        <c:axId val="116013696"/>
      </c:radarChart>
      <c:catAx>
        <c:axId val="116011776"/>
        <c:scaling>
          <c:orientation val="minMax"/>
        </c:scaling>
        <c:delete val="0"/>
        <c:axPos val="b"/>
        <c:majorGridlines/>
        <c:majorTickMark val="out"/>
        <c:minorTickMark val="none"/>
        <c:tickLblPos val="nextTo"/>
        <c:crossAx val="116013696"/>
        <c:crosses val="autoZero"/>
        <c:auto val="1"/>
        <c:lblAlgn val="ctr"/>
        <c:lblOffset val="100"/>
        <c:noMultiLvlLbl val="0"/>
      </c:catAx>
      <c:valAx>
        <c:axId val="116013696"/>
        <c:scaling>
          <c:orientation val="minMax"/>
          <c:max val="5"/>
        </c:scaling>
        <c:delete val="0"/>
        <c:axPos val="l"/>
        <c:majorGridlines/>
        <c:numFmt formatCode="General" sourceLinked="1"/>
        <c:majorTickMark val="cross"/>
        <c:minorTickMark val="none"/>
        <c:tickLblPos val="nextTo"/>
        <c:crossAx val="116011776"/>
        <c:crosses val="autoZero"/>
        <c:crossBetween val="between"/>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Results!$C$21</c:f>
              <c:strCache>
                <c:ptCount val="1"/>
                <c:pt idx="0">
                  <c:v>Maturity Score</c:v>
                </c:pt>
              </c:strCache>
            </c:strRef>
          </c:tx>
          <c:cat>
            <c:strRef>
              <c:f>Results!$B$22:$B$25</c:f>
              <c:strCache>
                <c:ptCount val="4"/>
                <c:pt idx="0">
                  <c:v>Identify</c:v>
                </c:pt>
                <c:pt idx="1">
                  <c:v>Protect</c:v>
                </c:pt>
                <c:pt idx="2">
                  <c:v>Detect</c:v>
                </c:pt>
                <c:pt idx="3">
                  <c:v>Respond</c:v>
                </c:pt>
              </c:strCache>
            </c:strRef>
          </c:cat>
          <c:val>
            <c:numRef>
              <c:f>Results!$C$22:$C$25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axId val="126537728"/>
        <c:axId val="126539264"/>
      </c:radarChart>
      <c:catAx>
        <c:axId val="126537728"/>
        <c:scaling>
          <c:orientation val="minMax"/>
        </c:scaling>
        <c:delete val="0"/>
        <c:axPos val="b"/>
        <c:majorGridlines/>
        <c:majorTickMark val="out"/>
        <c:minorTickMark val="none"/>
        <c:tickLblPos val="nextTo"/>
        <c:crossAx val="126539264"/>
        <c:crosses val="autoZero"/>
        <c:auto val="1"/>
        <c:lblAlgn val="ctr"/>
        <c:lblOffset val="100"/>
        <c:noMultiLvlLbl val="0"/>
      </c:catAx>
      <c:valAx>
        <c:axId val="126539264"/>
        <c:scaling>
          <c:orientation val="minMax"/>
          <c:max val="5"/>
        </c:scaling>
        <c:delete val="0"/>
        <c:axPos val="l"/>
        <c:majorGridlines/>
        <c:numFmt formatCode="General" sourceLinked="1"/>
        <c:majorTickMark val="cross"/>
        <c:minorTickMark val="none"/>
        <c:tickLblPos val="nextTo"/>
        <c:crossAx val="126537728"/>
        <c:crosses val="autoZero"/>
        <c:crossBetween val="between"/>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1"/>
          <c:order val="0"/>
          <c:tx>
            <c:strRef>
              <c:f>Results!$D$21</c:f>
              <c:strCache>
                <c:ptCount val="1"/>
                <c:pt idx="0">
                  <c:v>Capability (%)</c:v>
                </c:pt>
              </c:strCache>
            </c:strRef>
          </c:tx>
          <c:spPr>
            <a:solidFill>
              <a:schemeClr val="accent1"/>
            </a:solidFill>
          </c:spPr>
          <c:invertIfNegative val="0"/>
          <c:cat>
            <c:strRef>
              <c:f>Results!$B$22:$B$25</c:f>
              <c:strCache>
                <c:ptCount val="4"/>
                <c:pt idx="0">
                  <c:v>Identify</c:v>
                </c:pt>
                <c:pt idx="1">
                  <c:v>Protect</c:v>
                </c:pt>
                <c:pt idx="2">
                  <c:v>Detect</c:v>
                </c:pt>
                <c:pt idx="3">
                  <c:v>Respond</c:v>
                </c:pt>
              </c:strCache>
            </c:strRef>
          </c:cat>
          <c:val>
            <c:numRef>
              <c:f>Results!$D$22:$D$25</c:f>
              <c:numCache>
                <c:formatCode>General</c:formatCode>
                <c:ptCount val="4"/>
                <c:pt idx="0">
                  <c:v>0</c:v>
                </c:pt>
                <c:pt idx="1">
                  <c:v>0</c:v>
                </c:pt>
                <c:pt idx="2">
                  <c:v>0</c:v>
                </c:pt>
                <c:pt idx="3">
                  <c:v>0</c:v>
                </c:pt>
              </c:numCache>
            </c:numRef>
          </c:val>
        </c:ser>
        <c:dLbls>
          <c:showLegendKey val="0"/>
          <c:showVal val="0"/>
          <c:showCatName val="0"/>
          <c:showSerName val="0"/>
          <c:showPercent val="0"/>
          <c:showBubbleSize val="0"/>
        </c:dLbls>
        <c:gapWidth val="150"/>
        <c:axId val="126624896"/>
        <c:axId val="126626432"/>
      </c:barChart>
      <c:catAx>
        <c:axId val="126624896"/>
        <c:scaling>
          <c:orientation val="minMax"/>
        </c:scaling>
        <c:delete val="0"/>
        <c:axPos val="b"/>
        <c:majorGridlines/>
        <c:majorTickMark val="out"/>
        <c:minorTickMark val="none"/>
        <c:tickLblPos val="nextTo"/>
        <c:crossAx val="126626432"/>
        <c:crosses val="autoZero"/>
        <c:auto val="1"/>
        <c:lblAlgn val="ctr"/>
        <c:lblOffset val="100"/>
        <c:noMultiLvlLbl val="0"/>
      </c:catAx>
      <c:valAx>
        <c:axId val="126626432"/>
        <c:scaling>
          <c:orientation val="minMax"/>
          <c:max val="100"/>
        </c:scaling>
        <c:delete val="0"/>
        <c:axPos val="l"/>
        <c:majorGridlines/>
        <c:numFmt formatCode="General" sourceLinked="1"/>
        <c:majorTickMark val="cross"/>
        <c:minorTickMark val="none"/>
        <c:tickLblPos val="nextTo"/>
        <c:crossAx val="126624896"/>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tx>
            <c:strRef>
              <c:f>Results!$C$5</c:f>
              <c:strCache>
                <c:ptCount val="1"/>
                <c:pt idx="0">
                  <c:v>Maturity Score</c:v>
                </c:pt>
              </c:strCache>
            </c:strRef>
          </c:tx>
          <c:cat>
            <c:strRef>
              <c:f>Results!$B$6:$B$10</c:f>
              <c:strCache>
                <c:ptCount val="5"/>
                <c:pt idx="0">
                  <c:v>Business</c:v>
                </c:pt>
                <c:pt idx="1">
                  <c:v>People</c:v>
                </c:pt>
                <c:pt idx="2">
                  <c:v>Process</c:v>
                </c:pt>
                <c:pt idx="3">
                  <c:v>Technology</c:v>
                </c:pt>
                <c:pt idx="4">
                  <c:v>Services</c:v>
                </c:pt>
              </c:strCache>
            </c:strRef>
          </c:cat>
          <c:val>
            <c:numRef>
              <c:f>Results!$C$6:$C$10</c:f>
              <c:numCache>
                <c:formatCode>General</c:formatCode>
                <c:ptCount val="5"/>
                <c:pt idx="0">
                  <c:v>0</c:v>
                </c:pt>
                <c:pt idx="1">
                  <c:v>0</c:v>
                </c:pt>
                <c:pt idx="2">
                  <c:v>0</c:v>
                </c:pt>
                <c:pt idx="3">
                  <c:v>0</c:v>
                </c:pt>
                <c:pt idx="4">
                  <c:v>0</c:v>
                </c:pt>
              </c:numCache>
            </c:numRef>
          </c:val>
        </c:ser>
        <c:ser>
          <c:idx val="1"/>
          <c:order val="1"/>
          <c:tx>
            <c:strRef>
              <c:f>Results!$D$5</c:f>
              <c:strCache>
                <c:ptCount val="1"/>
                <c:pt idx="0">
                  <c:v>Target Score</c:v>
                </c:pt>
              </c:strCache>
            </c:strRef>
          </c:tx>
          <c:cat>
            <c:strRef>
              <c:f>Results!$B$6:$B$10</c:f>
              <c:strCache>
                <c:ptCount val="5"/>
                <c:pt idx="0">
                  <c:v>Business</c:v>
                </c:pt>
                <c:pt idx="1">
                  <c:v>People</c:v>
                </c:pt>
                <c:pt idx="2">
                  <c:v>Process</c:v>
                </c:pt>
                <c:pt idx="3">
                  <c:v>Technology</c:v>
                </c:pt>
                <c:pt idx="4">
                  <c:v>Services</c:v>
                </c:pt>
              </c:strCache>
            </c:strRef>
          </c:cat>
          <c:val>
            <c:numRef>
              <c:f>Results!$D$6:$D$10</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24988032"/>
        <c:axId val="125030784"/>
      </c:radarChart>
      <c:catAx>
        <c:axId val="124988032"/>
        <c:scaling>
          <c:orientation val="minMax"/>
        </c:scaling>
        <c:delete val="0"/>
        <c:axPos val="b"/>
        <c:majorGridlines/>
        <c:majorTickMark val="out"/>
        <c:minorTickMark val="none"/>
        <c:tickLblPos val="nextTo"/>
        <c:crossAx val="125030784"/>
        <c:crosses val="autoZero"/>
        <c:auto val="1"/>
        <c:lblAlgn val="ctr"/>
        <c:lblOffset val="100"/>
        <c:noMultiLvlLbl val="0"/>
      </c:catAx>
      <c:valAx>
        <c:axId val="125030784"/>
        <c:scaling>
          <c:orientation val="minMax"/>
          <c:max val="5"/>
        </c:scaling>
        <c:delete val="0"/>
        <c:axPos val="l"/>
        <c:majorGridlines/>
        <c:numFmt formatCode="General" sourceLinked="1"/>
        <c:majorTickMark val="cross"/>
        <c:minorTickMark val="none"/>
        <c:tickLblPos val="nextTo"/>
        <c:crossAx val="124988032"/>
        <c:crosses val="autoZero"/>
        <c:crossBetween val="between"/>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Results!$C$53</c:f>
              <c:strCache>
                <c:ptCount val="1"/>
                <c:pt idx="0">
                  <c:v>Maturity Score</c:v>
                </c:pt>
              </c:strCache>
            </c:strRef>
          </c:tx>
          <c:cat>
            <c:strRef>
              <c:f>Results!$B$54:$B$58</c:f>
              <c:strCache>
                <c:ptCount val="5"/>
                <c:pt idx="0">
                  <c:v>SOC Employees</c:v>
                </c:pt>
                <c:pt idx="1">
                  <c:v>Roles &amp; Hierarchy</c:v>
                </c:pt>
                <c:pt idx="2">
                  <c:v>People Management</c:v>
                </c:pt>
                <c:pt idx="3">
                  <c:v>Knowledge Management</c:v>
                </c:pt>
                <c:pt idx="4">
                  <c:v>Training &amp; Education</c:v>
                </c:pt>
              </c:strCache>
            </c:strRef>
          </c:cat>
          <c:val>
            <c:numRef>
              <c:f>Results!$C$54:$C$58</c:f>
              <c:numCache>
                <c:formatCode>General</c:formatCode>
                <c:ptCount val="5"/>
                <c:pt idx="0">
                  <c:v>0</c:v>
                </c:pt>
                <c:pt idx="1">
                  <c:v>0</c:v>
                </c:pt>
                <c:pt idx="2">
                  <c:v>0</c:v>
                </c:pt>
                <c:pt idx="3">
                  <c:v>0</c:v>
                </c:pt>
                <c:pt idx="4">
                  <c:v>0</c:v>
                </c:pt>
              </c:numCache>
            </c:numRef>
          </c:val>
        </c:ser>
        <c:dLbls>
          <c:showLegendKey val="0"/>
          <c:showVal val="0"/>
          <c:showCatName val="0"/>
          <c:showSerName val="0"/>
          <c:showPercent val="0"/>
          <c:showBubbleSize val="0"/>
        </c:dLbls>
        <c:axId val="125787520"/>
        <c:axId val="125793408"/>
      </c:radarChart>
      <c:catAx>
        <c:axId val="125787520"/>
        <c:scaling>
          <c:orientation val="minMax"/>
        </c:scaling>
        <c:delete val="0"/>
        <c:axPos val="b"/>
        <c:majorGridlines/>
        <c:majorTickMark val="out"/>
        <c:minorTickMark val="none"/>
        <c:tickLblPos val="nextTo"/>
        <c:crossAx val="125793408"/>
        <c:crosses val="autoZero"/>
        <c:auto val="1"/>
        <c:lblAlgn val="ctr"/>
        <c:lblOffset val="100"/>
        <c:noMultiLvlLbl val="0"/>
      </c:catAx>
      <c:valAx>
        <c:axId val="125793408"/>
        <c:scaling>
          <c:orientation val="minMax"/>
          <c:max val="5"/>
        </c:scaling>
        <c:delete val="0"/>
        <c:axPos val="l"/>
        <c:majorGridlines/>
        <c:numFmt formatCode="General" sourceLinked="1"/>
        <c:majorTickMark val="cross"/>
        <c:minorTickMark val="none"/>
        <c:tickLblPos val="nextTo"/>
        <c:crossAx val="12578752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Results!$C$69</c:f>
              <c:strCache>
                <c:ptCount val="1"/>
                <c:pt idx="0">
                  <c:v>Maturity Score</c:v>
                </c:pt>
              </c:strCache>
            </c:strRef>
          </c:tx>
          <c:cat>
            <c:strRef>
              <c:f>Results!$B$70:$B$72</c:f>
              <c:strCache>
                <c:ptCount val="3"/>
                <c:pt idx="0">
                  <c:v>Management</c:v>
                </c:pt>
                <c:pt idx="1">
                  <c:v>Operations &amp; Facilities</c:v>
                </c:pt>
                <c:pt idx="2">
                  <c:v>Reporting</c:v>
                </c:pt>
              </c:strCache>
            </c:strRef>
          </c:cat>
          <c:val>
            <c:numRef>
              <c:f>Results!$C$70:$C$72</c:f>
              <c:numCache>
                <c:formatCode>General</c:formatCode>
                <c:ptCount val="3"/>
                <c:pt idx="0">
                  <c:v>0</c:v>
                </c:pt>
                <c:pt idx="1">
                  <c:v>0</c:v>
                </c:pt>
                <c:pt idx="2">
                  <c:v>0</c:v>
                </c:pt>
              </c:numCache>
            </c:numRef>
          </c:val>
        </c:ser>
        <c:dLbls>
          <c:showLegendKey val="0"/>
          <c:showVal val="0"/>
          <c:showCatName val="0"/>
          <c:showSerName val="0"/>
          <c:showPercent val="0"/>
          <c:showBubbleSize val="0"/>
        </c:dLbls>
        <c:axId val="125117184"/>
        <c:axId val="125118720"/>
      </c:radarChart>
      <c:catAx>
        <c:axId val="125117184"/>
        <c:scaling>
          <c:orientation val="minMax"/>
        </c:scaling>
        <c:delete val="0"/>
        <c:axPos val="b"/>
        <c:majorGridlines/>
        <c:majorTickMark val="out"/>
        <c:minorTickMark val="none"/>
        <c:tickLblPos val="nextTo"/>
        <c:crossAx val="125118720"/>
        <c:crosses val="autoZero"/>
        <c:auto val="1"/>
        <c:lblAlgn val="ctr"/>
        <c:lblOffset val="100"/>
        <c:noMultiLvlLbl val="0"/>
      </c:catAx>
      <c:valAx>
        <c:axId val="125118720"/>
        <c:scaling>
          <c:orientation val="minMax"/>
          <c:max val="5"/>
        </c:scaling>
        <c:delete val="0"/>
        <c:axPos val="l"/>
        <c:majorGridlines/>
        <c:numFmt formatCode="General" sourceLinked="1"/>
        <c:majorTickMark val="cross"/>
        <c:minorTickMark val="none"/>
        <c:tickLblPos val="nextTo"/>
        <c:crossAx val="125117184"/>
        <c:crosses val="autoZero"/>
        <c:crossBetween val="between"/>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Results!$C$85</c:f>
              <c:strCache>
                <c:ptCount val="1"/>
                <c:pt idx="0">
                  <c:v>Maturity Score</c:v>
                </c:pt>
              </c:strCache>
            </c:strRef>
          </c:tx>
          <c:cat>
            <c:strRef>
              <c:f>Results!$B$86:$B$88</c:f>
              <c:strCache>
                <c:ptCount val="3"/>
                <c:pt idx="0">
                  <c:v>SIEM</c:v>
                </c:pt>
                <c:pt idx="1">
                  <c:v>IDPS</c:v>
                </c:pt>
                <c:pt idx="2">
                  <c:v>Security Analytics</c:v>
                </c:pt>
              </c:strCache>
            </c:strRef>
          </c:cat>
          <c:val>
            <c:numRef>
              <c:f>Results!$C$86:$C$88</c:f>
              <c:numCache>
                <c:formatCode>General</c:formatCode>
                <c:ptCount val="3"/>
                <c:pt idx="0">
                  <c:v>0</c:v>
                </c:pt>
                <c:pt idx="1">
                  <c:v>0</c:v>
                </c:pt>
                <c:pt idx="2">
                  <c:v>0</c:v>
                </c:pt>
              </c:numCache>
            </c:numRef>
          </c:val>
        </c:ser>
        <c:dLbls>
          <c:showLegendKey val="0"/>
          <c:showVal val="0"/>
          <c:showCatName val="0"/>
          <c:showSerName val="0"/>
          <c:showPercent val="0"/>
          <c:showBubbleSize val="0"/>
        </c:dLbls>
        <c:axId val="125139200"/>
        <c:axId val="125140992"/>
      </c:radarChart>
      <c:catAx>
        <c:axId val="125139200"/>
        <c:scaling>
          <c:orientation val="minMax"/>
        </c:scaling>
        <c:delete val="0"/>
        <c:axPos val="b"/>
        <c:majorGridlines/>
        <c:majorTickMark val="out"/>
        <c:minorTickMark val="none"/>
        <c:tickLblPos val="nextTo"/>
        <c:crossAx val="125140992"/>
        <c:crosses val="autoZero"/>
        <c:auto val="1"/>
        <c:lblAlgn val="ctr"/>
        <c:lblOffset val="100"/>
        <c:noMultiLvlLbl val="0"/>
      </c:catAx>
      <c:valAx>
        <c:axId val="125140992"/>
        <c:scaling>
          <c:orientation val="minMax"/>
          <c:max val="5"/>
        </c:scaling>
        <c:delete val="0"/>
        <c:axPos val="l"/>
        <c:majorGridlines/>
        <c:numFmt formatCode="General" sourceLinked="1"/>
        <c:majorTickMark val="cross"/>
        <c:minorTickMark val="none"/>
        <c:tickLblPos val="nextTo"/>
        <c:crossAx val="125139200"/>
        <c:crosses val="autoZero"/>
        <c:crossBetween val="between"/>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Results!$E$5</c:f>
              <c:strCache>
                <c:ptCount val="1"/>
                <c:pt idx="0">
                  <c:v>Capability (%)</c:v>
                </c:pt>
              </c:strCache>
            </c:strRef>
          </c:tx>
          <c:invertIfNegative val="0"/>
          <c:cat>
            <c:strRef>
              <c:f>Results!$B$9:$B$10</c:f>
              <c:strCache>
                <c:ptCount val="2"/>
                <c:pt idx="0">
                  <c:v>Technology</c:v>
                </c:pt>
                <c:pt idx="1">
                  <c:v>Services</c:v>
                </c:pt>
              </c:strCache>
            </c:strRef>
          </c:cat>
          <c:val>
            <c:numRef>
              <c:f>Results!$E$9:$E$10</c:f>
              <c:numCache>
                <c:formatCode>General</c:formatCode>
                <c:ptCount val="2"/>
                <c:pt idx="0">
                  <c:v>0</c:v>
                </c:pt>
                <c:pt idx="1">
                  <c:v>0</c:v>
                </c:pt>
              </c:numCache>
            </c:numRef>
          </c:val>
        </c:ser>
        <c:dLbls>
          <c:showLegendKey val="0"/>
          <c:showVal val="0"/>
          <c:showCatName val="0"/>
          <c:showSerName val="0"/>
          <c:showPercent val="0"/>
          <c:showBubbleSize val="0"/>
        </c:dLbls>
        <c:gapWidth val="150"/>
        <c:axId val="125160832"/>
        <c:axId val="126825600"/>
      </c:barChart>
      <c:catAx>
        <c:axId val="125160832"/>
        <c:scaling>
          <c:orientation val="minMax"/>
        </c:scaling>
        <c:delete val="0"/>
        <c:axPos val="b"/>
        <c:majorGridlines/>
        <c:majorTickMark val="out"/>
        <c:minorTickMark val="none"/>
        <c:tickLblPos val="nextTo"/>
        <c:crossAx val="126825600"/>
        <c:crosses val="autoZero"/>
        <c:auto val="1"/>
        <c:lblAlgn val="ctr"/>
        <c:lblOffset val="100"/>
        <c:noMultiLvlLbl val="0"/>
      </c:catAx>
      <c:valAx>
        <c:axId val="126825600"/>
        <c:scaling>
          <c:orientation val="minMax"/>
          <c:max val="100"/>
        </c:scaling>
        <c:delete val="0"/>
        <c:axPos val="l"/>
        <c:majorGridlines/>
        <c:numFmt formatCode="General" sourceLinked="1"/>
        <c:majorTickMark val="cross"/>
        <c:minorTickMark val="none"/>
        <c:tickLblPos val="nextTo"/>
        <c:crossAx val="125160832"/>
        <c:crosses val="autoZero"/>
        <c:crossBetween val="between"/>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Results!$D$85</c:f>
              <c:strCache>
                <c:ptCount val="1"/>
                <c:pt idx="0">
                  <c:v>Capability (%)</c:v>
                </c:pt>
              </c:strCache>
            </c:strRef>
          </c:tx>
          <c:invertIfNegative val="0"/>
          <c:cat>
            <c:strRef>
              <c:f>Results!$B$86:$B$88</c:f>
              <c:strCache>
                <c:ptCount val="3"/>
                <c:pt idx="0">
                  <c:v>SIEM</c:v>
                </c:pt>
                <c:pt idx="1">
                  <c:v>IDPS</c:v>
                </c:pt>
                <c:pt idx="2">
                  <c:v>Security Analytics</c:v>
                </c:pt>
              </c:strCache>
            </c:strRef>
          </c:cat>
          <c:val>
            <c:numRef>
              <c:f>Results!$D$86:$D$88</c:f>
              <c:numCache>
                <c:formatCode>General</c:formatCode>
                <c:ptCount val="3"/>
                <c:pt idx="0">
                  <c:v>0</c:v>
                </c:pt>
                <c:pt idx="1">
                  <c:v>0</c:v>
                </c:pt>
                <c:pt idx="2">
                  <c:v>0</c:v>
                </c:pt>
              </c:numCache>
            </c:numRef>
          </c:val>
        </c:ser>
        <c:dLbls>
          <c:showLegendKey val="0"/>
          <c:showVal val="0"/>
          <c:showCatName val="0"/>
          <c:showSerName val="0"/>
          <c:showPercent val="0"/>
          <c:showBubbleSize val="0"/>
        </c:dLbls>
        <c:gapWidth val="150"/>
        <c:axId val="126837504"/>
        <c:axId val="126839040"/>
      </c:barChart>
      <c:catAx>
        <c:axId val="126837504"/>
        <c:scaling>
          <c:orientation val="minMax"/>
        </c:scaling>
        <c:delete val="0"/>
        <c:axPos val="b"/>
        <c:majorGridlines/>
        <c:majorTickMark val="out"/>
        <c:minorTickMark val="none"/>
        <c:tickLblPos val="nextTo"/>
        <c:crossAx val="126839040"/>
        <c:crosses val="autoZero"/>
        <c:auto val="1"/>
        <c:lblAlgn val="ctr"/>
        <c:lblOffset val="100"/>
        <c:noMultiLvlLbl val="0"/>
      </c:catAx>
      <c:valAx>
        <c:axId val="126839040"/>
        <c:scaling>
          <c:orientation val="minMax"/>
          <c:max val="100"/>
        </c:scaling>
        <c:delete val="0"/>
        <c:axPos val="l"/>
        <c:majorGridlines/>
        <c:numFmt formatCode="General" sourceLinked="1"/>
        <c:majorTickMark val="cross"/>
        <c:minorTickMark val="none"/>
        <c:tickLblPos val="nextTo"/>
        <c:crossAx val="126837504"/>
        <c:crosses val="autoZero"/>
        <c:crossBetween val="between"/>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radarChart>
        <c:radarStyle val="marker"/>
        <c:varyColors val="0"/>
        <c:ser>
          <c:idx val="0"/>
          <c:order val="0"/>
          <c:tx>
            <c:strRef>
              <c:f>Results!$C$101</c:f>
              <c:strCache>
                <c:ptCount val="1"/>
                <c:pt idx="0">
                  <c:v>Maturity Score</c:v>
                </c:pt>
              </c:strCache>
            </c:strRef>
          </c:tx>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Results!$C$102:$C$107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axId val="126866944"/>
        <c:axId val="126868480"/>
      </c:radarChart>
      <c:catAx>
        <c:axId val="126866944"/>
        <c:scaling>
          <c:orientation val="minMax"/>
        </c:scaling>
        <c:delete val="0"/>
        <c:axPos val="b"/>
        <c:majorGridlines/>
        <c:majorTickMark val="out"/>
        <c:minorTickMark val="none"/>
        <c:tickLblPos val="nextTo"/>
        <c:crossAx val="126868480"/>
        <c:crosses val="autoZero"/>
        <c:auto val="1"/>
        <c:lblAlgn val="ctr"/>
        <c:lblOffset val="100"/>
        <c:noMultiLvlLbl val="0"/>
      </c:catAx>
      <c:valAx>
        <c:axId val="126868480"/>
        <c:scaling>
          <c:orientation val="minMax"/>
          <c:max val="5"/>
        </c:scaling>
        <c:delete val="0"/>
        <c:axPos val="l"/>
        <c:majorGridlines/>
        <c:numFmt formatCode="General" sourceLinked="1"/>
        <c:majorTickMark val="cross"/>
        <c:minorTickMark val="none"/>
        <c:tickLblPos val="nextTo"/>
        <c:crossAx val="126866944"/>
        <c:crosses val="autoZero"/>
        <c:crossBetween val="between"/>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Results!$D$101</c:f>
              <c:strCache>
                <c:ptCount val="1"/>
                <c:pt idx="0">
                  <c:v>Capability (%)</c:v>
                </c:pt>
              </c:strCache>
            </c:strRef>
          </c:tx>
          <c:invertIfNegative val="0"/>
          <c:cat>
            <c:strRef>
              <c:f>Results!$B$102:$B$107</c:f>
              <c:strCache>
                <c:ptCount val="6"/>
                <c:pt idx="0">
                  <c:v>Security Monitoring</c:v>
                </c:pt>
                <c:pt idx="1">
                  <c:v>Security Incident Management</c:v>
                </c:pt>
                <c:pt idx="2">
                  <c:v>Security Analysis</c:v>
                </c:pt>
                <c:pt idx="3">
                  <c:v>Threat Intelligence</c:v>
                </c:pt>
                <c:pt idx="4">
                  <c:v>Vulnerability Management</c:v>
                </c:pt>
                <c:pt idx="5">
                  <c:v>Log Management</c:v>
                </c:pt>
              </c:strCache>
            </c:strRef>
          </c:cat>
          <c:val>
            <c:numRef>
              <c:f>Results!$D$102:$D$107</c:f>
              <c:numCache>
                <c:formatCode>General</c:formatCode>
                <c:ptCount val="6"/>
                <c:pt idx="0">
                  <c:v>0</c:v>
                </c:pt>
                <c:pt idx="1">
                  <c:v>0</c:v>
                </c:pt>
                <c:pt idx="2">
                  <c:v>0</c:v>
                </c:pt>
                <c:pt idx="3">
                  <c:v>0</c:v>
                </c:pt>
                <c:pt idx="4">
                  <c:v>0</c:v>
                </c:pt>
                <c:pt idx="5">
                  <c:v>0</c:v>
                </c:pt>
              </c:numCache>
            </c:numRef>
          </c:val>
        </c:ser>
        <c:dLbls>
          <c:showLegendKey val="0"/>
          <c:showVal val="0"/>
          <c:showCatName val="0"/>
          <c:showSerName val="0"/>
          <c:showPercent val="0"/>
          <c:showBubbleSize val="0"/>
        </c:dLbls>
        <c:gapWidth val="150"/>
        <c:axId val="126491264"/>
        <c:axId val="126513536"/>
      </c:barChart>
      <c:catAx>
        <c:axId val="126491264"/>
        <c:scaling>
          <c:orientation val="minMax"/>
        </c:scaling>
        <c:delete val="0"/>
        <c:axPos val="b"/>
        <c:majorGridlines/>
        <c:majorTickMark val="out"/>
        <c:minorTickMark val="none"/>
        <c:tickLblPos val="nextTo"/>
        <c:crossAx val="126513536"/>
        <c:crosses val="autoZero"/>
        <c:auto val="1"/>
        <c:lblAlgn val="ctr"/>
        <c:lblOffset val="100"/>
        <c:noMultiLvlLbl val="0"/>
      </c:catAx>
      <c:valAx>
        <c:axId val="126513536"/>
        <c:scaling>
          <c:orientation val="minMax"/>
          <c:max val="100"/>
        </c:scaling>
        <c:delete val="0"/>
        <c:axPos val="l"/>
        <c:majorGridlines/>
        <c:numFmt formatCode="General" sourceLinked="1"/>
        <c:majorTickMark val="cross"/>
        <c:minorTickMark val="none"/>
        <c:tickLblPos val="nextTo"/>
        <c:crossAx val="126491264"/>
        <c:crosses val="autoZero"/>
        <c:crossBetween val="between"/>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16" fmlaLink="_Output!$B$243" fmlaRange="_Input!$C$3:$C$4" noThreeD="1" sel="2" val="0"/>
</file>

<file path=xl/ctrlProps/ctrlProp10.xml><?xml version="1.0" encoding="utf-8"?>
<formControlPr xmlns="http://schemas.microsoft.com/office/spreadsheetml/2009/9/main" objectType="Drop" dropStyle="combo" dx="16" fmlaLink="_Output!$B$4" fmlaRange="_Input!$C$13:$C$17" noThreeD="1" sel="0" val="0"/>
</file>

<file path=xl/ctrlProps/ctrlProp100.xml><?xml version="1.0" encoding="utf-8"?>
<formControlPr xmlns="http://schemas.microsoft.com/office/spreadsheetml/2009/9/main" objectType="Drop" dropStyle="combo" dx="16" fmlaLink="_Output!$B$106" fmlaRange="_Input!$C$3:$C$4" noThreeD="1" val="0"/>
</file>

<file path=xl/ctrlProps/ctrlProp101.xml><?xml version="1.0" encoding="utf-8"?>
<formControlPr xmlns="http://schemas.microsoft.com/office/spreadsheetml/2009/9/main" objectType="Drop" dropStyle="combo" dx="16" fmlaLink="_Output!$B$107" fmlaRange="_Input!$C$3:$C$4" noThreeD="1" val="0"/>
</file>

<file path=xl/ctrlProps/ctrlProp102.xml><?xml version="1.0" encoding="utf-8"?>
<formControlPr xmlns="http://schemas.microsoft.com/office/spreadsheetml/2009/9/main" objectType="Drop" dropStyle="combo" dx="16" fmlaLink="_Output!$B$108" fmlaRange="_Input!$C$3:$C$4" noThreeD="1" val="0"/>
</file>

<file path=xl/ctrlProps/ctrlProp103.xml><?xml version="1.0" encoding="utf-8"?>
<formControlPr xmlns="http://schemas.microsoft.com/office/spreadsheetml/2009/9/main" objectType="Drop" dropStyle="combo" dx="16" fmlaLink="_Output!$B$109" fmlaRange="_Input!$C$3:$C$4" noThreeD="1" val="0"/>
</file>

<file path=xl/ctrlProps/ctrlProp104.xml><?xml version="1.0" encoding="utf-8"?>
<formControlPr xmlns="http://schemas.microsoft.com/office/spreadsheetml/2009/9/main" objectType="Drop" dropStyle="combo" dx="16" fmlaLink="_Output!$B$100" fmlaRange="_Input!$C$13:$C$17" noThreeD="1" sel="0" val="0"/>
</file>

<file path=xl/ctrlProps/ctrlProp105.xml><?xml version="1.0" encoding="utf-8"?>
<formControlPr xmlns="http://schemas.microsoft.com/office/spreadsheetml/2009/9/main" objectType="Drop" dropStyle="combo" dx="16" fmlaLink="_Output!$C$100" fmlaRange="_Input!$C$27:$C$31" noThreeD="1" sel="3" val="0"/>
</file>

<file path=xl/ctrlProps/ctrlProp106.xml><?xml version="1.0" encoding="utf-8"?>
<formControlPr xmlns="http://schemas.microsoft.com/office/spreadsheetml/2009/9/main" objectType="Drop" dropStyle="combo" dx="16" fmlaLink="_Output!$B$110" fmlaRange="_Input!$C$39:$C$43" noThreeD="1" sel="0" val="0"/>
</file>

<file path=xl/ctrlProps/ctrlProp107.xml><?xml version="1.0" encoding="utf-8"?>
<formControlPr xmlns="http://schemas.microsoft.com/office/spreadsheetml/2009/9/main" objectType="Drop" dropStyle="combo" dx="16" fmlaLink="_Output!$C$110" fmlaRange="_Input!$C$27:$C$31" noThreeD="1" sel="3" val="0"/>
</file>

<file path=xl/ctrlProps/ctrlProp108.xml><?xml version="1.0" encoding="utf-8"?>
<formControlPr xmlns="http://schemas.microsoft.com/office/spreadsheetml/2009/9/main" objectType="Drop" dropStyle="combo" dx="16" fmlaLink="_Output!$B$114" fmlaRange="_Input!$C$13:$C$17" noThreeD="1" sel="0" val="0"/>
</file>

<file path=xl/ctrlProps/ctrlProp109.xml><?xml version="1.0" encoding="utf-8"?>
<formControlPr xmlns="http://schemas.microsoft.com/office/spreadsheetml/2009/9/main" objectType="Drop" dropStyle="combo" dx="16" fmlaLink="_Output!$B$115" fmlaRange="_Input!$C$13:$C$17" noThreeD="1" sel="0" val="0"/>
</file>

<file path=xl/ctrlProps/ctrlProp11.xml><?xml version="1.0" encoding="utf-8"?>
<formControlPr xmlns="http://schemas.microsoft.com/office/spreadsheetml/2009/9/main" objectType="Drop" dropStyle="combo" dx="16" fmlaLink="_Output!$B$5" fmlaRange="_Input!$C$13:$C$17" noThreeD="1" sel="0" val="0"/>
</file>

<file path=xl/ctrlProps/ctrlProp110.xml><?xml version="1.0" encoding="utf-8"?>
<formControlPr xmlns="http://schemas.microsoft.com/office/spreadsheetml/2009/9/main" objectType="Drop" dropStyle="combo" dx="16" fmlaLink="_Output!$C$114" fmlaRange="_Input!$C$27:$C$31" noThreeD="1" sel="3" val="0"/>
</file>

<file path=xl/ctrlProps/ctrlProp111.xml><?xml version="1.0" encoding="utf-8"?>
<formControlPr xmlns="http://schemas.microsoft.com/office/spreadsheetml/2009/9/main" objectType="Drop" dropStyle="combo" dx="16" fmlaLink="_Output!$C$115" fmlaRange="_Input!$C$27:$C$31" noThreeD="1" sel="3" val="0"/>
</file>

<file path=xl/ctrlProps/ctrlProp112.xml><?xml version="1.0" encoding="utf-8"?>
<formControlPr xmlns="http://schemas.microsoft.com/office/spreadsheetml/2009/9/main" objectType="Drop" dropStyle="combo" dx="16" fmlaLink="_Output!$B$129" fmlaRange="_Input!$C$39:$C$43" noThreeD="1" sel="0" val="0"/>
</file>

<file path=xl/ctrlProps/ctrlProp113.xml><?xml version="1.0" encoding="utf-8"?>
<formControlPr xmlns="http://schemas.microsoft.com/office/spreadsheetml/2009/9/main" objectType="Drop" dropStyle="combo" dx="16" fmlaLink="_Output!$C$116" fmlaRange="_Input!$C$27:$C$31" noThreeD="1" sel="3" val="0"/>
</file>

<file path=xl/ctrlProps/ctrlProp114.xml><?xml version="1.0" encoding="utf-8"?>
<formControlPr xmlns="http://schemas.microsoft.com/office/spreadsheetml/2009/9/main" objectType="Drop" dropStyle="combo" dx="16" fmlaLink="_Output!$C$126" fmlaRange="_Input!$C$27:$C$31" noThreeD="1" sel="3" val="0"/>
</file>

<file path=xl/ctrlProps/ctrlProp115.xml><?xml version="1.0" encoding="utf-8"?>
<formControlPr xmlns="http://schemas.microsoft.com/office/spreadsheetml/2009/9/main" objectType="Drop" dropStyle="combo" dx="16" fmlaLink="_Output!$C$127" fmlaRange="_Input!$C$27:$C$31" noThreeD="1" sel="3" val="0"/>
</file>

<file path=xl/ctrlProps/ctrlProp116.xml><?xml version="1.0" encoding="utf-8"?>
<formControlPr xmlns="http://schemas.microsoft.com/office/spreadsheetml/2009/9/main" objectType="Drop" dropStyle="combo" dx="16" fmlaLink="_Output!$C$128" fmlaRange="_Input!$C$27:$C$31" noThreeD="1" sel="3" val="0"/>
</file>

<file path=xl/ctrlProps/ctrlProp117.xml><?xml version="1.0" encoding="utf-8"?>
<formControlPr xmlns="http://schemas.microsoft.com/office/spreadsheetml/2009/9/main" objectType="Drop" dropStyle="combo" dx="16" fmlaLink="_Output!$C$129" fmlaRange="_Input!$C$27:$C$31" noThreeD="1" sel="3" val="0"/>
</file>

<file path=xl/ctrlProps/ctrlProp118.xml><?xml version="1.0" encoding="utf-8"?>
<formControlPr xmlns="http://schemas.microsoft.com/office/spreadsheetml/2009/9/main" objectType="Drop" dropStyle="combo" dx="16" fmlaLink="_Output!$B$117" fmlaRange="_Input!$C$39:$C$43" noThreeD="1" sel="0" val="0"/>
</file>

<file path=xl/ctrlProps/ctrlProp119.xml><?xml version="1.0" encoding="utf-8"?>
<formControlPr xmlns="http://schemas.microsoft.com/office/spreadsheetml/2009/9/main" objectType="Drop" dropStyle="combo" dx="16" fmlaLink="_Output!$B$118" fmlaRange="_Input!$C$13:$C$17" noThreeD="1" sel="0" val="0"/>
</file>

<file path=xl/ctrlProps/ctrlProp12.xml><?xml version="1.0" encoding="utf-8"?>
<formControlPr xmlns="http://schemas.microsoft.com/office/spreadsheetml/2009/9/main" objectType="Drop" dropStyle="combo" dx="16" fmlaLink="_Output!$B$32" fmlaRange="_Input!$C$3:$C$4" noThreeD="1" val="0"/>
</file>

<file path=xl/ctrlProps/ctrlProp120.xml><?xml version="1.0" encoding="utf-8"?>
<formControlPr xmlns="http://schemas.microsoft.com/office/spreadsheetml/2009/9/main" objectType="Drop" dropStyle="combo" dx="16" fmlaLink="_Output!$C$117" fmlaRange="_Input!$C$27:$C$31" noThreeD="1" sel="3" val="0"/>
</file>

<file path=xl/ctrlProps/ctrlProp121.xml><?xml version="1.0" encoding="utf-8"?>
<formControlPr xmlns="http://schemas.microsoft.com/office/spreadsheetml/2009/9/main" objectType="Drop" dropStyle="combo" dx="16" fmlaLink="_Output!$C$118" fmlaRange="_Input!$C$27:$C$31" noThreeD="1" sel="3" val="0"/>
</file>

<file path=xl/ctrlProps/ctrlProp122.xml><?xml version="1.0" encoding="utf-8"?>
<formControlPr xmlns="http://schemas.microsoft.com/office/spreadsheetml/2009/9/main" objectType="Drop" dropStyle="combo" dx="16" fmlaLink="_Output!$B$141" fmlaRange="_Input!$C$13:$C$17" noThreeD="1" sel="0" val="0"/>
</file>

<file path=xl/ctrlProps/ctrlProp123.xml><?xml version="1.0" encoding="utf-8"?>
<formControlPr xmlns="http://schemas.microsoft.com/office/spreadsheetml/2009/9/main" objectType="Drop" dropStyle="combo" dx="16" fmlaLink="_Output!$B$143" fmlaRange="_Input!$C$3:$C$4" noThreeD="1" val="0"/>
</file>

<file path=xl/ctrlProps/ctrlProp124.xml><?xml version="1.0" encoding="utf-8"?>
<formControlPr xmlns="http://schemas.microsoft.com/office/spreadsheetml/2009/9/main" objectType="Drop" dropStyle="combo" dx="16" fmlaLink="_Output!$B$144" fmlaRange="_Input!$C$3:$C$4" noThreeD="1" val="0"/>
</file>

<file path=xl/ctrlProps/ctrlProp125.xml><?xml version="1.0" encoding="utf-8"?>
<formControlPr xmlns="http://schemas.microsoft.com/office/spreadsheetml/2009/9/main" objectType="Drop" dropStyle="combo" dx="16" fmlaLink="_Output!$B$145" fmlaRange="_Input!$C$3:$C$4" noThreeD="1" val="0"/>
</file>

<file path=xl/ctrlProps/ctrlProp126.xml><?xml version="1.0" encoding="utf-8"?>
<formControlPr xmlns="http://schemas.microsoft.com/office/spreadsheetml/2009/9/main" objectType="Drop" dropStyle="combo" dx="16" fmlaLink="_Output!$B$146" fmlaRange="_Input!$C$3:$C$4" noThreeD="1" val="0"/>
</file>

<file path=xl/ctrlProps/ctrlProp127.xml><?xml version="1.0" encoding="utf-8"?>
<formControlPr xmlns="http://schemas.microsoft.com/office/spreadsheetml/2009/9/main" objectType="Drop" dropStyle="combo" dx="16" fmlaLink="_Output!$C$141" fmlaRange="_Input!$C$27:$C$31" noThreeD="1" sel="3" val="0"/>
</file>

<file path=xl/ctrlProps/ctrlProp128.xml><?xml version="1.0" encoding="utf-8"?>
<formControlPr xmlns="http://schemas.microsoft.com/office/spreadsheetml/2009/9/main" objectType="Drop" dropStyle="combo" dx="16" fmlaLink="_Output!$B$149" fmlaRange="_Input!$C$13:$C$17" noThreeD="1" sel="0" val="0"/>
</file>

<file path=xl/ctrlProps/ctrlProp129.xml><?xml version="1.0" encoding="utf-8"?>
<formControlPr xmlns="http://schemas.microsoft.com/office/spreadsheetml/2009/9/main" objectType="Drop" dropStyle="combo" dx="16" fmlaLink="_Output!$C$149" fmlaRange="_Input!$C$27:$C$31" noThreeD="1" sel="3" val="0"/>
</file>

<file path=xl/ctrlProps/ctrlProp13.xml><?xml version="1.0" encoding="utf-8"?>
<formControlPr xmlns="http://schemas.microsoft.com/office/spreadsheetml/2009/9/main" objectType="Drop" dropStyle="combo" dx="16" fmlaLink="_Output!$B$33" fmlaRange="_Input!$C$3:$C$4" noThreeD="1" val="0"/>
</file>

<file path=xl/ctrlProps/ctrlProp130.xml><?xml version="1.0" encoding="utf-8"?>
<formControlPr xmlns="http://schemas.microsoft.com/office/spreadsheetml/2009/9/main" objectType="Drop" dropStyle="combo" dx="16" fmlaLink="_Output!$B$151" fmlaRange="_Input!$C$3:$C$4" noThreeD="1" val="0"/>
</file>

<file path=xl/ctrlProps/ctrlProp131.xml><?xml version="1.0" encoding="utf-8"?>
<formControlPr xmlns="http://schemas.microsoft.com/office/spreadsheetml/2009/9/main" objectType="Drop" dropStyle="combo" dx="16" fmlaLink="_Output!$B$152" fmlaRange="_Input!$C$3:$C$4" noThreeD="1" val="0"/>
</file>

<file path=xl/ctrlProps/ctrlProp132.xml><?xml version="1.0" encoding="utf-8"?>
<formControlPr xmlns="http://schemas.microsoft.com/office/spreadsheetml/2009/9/main" objectType="Drop" dropStyle="combo" dx="16" fmlaLink="_Output!$B$153" fmlaRange="_Input!$C$3:$C$4" noThreeD="1" val="0"/>
</file>

<file path=xl/ctrlProps/ctrlProp133.xml><?xml version="1.0" encoding="utf-8"?>
<formControlPr xmlns="http://schemas.microsoft.com/office/spreadsheetml/2009/9/main" objectType="Drop" dropStyle="combo" dx="16" fmlaLink="_Output!$B$154" fmlaRange="_Input!$C$13:$C$17" noThreeD="1" sel="0" val="0"/>
</file>

<file path=xl/ctrlProps/ctrlProp134.xml><?xml version="1.0" encoding="utf-8"?>
<formControlPr xmlns="http://schemas.microsoft.com/office/spreadsheetml/2009/9/main" objectType="Drop" dropStyle="combo" dx="16" fmlaLink="_Output!$C$154" fmlaRange="_Input!$C$27:$C$31" noThreeD="1" sel="3" val="0"/>
</file>

<file path=xl/ctrlProps/ctrlProp135.xml><?xml version="1.0" encoding="utf-8"?>
<formControlPr xmlns="http://schemas.microsoft.com/office/spreadsheetml/2009/9/main" objectType="Drop" dropStyle="combo" dx="16" fmlaLink="_Output!$B$147" fmlaRange="_Input!$C$3:$C$4" noThreeD="1" val="0"/>
</file>

<file path=xl/ctrlProps/ctrlProp136.xml><?xml version="1.0" encoding="utf-8"?>
<formControlPr xmlns="http://schemas.microsoft.com/office/spreadsheetml/2009/9/main" objectType="Drop" dropStyle="combo" dx="16" fmlaLink="_Output!$B$155" fmlaRange="_Input!$C$13:$C$17" noThreeD="1" sel="0" val="0"/>
</file>

<file path=xl/ctrlProps/ctrlProp137.xml><?xml version="1.0" encoding="utf-8"?>
<formControlPr xmlns="http://schemas.microsoft.com/office/spreadsheetml/2009/9/main" objectType="Drop" dropStyle="combo" dx="16" fmlaLink="_Output!$C$155" fmlaRange="_Input!$C$27:$C$31" noThreeD="1" sel="3" val="0"/>
</file>

<file path=xl/ctrlProps/ctrlProp138.xml><?xml version="1.0" encoding="utf-8"?>
<formControlPr xmlns="http://schemas.microsoft.com/office/spreadsheetml/2009/9/main" objectType="Drop" dropStyle="combo" dx="16" fmlaLink="_Output!$B$156" fmlaRange="_Input!$C$13:$C$17" noThreeD="1" sel="0" val="0"/>
</file>

<file path=xl/ctrlProps/ctrlProp139.xml><?xml version="1.0" encoding="utf-8"?>
<formControlPr xmlns="http://schemas.microsoft.com/office/spreadsheetml/2009/9/main" objectType="Drop" dropStyle="combo" dx="16" fmlaLink="_Output!$C$156" fmlaRange="_Input!$C$27:$C$31" noThreeD="1" sel="3" val="0"/>
</file>

<file path=xl/ctrlProps/ctrlProp14.xml><?xml version="1.0" encoding="utf-8"?>
<formControlPr xmlns="http://schemas.microsoft.com/office/spreadsheetml/2009/9/main" objectType="Drop" dropStyle="combo" dx="16" fmlaLink="_Output!$B$34" fmlaRange="_Input!$C$3:$C$4" noThreeD="1" val="0"/>
</file>

<file path=xl/ctrlProps/ctrlProp140.xml><?xml version="1.0" encoding="utf-8"?>
<formControlPr xmlns="http://schemas.microsoft.com/office/spreadsheetml/2009/9/main" objectType="Drop" dropStyle="combo" dx="16" fmlaLink="_Output!$B$75" fmlaRange="_Input!$C$45:$C$49" noThreeD="1" sel="0" val="0"/>
</file>

<file path=xl/ctrlProps/ctrlProp141.xml><?xml version="1.0" encoding="utf-8"?>
<formControlPr xmlns="http://schemas.microsoft.com/office/spreadsheetml/2009/9/main" objectType="Drop" dropStyle="combo" dx="16" fmlaLink="_Output!$B$76" fmlaRange="_Input!$C$45:$C$49" noThreeD="1" sel="0" val="0"/>
</file>

<file path=xl/ctrlProps/ctrlProp142.xml><?xml version="1.0" encoding="utf-8"?>
<formControlPr xmlns="http://schemas.microsoft.com/office/spreadsheetml/2009/9/main" objectType="Drop" dropStyle="combo" dx="16" fmlaLink="_Output!$C$75" fmlaRange="_Input!$C$27:$C$31" noThreeD="1" sel="3" val="0"/>
</file>

<file path=xl/ctrlProps/ctrlProp143.xml><?xml version="1.0" encoding="utf-8"?>
<formControlPr xmlns="http://schemas.microsoft.com/office/spreadsheetml/2009/9/main" objectType="Drop" dropStyle="combo" dx="16" fmlaLink="_Output!$C$76" fmlaRange="_Input!$C$27:$C$31" noThreeD="1" sel="3" val="0"/>
</file>

<file path=xl/ctrlProps/ctrlProp144.xml><?xml version="1.0" encoding="utf-8"?>
<formControlPr xmlns="http://schemas.microsoft.com/office/spreadsheetml/2009/9/main" objectType="Drop" dropStyle="combo" dx="16" fmlaLink="_Output!$B$74" fmlaRange="_Input!$C$45:$C$49" noThreeD="1" sel="0" val="0"/>
</file>

<file path=xl/ctrlProps/ctrlProp145.xml><?xml version="1.0" encoding="utf-8"?>
<formControlPr xmlns="http://schemas.microsoft.com/office/spreadsheetml/2009/9/main" objectType="Drop" dropStyle="combo" dx="16" fmlaLink="_Output!$C$74" fmlaRange="_Input!$C$27:$C$31" noThreeD="1" sel="3" val="0"/>
</file>

<file path=xl/ctrlProps/ctrlProp146.xml><?xml version="1.0" encoding="utf-8"?>
<formControlPr xmlns="http://schemas.microsoft.com/office/spreadsheetml/2009/9/main" objectType="Drop" dropStyle="combo" dx="16" fmlaLink="_Output!$B$72" fmlaRange="_Input!$C$3:$C$4" noThreeD="1" sel="0" val="0"/>
</file>

<file path=xl/ctrlProps/ctrlProp147.xml><?xml version="1.0" encoding="utf-8"?>
<formControlPr xmlns="http://schemas.microsoft.com/office/spreadsheetml/2009/9/main" objectType="Drop" dropStyle="combo" dx="16" fmlaLink="_Output!$B$116" fmlaRange="_Input!$C$13:$C$17" noThreeD="1" sel="0" val="0"/>
</file>

<file path=xl/ctrlProps/ctrlProp148.xml><?xml version="1.0" encoding="utf-8"?>
<formControlPr xmlns="http://schemas.microsoft.com/office/spreadsheetml/2009/9/main" objectType="Drop" dropStyle="combo" dx="16" fmlaLink="_Output!$B$82" fmlaRange="_Input!$C$45:$C$49" noThreeD="1" sel="0" val="0"/>
</file>

<file path=xl/ctrlProps/ctrlProp149.xml><?xml version="1.0" encoding="utf-8"?>
<formControlPr xmlns="http://schemas.microsoft.com/office/spreadsheetml/2009/9/main" objectType="Drop" dropStyle="combo" dx="16" fmlaLink="_Output!$B$99" fmlaRange="_Input!$C$13:$C$17" noThreeD="1" sel="0" val="0"/>
</file>

<file path=xl/ctrlProps/ctrlProp15.xml><?xml version="1.0" encoding="utf-8"?>
<formControlPr xmlns="http://schemas.microsoft.com/office/spreadsheetml/2009/9/main" objectType="Drop" dropStyle="combo" dx="16" fmlaLink="_Output!$B$35" fmlaRange="_Input!$C$3:$C$4" noThreeD="1" val="0"/>
</file>

<file path=xl/ctrlProps/ctrlProp150.xml><?xml version="1.0" encoding="utf-8"?>
<formControlPr xmlns="http://schemas.microsoft.com/office/spreadsheetml/2009/9/main" objectType="Drop" dropStyle="combo" dx="16" fmlaLink="_Output!$B$130" fmlaRange="_Input!$C$39:$C$43" noThreeD="1" sel="0" val="0"/>
</file>

<file path=xl/ctrlProps/ctrlProp151.xml><?xml version="1.0" encoding="utf-8"?>
<formControlPr xmlns="http://schemas.microsoft.com/office/spreadsheetml/2009/9/main" objectType="Drop" dropStyle="combo" dx="16" fmlaLink="_Output!$C$130" fmlaRange="_Input!$C$27:$C$31" noThreeD="1" sel="3" val="0"/>
</file>

<file path=xl/ctrlProps/ctrlProp152.xml><?xml version="1.0" encoding="utf-8"?>
<formControlPr xmlns="http://schemas.microsoft.com/office/spreadsheetml/2009/9/main" objectType="Drop" dropStyle="combo" dx="16" fmlaLink="_Output!$B$136" fmlaRange="_Input!$C$39:$C$43" noThreeD="1" sel="0" val="0"/>
</file>

<file path=xl/ctrlProps/ctrlProp153.xml><?xml version="1.0" encoding="utf-8"?>
<formControlPr xmlns="http://schemas.microsoft.com/office/spreadsheetml/2009/9/main" objectType="Drop" dropStyle="combo" dx="16" fmlaLink="_Output!$C$136" fmlaRange="_Input!$C$27:$C$31" noThreeD="1" sel="3" val="0"/>
</file>

<file path=xl/ctrlProps/ctrlProp154.xml><?xml version="1.0" encoding="utf-8"?>
<formControlPr xmlns="http://schemas.microsoft.com/office/spreadsheetml/2009/9/main" objectType="Drop" dropStyle="combo" dx="16" fmlaLink="_Output!$B$126" fmlaRange="_Input!$C$13:$C$17" noThreeD="1" sel="0" val="0"/>
</file>

<file path=xl/ctrlProps/ctrlProp155.xml><?xml version="1.0" encoding="utf-8"?>
<formControlPr xmlns="http://schemas.microsoft.com/office/spreadsheetml/2009/9/main" objectType="Drop" dropStyle="combo" dx="16" fmlaLink="_Output!$B$127" fmlaRange="_Input!$C$13:$C$17" noThreeD="1" sel="0" val="0"/>
</file>

<file path=xl/ctrlProps/ctrlProp156.xml><?xml version="1.0" encoding="utf-8"?>
<formControlPr xmlns="http://schemas.microsoft.com/office/spreadsheetml/2009/9/main" objectType="Drop" dropStyle="combo" dx="16" fmlaLink="_Output!$B$128" fmlaRange="_Input!$C$13:$C$17" noThreeD="1" sel="0" val="0"/>
</file>

<file path=xl/ctrlProps/ctrlProp157.xml><?xml version="1.0" encoding="utf-8"?>
<formControlPr xmlns="http://schemas.microsoft.com/office/spreadsheetml/2009/9/main" objectType="Drop" dropStyle="combo" dx="16" fmlaLink="_Output!$B$133" fmlaRange="_Input!$C$20:$C$24" noThreeD="1" sel="0" val="0"/>
</file>

<file path=xl/ctrlProps/ctrlProp158.xml><?xml version="1.0" encoding="utf-8"?>
<formControlPr xmlns="http://schemas.microsoft.com/office/spreadsheetml/2009/9/main" objectType="Drop" dropStyle="combo" dx="16" fmlaLink="_Output!$C$133" fmlaRange="_Input!$C$27:$C$31" noThreeD="1" sel="3" val="0"/>
</file>

<file path=xl/ctrlProps/ctrlProp159.xml><?xml version="1.0" encoding="utf-8"?>
<formControlPr xmlns="http://schemas.microsoft.com/office/spreadsheetml/2009/9/main" objectType="Drop" dropStyle="combo" dx="16" fmlaLink="_Output!$B$135" fmlaRange="_Input!$C$39:$C$43" noThreeD="1" sel="0" val="0"/>
</file>

<file path=xl/ctrlProps/ctrlProp16.xml><?xml version="1.0" encoding="utf-8"?>
<formControlPr xmlns="http://schemas.microsoft.com/office/spreadsheetml/2009/9/main" objectType="Drop" dropStyle="combo" dx="16" fmlaLink="_Output!$B$36" fmlaRange="_Input!$C$3:$C$4" noThreeD="1" val="0"/>
</file>

<file path=xl/ctrlProps/ctrlProp160.xml><?xml version="1.0" encoding="utf-8"?>
<formControlPr xmlns="http://schemas.microsoft.com/office/spreadsheetml/2009/9/main" objectType="Drop" dropStyle="combo" dx="16" fmlaLink="_Output!$C$135" fmlaRange="_Input!$C$27:$C$31" noThreeD="1" sel="3" val="0"/>
</file>

<file path=xl/ctrlProps/ctrlProp161.xml><?xml version="1.0" encoding="utf-8"?>
<formControlPr xmlns="http://schemas.microsoft.com/office/spreadsheetml/2009/9/main" objectType="Drop" dropStyle="combo" dx="16" fmlaLink="_Output!$B$134" fmlaRange="_Input!$C$13:$C$17" noThreeD="1" sel="0" val="0"/>
</file>

<file path=xl/ctrlProps/ctrlProp162.xml><?xml version="1.0" encoding="utf-8"?>
<formControlPr xmlns="http://schemas.microsoft.com/office/spreadsheetml/2009/9/main" objectType="Drop" dropStyle="combo" dx="16" fmlaLink="_Output!$C$134" fmlaRange="_Input!$C$27:$C$31" noThreeD="1" sel="3" val="0"/>
</file>

<file path=xl/ctrlProps/ctrlProp163.xml><?xml version="1.0" encoding="utf-8"?>
<formControlPr xmlns="http://schemas.microsoft.com/office/spreadsheetml/2009/9/main" objectType="Drop" dropStyle="combo" dx="16" fmlaLink="_Output!$B$148" fmlaRange="_Input!$C$3:$C$4" noThreeD="1" val="0"/>
</file>

<file path=xl/ctrlProps/ctrlProp164.xml><?xml version="1.0" encoding="utf-8"?>
<formControlPr xmlns="http://schemas.microsoft.com/office/spreadsheetml/2009/9/main" objectType="Drop" dropStyle="combo" dx="16" fmlaLink="_Output!$B$157" fmlaRange="_Input!$C$39:$C$43" noThreeD="1" sel="0" val="0"/>
</file>

<file path=xl/ctrlProps/ctrlProp165.xml><?xml version="1.0" encoding="utf-8"?>
<formControlPr xmlns="http://schemas.microsoft.com/office/spreadsheetml/2009/9/main" objectType="Drop" dropStyle="combo" dx="16" fmlaLink="_Output!$C$157" fmlaRange="_Input!$C$27:$C$31" noThreeD="1" sel="3" val="0"/>
</file>

<file path=xl/ctrlProps/ctrlProp166.xml><?xml version="1.0" encoding="utf-8"?>
<formControlPr xmlns="http://schemas.microsoft.com/office/spreadsheetml/2009/9/main" objectType="Drop" dropStyle="combo" dx="16" fmlaLink="_Output!$C$119" fmlaRange="_Input!$C$27:$C$31" noThreeD="1" sel="3" val="0"/>
</file>

<file path=xl/ctrlProps/ctrlProp167.xml><?xml version="1.0" encoding="utf-8"?>
<formControlPr xmlns="http://schemas.microsoft.com/office/spreadsheetml/2009/9/main" objectType="Drop" dropStyle="combo" dx="16" fmlaLink="_Output!$B$124" fmlaRange="_Input!$C$13:$C$17" noThreeD="1" sel="0" val="0"/>
</file>

<file path=xl/ctrlProps/ctrlProp168.xml><?xml version="1.0" encoding="utf-8"?>
<formControlPr xmlns="http://schemas.microsoft.com/office/spreadsheetml/2009/9/main" objectType="Drop" dropStyle="combo" dx="16" fmlaLink="_Output!$C$124" fmlaRange="_Input!$C$27:$C$31" noThreeD="1" sel="3" val="0"/>
</file>

<file path=xl/ctrlProps/ctrlProp169.xml><?xml version="1.0" encoding="utf-8"?>
<formControlPr xmlns="http://schemas.microsoft.com/office/spreadsheetml/2009/9/main" objectType="Drop" dropStyle="combo" dx="16" fmlaLink="_Output!$B$137" fmlaRange="_Input!$C$39:$C$43" noThreeD="1" sel="0" val="0"/>
</file>

<file path=xl/ctrlProps/ctrlProp17.xml><?xml version="1.0" encoding="utf-8"?>
<formControlPr xmlns="http://schemas.microsoft.com/office/spreadsheetml/2009/9/main" objectType="Drop" dropStyle="combo" dx="16" fmlaLink="_Output!$B$37" fmlaRange="_Input!$C$3:$C$4" noThreeD="1" val="0"/>
</file>

<file path=xl/ctrlProps/ctrlProp170.xml><?xml version="1.0" encoding="utf-8"?>
<formControlPr xmlns="http://schemas.microsoft.com/office/spreadsheetml/2009/9/main" objectType="Drop" dropStyle="combo" dx="16" fmlaLink="_Output!$C$137" fmlaRange="_Input!$C$27:$C$31" noThreeD="1" sel="3" val="0"/>
</file>

<file path=xl/ctrlProps/ctrlProp171.xml><?xml version="1.0" encoding="utf-8"?>
<formControlPr xmlns="http://schemas.microsoft.com/office/spreadsheetml/2009/9/main" objectType="Drop" dropStyle="combo" dx="16" fmlaLink="_Output!$B$119" fmlaRange="_Input!$C$39:$C$43" noThreeD="1" sel="0" val="0"/>
</file>

<file path=xl/ctrlProps/ctrlProp172.xml><?xml version="1.0" encoding="utf-8"?>
<formControlPr xmlns="http://schemas.microsoft.com/office/spreadsheetml/2009/9/main" objectType="Drop" dropStyle="combo" dx="16" fmlaLink="_Output!$B$120" fmlaRange="_Input!$C$39:$C$43" noThreeD="1" sel="0" val="0"/>
</file>

<file path=xl/ctrlProps/ctrlProp173.xml><?xml version="1.0" encoding="utf-8"?>
<formControlPr xmlns="http://schemas.microsoft.com/office/spreadsheetml/2009/9/main" objectType="Drop" dropStyle="combo" dx="16" fmlaLink="_Output!$C$120" fmlaRange="_Input!$C$27:$C$31" noThreeD="1" sel="3" val="0"/>
</file>

<file path=xl/ctrlProps/ctrlProp174.xml><?xml version="1.0" encoding="utf-8"?>
<formControlPr xmlns="http://schemas.microsoft.com/office/spreadsheetml/2009/9/main" objectType="Drop" dropStyle="combo" dx="16" fmlaLink="_Output!$B$77" fmlaRange="_Input!$C$45:$C$49" noThreeD="1" sel="0" val="0"/>
</file>

<file path=xl/ctrlProps/ctrlProp175.xml><?xml version="1.0" encoding="utf-8"?>
<formControlPr xmlns="http://schemas.microsoft.com/office/spreadsheetml/2009/9/main" objectType="Drop" dropStyle="combo" dx="16" fmlaLink="_Output!$B$78" fmlaRange="_Input!$C$45:$C$49" noThreeD="1" sel="0" val="0"/>
</file>

<file path=xl/ctrlProps/ctrlProp176.xml><?xml version="1.0" encoding="utf-8"?>
<formControlPr xmlns="http://schemas.microsoft.com/office/spreadsheetml/2009/9/main" objectType="Drop" dropStyle="combo" dx="16" fmlaLink="_Output!$C$77" fmlaRange="_Input!$C$27:$C$31" noThreeD="1" sel="3" val="0"/>
</file>

<file path=xl/ctrlProps/ctrlProp177.xml><?xml version="1.0" encoding="utf-8"?>
<formControlPr xmlns="http://schemas.microsoft.com/office/spreadsheetml/2009/9/main" objectType="Drop" dropStyle="combo" dx="16" fmlaLink="_Output!$C$78" fmlaRange="_Input!$C$27:$C$31" noThreeD="1" sel="3" val="0"/>
</file>

<file path=xl/ctrlProps/ctrlProp178.xml><?xml version="1.0" encoding="utf-8"?>
<formControlPr xmlns="http://schemas.microsoft.com/office/spreadsheetml/2009/9/main" objectType="Drop" dropStyle="combo" dx="16" fmlaLink="_Output!$C$131" fmlaRange="_Input!$C$27:$C$31" noThreeD="1" sel="3" val="0"/>
</file>

<file path=xl/ctrlProps/ctrlProp179.xml><?xml version="1.0" encoding="utf-8"?>
<formControlPr xmlns="http://schemas.microsoft.com/office/spreadsheetml/2009/9/main" objectType="Drop" dropStyle="combo" dx="16" fmlaLink="_Output!$B$131" fmlaRange="_Input!$C$13:$C$17" noThreeD="1" sel="0" val="0"/>
</file>

<file path=xl/ctrlProps/ctrlProp18.xml><?xml version="1.0" encoding="utf-8"?>
<formControlPr xmlns="http://schemas.microsoft.com/office/spreadsheetml/2009/9/main" objectType="Drop" dropStyle="combo" dx="16" fmlaLink="_Output!$B$39" fmlaRange="_Input!$C$3:$C$4" noThreeD="1" val="0"/>
</file>

<file path=xl/ctrlProps/ctrlProp180.xml><?xml version="1.0" encoding="utf-8"?>
<formControlPr xmlns="http://schemas.microsoft.com/office/spreadsheetml/2009/9/main" objectType="Drop" dropStyle="combo" dx="16" fmlaLink="_Output!$B$162" fmlaRange="_Input!$C$13:$C$17" noThreeD="1" sel="0" val="0"/>
</file>

<file path=xl/ctrlProps/ctrlProp181.xml><?xml version="1.0" encoding="utf-8"?>
<formControlPr xmlns="http://schemas.microsoft.com/office/spreadsheetml/2009/9/main" objectType="Drop" dropStyle="combo" dx="16" fmlaLink="_Output!$B$163" fmlaRange="_Input!$C$13:$C$17" noThreeD="1" sel="0" val="0"/>
</file>

<file path=xl/ctrlProps/ctrlProp182.xml><?xml version="1.0" encoding="utf-8"?>
<formControlPr xmlns="http://schemas.microsoft.com/office/spreadsheetml/2009/9/main" objectType="Drop" dropStyle="combo" dx="16" fmlaLink="_Output!$C$162" fmlaRange="_Input!$C$27:$C$31" noThreeD="1" sel="3" val="0"/>
</file>

<file path=xl/ctrlProps/ctrlProp183.xml><?xml version="1.0" encoding="utf-8"?>
<formControlPr xmlns="http://schemas.microsoft.com/office/spreadsheetml/2009/9/main" objectType="Drop" dropStyle="combo" dx="16" fmlaLink="_Output!$C$163" fmlaRange="_Input!$C$27:$C$31" noThreeD="1" sel="3" val="0"/>
</file>

<file path=xl/ctrlProps/ctrlProp184.xml><?xml version="1.0" encoding="utf-8"?>
<formControlPr xmlns="http://schemas.microsoft.com/office/spreadsheetml/2009/9/main" objectType="Drop" dropStyle="combo" dx="16" fmlaLink="_Output!$B$165" fmlaRange="_Input!$C$3:$C$4" noThreeD="1" val="0"/>
</file>

<file path=xl/ctrlProps/ctrlProp185.xml><?xml version="1.0" encoding="utf-8"?>
<formControlPr xmlns="http://schemas.microsoft.com/office/spreadsheetml/2009/9/main" objectType="Drop" dropStyle="combo" dx="16" fmlaLink="_Output!$B$166" fmlaRange="_Input!$C$3:$C$4" noThreeD="1" val="0"/>
</file>

<file path=xl/ctrlProps/ctrlProp186.xml><?xml version="1.0" encoding="utf-8"?>
<formControlPr xmlns="http://schemas.microsoft.com/office/spreadsheetml/2009/9/main" objectType="Drop" dropStyle="combo" dx="16" fmlaLink="_Output!$B$167" fmlaRange="_Input!$C$3:$C$4" noThreeD="1" val="0"/>
</file>

<file path=xl/ctrlProps/ctrlProp187.xml><?xml version="1.0" encoding="utf-8"?>
<formControlPr xmlns="http://schemas.microsoft.com/office/spreadsheetml/2009/9/main" objectType="Drop" dropStyle="combo" dx="16" fmlaLink="_Output!$B$168" fmlaRange="_Input!$C$3:$C$4" noThreeD="1" val="0"/>
</file>

<file path=xl/ctrlProps/ctrlProp188.xml><?xml version="1.0" encoding="utf-8"?>
<formControlPr xmlns="http://schemas.microsoft.com/office/spreadsheetml/2009/9/main" objectType="Drop" dropStyle="combo" dx="16" fmlaLink="_Output!$B$169" fmlaRange="_Input!$C$3:$C$4" noThreeD="1" val="0"/>
</file>

<file path=xl/ctrlProps/ctrlProp189.xml><?xml version="1.0" encoding="utf-8"?>
<formControlPr xmlns="http://schemas.microsoft.com/office/spreadsheetml/2009/9/main" objectType="Drop" dropStyle="combo" dx="16" fmlaLink="_Output!$B$170" fmlaRange="_Input!$C$3:$C$4" noThreeD="1" val="0"/>
</file>

<file path=xl/ctrlProps/ctrlProp19.xml><?xml version="1.0" encoding="utf-8"?>
<formControlPr xmlns="http://schemas.microsoft.com/office/spreadsheetml/2009/9/main" objectType="Drop" dropStyle="combo" dx="16" fmlaLink="_Output!$B$40" fmlaRange="_Input!$C$3:$C$4" noThreeD="1" val="0"/>
</file>

<file path=xl/ctrlProps/ctrlProp190.xml><?xml version="1.0" encoding="utf-8"?>
<formControlPr xmlns="http://schemas.microsoft.com/office/spreadsheetml/2009/9/main" objectType="Drop" dropStyle="combo" dx="16" fmlaLink="_Output!$B$171" fmlaRange="_Input!$C$3:$C$4" noThreeD="1" val="0"/>
</file>

<file path=xl/ctrlProps/ctrlProp191.xml><?xml version="1.0" encoding="utf-8"?>
<formControlPr xmlns="http://schemas.microsoft.com/office/spreadsheetml/2009/9/main" objectType="Drop" dropStyle="combo" dx="16" fmlaLink="_Output!$B$172" fmlaRange="_Input!$C$3:$C$4" noThreeD="1" val="0"/>
</file>

<file path=xl/ctrlProps/ctrlProp192.xml><?xml version="1.0" encoding="utf-8"?>
<formControlPr xmlns="http://schemas.microsoft.com/office/spreadsheetml/2009/9/main" objectType="Drop" dropStyle="combo" dx="16" fmlaLink="_Output!$B$173" fmlaRange="_Input!$C$3:$C$4" noThreeD="1" val="0"/>
</file>

<file path=xl/ctrlProps/ctrlProp193.xml><?xml version="1.0" encoding="utf-8"?>
<formControlPr xmlns="http://schemas.microsoft.com/office/spreadsheetml/2009/9/main" objectType="Drop" dropStyle="combo" dx="16" fmlaLink="_Output!$B$174" fmlaRange="_Input!$C$39:$C$43" noThreeD="1" sel="0" val="0"/>
</file>

<file path=xl/ctrlProps/ctrlProp194.xml><?xml version="1.0" encoding="utf-8"?>
<formControlPr xmlns="http://schemas.microsoft.com/office/spreadsheetml/2009/9/main" objectType="Drop" dropStyle="combo" dx="16" fmlaLink="_Output!$C$174" fmlaRange="_Input!$C$27:$C$31" noThreeD="1" sel="3" val="0"/>
</file>

<file path=xl/ctrlProps/ctrlProp195.xml><?xml version="1.0" encoding="utf-8"?>
<formControlPr xmlns="http://schemas.microsoft.com/office/spreadsheetml/2009/9/main" objectType="Drop" dropStyle="combo" dx="16" fmlaLink="_Output!$B$175" fmlaRange="_Input!$C$13:$C$17" noThreeD="1" sel="0" val="0"/>
</file>

<file path=xl/ctrlProps/ctrlProp196.xml><?xml version="1.0" encoding="utf-8"?>
<formControlPr xmlns="http://schemas.microsoft.com/office/spreadsheetml/2009/9/main" objectType="Drop" dropStyle="combo" dx="16" fmlaLink="_Output!$C$175" fmlaRange="_Input!$C$27:$C$31" noThreeD="1" sel="3" val="0"/>
</file>

<file path=xl/ctrlProps/ctrlProp197.xml><?xml version="1.0" encoding="utf-8"?>
<formControlPr xmlns="http://schemas.microsoft.com/office/spreadsheetml/2009/9/main" objectType="Drop" dropStyle="combo" dx="16" fmlaLink="_Output!$B$180" fmlaRange="_Input!$C$39:$C$43" noThreeD="1" sel="0" val="0"/>
</file>

<file path=xl/ctrlProps/ctrlProp198.xml><?xml version="1.0" encoding="utf-8"?>
<formControlPr xmlns="http://schemas.microsoft.com/office/spreadsheetml/2009/9/main" objectType="Drop" dropStyle="combo" dx="16" fmlaLink="_Output!$B$181" fmlaRange="_Input!$C$13:$C$17" noThreeD="1" sel="0" val="0"/>
</file>

<file path=xl/ctrlProps/ctrlProp199.xml><?xml version="1.0" encoding="utf-8"?>
<formControlPr xmlns="http://schemas.microsoft.com/office/spreadsheetml/2009/9/main" objectType="Drop" dropStyle="combo" dx="16" fmlaLink="_Output!$B$182" fmlaRange="_Input!$C$39:$C$43" noThreeD="1" sel="0" val="0"/>
</file>

<file path=xl/ctrlProps/ctrlProp2.xml><?xml version="1.0" encoding="utf-8"?>
<formControlPr xmlns="http://schemas.microsoft.com/office/spreadsheetml/2009/9/main" objectType="Drop" dropStyle="combo" dx="16" fmlaLink="_Output!$B$293" fmlaRange="_Input!$C$3:$C$4" noThreeD="1" sel="2" val="0"/>
</file>

<file path=xl/ctrlProps/ctrlProp20.xml><?xml version="1.0" encoding="utf-8"?>
<formControlPr xmlns="http://schemas.microsoft.com/office/spreadsheetml/2009/9/main" objectType="Drop" dropStyle="combo" dx="16" fmlaLink="_Output!$B$41" fmlaRange="_Input!$C$3:$C$4" noThreeD="1" val="0"/>
</file>

<file path=xl/ctrlProps/ctrlProp200.xml><?xml version="1.0" encoding="utf-8"?>
<formControlPr xmlns="http://schemas.microsoft.com/office/spreadsheetml/2009/9/main" objectType="Drop" dropStyle="combo" dx="16" fmlaLink="_Output!$B$183" fmlaRange="_Input!$C$39:$C$43" noThreeD="1" sel="0" val="0"/>
</file>

<file path=xl/ctrlProps/ctrlProp201.xml><?xml version="1.0" encoding="utf-8"?>
<formControlPr xmlns="http://schemas.microsoft.com/office/spreadsheetml/2009/9/main" objectType="Drop" dropStyle="combo" dx="16" fmlaLink="_Output!$B$184" fmlaRange="_Input!$C$13:$C$17" noThreeD="1" sel="0" val="0"/>
</file>

<file path=xl/ctrlProps/ctrlProp202.xml><?xml version="1.0" encoding="utf-8"?>
<formControlPr xmlns="http://schemas.microsoft.com/office/spreadsheetml/2009/9/main" objectType="Drop" dropStyle="combo" dx="16" fmlaLink="_Output!$C$180" fmlaRange="_Input!$C$27:$C$31" noThreeD="1" sel="3" val="0"/>
</file>

<file path=xl/ctrlProps/ctrlProp203.xml><?xml version="1.0" encoding="utf-8"?>
<formControlPr xmlns="http://schemas.microsoft.com/office/spreadsheetml/2009/9/main" objectType="Drop" dropStyle="combo" dx="16" fmlaLink="_Output!$C$181" fmlaRange="_Input!$C$27:$C$31" noThreeD="1" sel="3" val="0"/>
</file>

<file path=xl/ctrlProps/ctrlProp204.xml><?xml version="1.0" encoding="utf-8"?>
<formControlPr xmlns="http://schemas.microsoft.com/office/spreadsheetml/2009/9/main" objectType="Drop" dropStyle="combo" dx="16" fmlaLink="_Output!$C$182" fmlaRange="_Input!$C$27:$C$31" noThreeD="1" sel="3" val="0"/>
</file>

<file path=xl/ctrlProps/ctrlProp205.xml><?xml version="1.0" encoding="utf-8"?>
<formControlPr xmlns="http://schemas.microsoft.com/office/spreadsheetml/2009/9/main" objectType="Drop" dropStyle="combo" dx="16" fmlaLink="_Output!$C$183" fmlaRange="_Input!$C$27:$C$31" noThreeD="1" sel="3" val="0"/>
</file>

<file path=xl/ctrlProps/ctrlProp206.xml><?xml version="1.0" encoding="utf-8"?>
<formControlPr xmlns="http://schemas.microsoft.com/office/spreadsheetml/2009/9/main" objectType="Drop" dropStyle="combo" dx="16" fmlaLink="_Output!$C$184" fmlaRange="_Input!$C$27:$C$31" noThreeD="1" sel="3" val="0"/>
</file>

<file path=xl/ctrlProps/ctrlProp207.xml><?xml version="1.0" encoding="utf-8"?>
<formControlPr xmlns="http://schemas.microsoft.com/office/spreadsheetml/2009/9/main" objectType="Drop" dropStyle="combo" dx="16" fmlaLink="_Output!$B$186" fmlaRange="_Input!$C$13:$C$17" noThreeD="1" sel="0" val="0"/>
</file>

<file path=xl/ctrlProps/ctrlProp208.xml><?xml version="1.0" encoding="utf-8"?>
<formControlPr xmlns="http://schemas.microsoft.com/office/spreadsheetml/2009/9/main" objectType="Drop" dropStyle="combo" dx="16" fmlaLink="_Output!$B$187" fmlaRange="_Input!$C$13:$C$17" noThreeD="1" sel="0" val="0"/>
</file>

<file path=xl/ctrlProps/ctrlProp209.xml><?xml version="1.0" encoding="utf-8"?>
<formControlPr xmlns="http://schemas.microsoft.com/office/spreadsheetml/2009/9/main" objectType="Drop" dropStyle="combo" dx="16" fmlaLink="_Output!$B$188" fmlaRange="_Input!$C$13:$C$17" noThreeD="1" sel="0" val="0"/>
</file>

<file path=xl/ctrlProps/ctrlProp21.xml><?xml version="1.0" encoding="utf-8"?>
<formControlPr xmlns="http://schemas.microsoft.com/office/spreadsheetml/2009/9/main" objectType="Drop" dropStyle="combo" dx="16" fmlaLink="_Output!$B$42" fmlaRange="_Input!$C$39:$C$43" noThreeD="1" sel="0" val="0"/>
</file>

<file path=xl/ctrlProps/ctrlProp210.xml><?xml version="1.0" encoding="utf-8"?>
<formControlPr xmlns="http://schemas.microsoft.com/office/spreadsheetml/2009/9/main" objectType="Drop" dropStyle="combo" dx="16" fmlaLink="_Output!$B$189" fmlaRange="_Input!$C$13:$C$17" noThreeD="1" sel="0" val="0"/>
</file>

<file path=xl/ctrlProps/ctrlProp211.xml><?xml version="1.0" encoding="utf-8"?>
<formControlPr xmlns="http://schemas.microsoft.com/office/spreadsheetml/2009/9/main" objectType="Drop" dropStyle="combo" dx="16" fmlaLink="_Output!$B$190" fmlaRange="_Input!$C$13:$C$17" noThreeD="1" sel="0" val="0"/>
</file>

<file path=xl/ctrlProps/ctrlProp212.xml><?xml version="1.0" encoding="utf-8"?>
<formControlPr xmlns="http://schemas.microsoft.com/office/spreadsheetml/2009/9/main" objectType="Drop" dropStyle="combo" dx="16" fmlaLink="_Output!$C$186" fmlaRange="_Input!$C$27:$C$31" noThreeD="1" sel="3" val="0"/>
</file>

<file path=xl/ctrlProps/ctrlProp213.xml><?xml version="1.0" encoding="utf-8"?>
<formControlPr xmlns="http://schemas.microsoft.com/office/spreadsheetml/2009/9/main" objectType="Drop" dropStyle="combo" dx="16" fmlaLink="_Output!$C$187" fmlaRange="_Input!$C$27:$C$31" noThreeD="1" sel="3" val="0"/>
</file>

<file path=xl/ctrlProps/ctrlProp214.xml><?xml version="1.0" encoding="utf-8"?>
<formControlPr xmlns="http://schemas.microsoft.com/office/spreadsheetml/2009/9/main" objectType="Drop" dropStyle="combo" dx="16" fmlaLink="_Output!$C$188" fmlaRange="_Input!$C$27:$C$31" noThreeD="1" sel="3" val="0"/>
</file>

<file path=xl/ctrlProps/ctrlProp215.xml><?xml version="1.0" encoding="utf-8"?>
<formControlPr xmlns="http://schemas.microsoft.com/office/spreadsheetml/2009/9/main" objectType="Drop" dropStyle="combo" dx="16" fmlaLink="_Output!$C$189" fmlaRange="_Input!$C$27:$C$31" noThreeD="1" sel="3" val="0"/>
</file>

<file path=xl/ctrlProps/ctrlProp216.xml><?xml version="1.0" encoding="utf-8"?>
<formControlPr xmlns="http://schemas.microsoft.com/office/spreadsheetml/2009/9/main" objectType="Drop" dropStyle="combo" dx="16" fmlaLink="_Output!$C$190" fmlaRange="_Input!$C$27:$C$31" noThreeD="1" sel="3" val="0"/>
</file>

<file path=xl/ctrlProps/ctrlProp217.xml><?xml version="1.0" encoding="utf-8"?>
<formControlPr xmlns="http://schemas.microsoft.com/office/spreadsheetml/2009/9/main" objectType="Drop" dropStyle="combo" dx="16" fmlaLink="_Output!$B$192" fmlaRange="_Input!$C$13:$C$17" noThreeD="1" sel="0" val="0"/>
</file>

<file path=xl/ctrlProps/ctrlProp218.xml><?xml version="1.0" encoding="utf-8"?>
<formControlPr xmlns="http://schemas.microsoft.com/office/spreadsheetml/2009/9/main" objectType="Drop" dropStyle="combo" dx="16" fmlaLink="_Output!$B$193" fmlaRange="_Input!$C$13:$C$17" noThreeD="1" sel="0" val="0"/>
</file>

<file path=xl/ctrlProps/ctrlProp219.xml><?xml version="1.0" encoding="utf-8"?>
<formControlPr xmlns="http://schemas.microsoft.com/office/spreadsheetml/2009/9/main" objectType="Drop" dropStyle="combo" dx="16" fmlaLink="_Output!$B$194" fmlaRange="_Input!$C$13:$C$17" noThreeD="1" sel="0" val="0"/>
</file>

<file path=xl/ctrlProps/ctrlProp22.xml><?xml version="1.0" encoding="utf-8"?>
<formControlPr xmlns="http://schemas.microsoft.com/office/spreadsheetml/2009/9/main" objectType="Drop" dropStyle="combo" dx="16" fmlaLink="_Output!$B$43" fmlaRange="_Input!$C$13:$C$17" noThreeD="1" sel="0" val="0"/>
</file>

<file path=xl/ctrlProps/ctrlProp220.xml><?xml version="1.0" encoding="utf-8"?>
<formControlPr xmlns="http://schemas.microsoft.com/office/spreadsheetml/2009/9/main" objectType="Drop" dropStyle="combo" dx="16" fmlaLink="_Output!$B$195" fmlaRange="_Input!$C$13:$C$17" noThreeD="1" sel="0" val="0"/>
</file>

<file path=xl/ctrlProps/ctrlProp221.xml><?xml version="1.0" encoding="utf-8"?>
<formControlPr xmlns="http://schemas.microsoft.com/office/spreadsheetml/2009/9/main" objectType="Drop" dropStyle="combo" dx="16" fmlaLink="_Output!$C$192" fmlaRange="_Input!$C$27:$C$31" noThreeD="1" sel="3" val="0"/>
</file>

<file path=xl/ctrlProps/ctrlProp222.xml><?xml version="1.0" encoding="utf-8"?>
<formControlPr xmlns="http://schemas.microsoft.com/office/spreadsheetml/2009/9/main" objectType="Drop" dropStyle="combo" dx="16" fmlaLink="_Output!$C$193" fmlaRange="_Input!$C$27:$C$31" noThreeD="1" sel="3" val="0"/>
</file>

<file path=xl/ctrlProps/ctrlProp223.xml><?xml version="1.0" encoding="utf-8"?>
<formControlPr xmlns="http://schemas.microsoft.com/office/spreadsheetml/2009/9/main" objectType="Drop" dropStyle="combo" dx="16" fmlaLink="_Output!$C$194" fmlaRange="_Input!$C$27:$C$31" noThreeD="1" sel="3" val="0"/>
</file>

<file path=xl/ctrlProps/ctrlProp224.xml><?xml version="1.0" encoding="utf-8"?>
<formControlPr xmlns="http://schemas.microsoft.com/office/spreadsheetml/2009/9/main" objectType="Drop" dropStyle="combo" dx="16" fmlaLink="_Output!$C$195" fmlaRange="_Input!$C$27:$C$31" noThreeD="1" sel="3" val="0"/>
</file>

<file path=xl/ctrlProps/ctrlProp225.xml><?xml version="1.0" encoding="utf-8"?>
<formControlPr xmlns="http://schemas.microsoft.com/office/spreadsheetml/2009/9/main" objectType="Drop" dropStyle="combo" dx="16" fmlaLink="_Output!$B$199" fmlaRange="_Input!$C$13:$C$17" noThreeD="1" sel="0" val="0"/>
</file>

<file path=xl/ctrlProps/ctrlProp226.xml><?xml version="1.0" encoding="utf-8"?>
<formControlPr xmlns="http://schemas.microsoft.com/office/spreadsheetml/2009/9/main" objectType="Drop" dropStyle="combo" dx="16" fmlaLink="_Output!$B$200" fmlaRange="_Input!$C$13:$C$17" noThreeD="1" sel="0" val="0"/>
</file>

<file path=xl/ctrlProps/ctrlProp227.xml><?xml version="1.0" encoding="utf-8"?>
<formControlPr xmlns="http://schemas.microsoft.com/office/spreadsheetml/2009/9/main" objectType="Drop" dropStyle="combo" dx="16" fmlaLink="_Output!$C$198" fmlaRange="_Input!$C$27:$C$31" noThreeD="1" sel="3" val="0"/>
</file>

<file path=xl/ctrlProps/ctrlProp228.xml><?xml version="1.0" encoding="utf-8"?>
<formControlPr xmlns="http://schemas.microsoft.com/office/spreadsheetml/2009/9/main" objectType="Drop" dropStyle="combo" dx="16" fmlaLink="_Output!$C$199" fmlaRange="_Input!$C$27:$C$31" noThreeD="1" sel="3" val="0"/>
</file>

<file path=xl/ctrlProps/ctrlProp229.xml><?xml version="1.0" encoding="utf-8"?>
<formControlPr xmlns="http://schemas.microsoft.com/office/spreadsheetml/2009/9/main" objectType="Drop" dropStyle="combo" dx="16" fmlaLink="_Output!$C$200" fmlaRange="_Input!$C$27:$C$31" noThreeD="1" sel="3" val="0"/>
</file>

<file path=xl/ctrlProps/ctrlProp23.xml><?xml version="1.0" encoding="utf-8"?>
<formControlPr xmlns="http://schemas.microsoft.com/office/spreadsheetml/2009/9/main" objectType="Drop" dropStyle="combo" dx="16" fmlaLink="_Output!$B$51" fmlaRange="_Input!$C$3:$C$4" noThreeD="1" val="0"/>
</file>

<file path=xl/ctrlProps/ctrlProp230.xml><?xml version="1.0" encoding="utf-8"?>
<formControlPr xmlns="http://schemas.microsoft.com/office/spreadsheetml/2009/9/main" objectType="Drop" dropStyle="combo" dx="16" fmlaLink="_Output!$C$201" fmlaRange="_Input!$C$27:$C$31" noThreeD="1" sel="3" val="0"/>
</file>

<file path=xl/ctrlProps/ctrlProp231.xml><?xml version="1.0" encoding="utf-8"?>
<formControlPr xmlns="http://schemas.microsoft.com/office/spreadsheetml/2009/9/main" objectType="Drop" dropStyle="combo" dx="16" fmlaLink="_Output!$B$203" fmlaRange="_Input!$C$13:$C$17" noThreeD="1" sel="0" val="0"/>
</file>

<file path=xl/ctrlProps/ctrlProp232.xml><?xml version="1.0" encoding="utf-8"?>
<formControlPr xmlns="http://schemas.microsoft.com/office/spreadsheetml/2009/9/main" objectType="Drop" dropStyle="combo" dx="16" fmlaLink="_Output!$B$204" fmlaRange="_Input!$C$13:$C$17" noThreeD="1" sel="0" val="0"/>
</file>

<file path=xl/ctrlProps/ctrlProp233.xml><?xml version="1.0" encoding="utf-8"?>
<formControlPr xmlns="http://schemas.microsoft.com/office/spreadsheetml/2009/9/main" objectType="Drop" dropStyle="combo" dx="16" fmlaLink="_Output!$C$203" fmlaRange="_Input!$C$27:$C$31" noThreeD="1" sel="3" val="0"/>
</file>

<file path=xl/ctrlProps/ctrlProp234.xml><?xml version="1.0" encoding="utf-8"?>
<formControlPr xmlns="http://schemas.microsoft.com/office/spreadsheetml/2009/9/main" objectType="Drop" dropStyle="combo" dx="16" fmlaLink="_Output!$C$204" fmlaRange="_Input!$C$27:$C$31" noThreeD="1" sel="3" val="0"/>
</file>

<file path=xl/ctrlProps/ctrlProp235.xml><?xml version="1.0" encoding="utf-8"?>
<formControlPr xmlns="http://schemas.microsoft.com/office/spreadsheetml/2009/9/main" objectType="Drop" dropStyle="combo" dx="16" fmlaLink="_Output!$B$206" fmlaRange="_Input!$C$13:$C$17" noThreeD="1" sel="0" val="0"/>
</file>

<file path=xl/ctrlProps/ctrlProp236.xml><?xml version="1.0" encoding="utf-8"?>
<formControlPr xmlns="http://schemas.microsoft.com/office/spreadsheetml/2009/9/main" objectType="Drop" dropStyle="combo" dx="16" fmlaLink="_Output!$B$207" fmlaRange="_Input!$C$13:$C$17" noThreeD="1" sel="0" val="0"/>
</file>

<file path=xl/ctrlProps/ctrlProp237.xml><?xml version="1.0" encoding="utf-8"?>
<formControlPr xmlns="http://schemas.microsoft.com/office/spreadsheetml/2009/9/main" objectType="Drop" dropStyle="combo" dx="16" fmlaLink="_Output!$C$206" fmlaRange="_Input!$C$27:$C$31" noThreeD="1" sel="3" val="0"/>
</file>

<file path=xl/ctrlProps/ctrlProp238.xml><?xml version="1.0" encoding="utf-8"?>
<formControlPr xmlns="http://schemas.microsoft.com/office/spreadsheetml/2009/9/main" objectType="Drop" dropStyle="combo" dx="16" fmlaLink="_Output!$C$207" fmlaRange="_Input!$C$27:$C$31" noThreeD="1" sel="3" val="0"/>
</file>

<file path=xl/ctrlProps/ctrlProp239.xml><?xml version="1.0" encoding="utf-8"?>
<formControlPr xmlns="http://schemas.microsoft.com/office/spreadsheetml/2009/9/main" objectType="Drop" dropStyle="combo" dx="16" fmlaLink="_Output!$B$198" fmlaRange="_Input!$C$39:$C$43" noThreeD="1" sel="0" val="0"/>
</file>

<file path=xl/ctrlProps/ctrlProp24.xml><?xml version="1.0" encoding="utf-8"?>
<formControlPr xmlns="http://schemas.microsoft.com/office/spreadsheetml/2009/9/main" objectType="Drop" dropStyle="combo" dx="16" fmlaLink="_Output!$B$52" fmlaRange="_Input!$C$3:$C$4" noThreeD="1" val="0"/>
</file>

<file path=xl/ctrlProps/ctrlProp240.xml><?xml version="1.0" encoding="utf-8"?>
<formControlPr xmlns="http://schemas.microsoft.com/office/spreadsheetml/2009/9/main" objectType="Drop" dropStyle="combo" dx="16" fmlaLink="_Output!$B$201" fmlaRange="_Input!$C$39:$C$43" noThreeD="1" sel="0" val="0"/>
</file>

<file path=xl/ctrlProps/ctrlProp241.xml><?xml version="1.0" encoding="utf-8"?>
<formControlPr xmlns="http://schemas.microsoft.com/office/spreadsheetml/2009/9/main" objectType="Drop" dropStyle="combo" dx="16" fmlaLink="_Output!$B$196" fmlaRange="_Input!$C$13:$C$17" noThreeD="1" sel="0" val="0"/>
</file>

<file path=xl/ctrlProps/ctrlProp242.xml><?xml version="1.0" encoding="utf-8"?>
<formControlPr xmlns="http://schemas.microsoft.com/office/spreadsheetml/2009/9/main" objectType="Drop" dropStyle="combo" dx="16" fmlaLink="_Output!$C$196" fmlaRange="_Input!$C$27:$C$31" noThreeD="1" sel="3" val="0"/>
</file>

<file path=xl/ctrlProps/ctrlProp243.xml><?xml version="1.0" encoding="utf-8"?>
<formControlPr xmlns="http://schemas.microsoft.com/office/spreadsheetml/2009/9/main" objectType="Drop" dropStyle="combo" dx="16" fmlaLink="_Output!$B$211" fmlaRange="_Input!$C$39:$C$43" noThreeD="1" sel="0" val="0"/>
</file>

<file path=xl/ctrlProps/ctrlProp244.xml><?xml version="1.0" encoding="utf-8"?>
<formControlPr xmlns="http://schemas.microsoft.com/office/spreadsheetml/2009/9/main" objectType="Drop" dropStyle="combo" dx="16" fmlaLink="_Output!$B$212" fmlaRange="_Input!$C$13:$C$17" noThreeD="1" sel="0" val="0"/>
</file>

<file path=xl/ctrlProps/ctrlProp245.xml><?xml version="1.0" encoding="utf-8"?>
<formControlPr xmlns="http://schemas.microsoft.com/office/spreadsheetml/2009/9/main" objectType="Drop" dropStyle="combo" dx="16" fmlaLink="_Output!$B$213" fmlaRange="_Input!$C$13:$C$17" noThreeD="1" sel="0" val="0"/>
</file>

<file path=xl/ctrlProps/ctrlProp246.xml><?xml version="1.0" encoding="utf-8"?>
<formControlPr xmlns="http://schemas.microsoft.com/office/spreadsheetml/2009/9/main" objectType="Drop" dropStyle="combo" dx="16" fmlaLink="_Output!$B$214" fmlaRange="_Input!$C$13:$C$17" noThreeD="1" sel="0" val="0"/>
</file>

<file path=xl/ctrlProps/ctrlProp247.xml><?xml version="1.0" encoding="utf-8"?>
<formControlPr xmlns="http://schemas.microsoft.com/office/spreadsheetml/2009/9/main" objectType="Drop" dropStyle="combo" dx="16" fmlaLink="_Output!$B$215" fmlaRange="_Input!$C$39:$C$43" noThreeD="1" sel="0" val="0"/>
</file>

<file path=xl/ctrlProps/ctrlProp248.xml><?xml version="1.0" encoding="utf-8"?>
<formControlPr xmlns="http://schemas.microsoft.com/office/spreadsheetml/2009/9/main" objectType="Drop" dropStyle="combo" dx="16" fmlaLink="_Output!$B$218" fmlaRange="_Input!$C$39:$C$43" noThreeD="1" sel="0" val="0"/>
</file>

<file path=xl/ctrlProps/ctrlProp249.xml><?xml version="1.0" encoding="utf-8"?>
<formControlPr xmlns="http://schemas.microsoft.com/office/spreadsheetml/2009/9/main" objectType="Drop" dropStyle="combo" dx="16" fmlaLink="_Output!$B$219" fmlaRange="_Input!$C$39:$C$43" noThreeD="1" sel="0" val="0"/>
</file>

<file path=xl/ctrlProps/ctrlProp25.xml><?xml version="1.0" encoding="utf-8"?>
<formControlPr xmlns="http://schemas.microsoft.com/office/spreadsheetml/2009/9/main" objectType="Drop" dropStyle="combo" dx="16" fmlaLink="_Output!$B$53" fmlaRange="_Input!$C$3:$C$4" noThreeD="1" val="0"/>
</file>

<file path=xl/ctrlProps/ctrlProp250.xml><?xml version="1.0" encoding="utf-8"?>
<formControlPr xmlns="http://schemas.microsoft.com/office/spreadsheetml/2009/9/main" objectType="Drop" dropStyle="combo" dx="16" fmlaLink="_Output!$B$220" fmlaRange="_Input!$C$39:$C$43" noThreeD="1" sel="0" val="0"/>
</file>

<file path=xl/ctrlProps/ctrlProp251.xml><?xml version="1.0" encoding="utf-8"?>
<formControlPr xmlns="http://schemas.microsoft.com/office/spreadsheetml/2009/9/main" objectType="Drop" dropStyle="combo" dx="16" fmlaLink="_Output!$B$221" fmlaRange="_Input!$C$39:$C$43" noThreeD="1" sel="0" val="0"/>
</file>

<file path=xl/ctrlProps/ctrlProp252.xml><?xml version="1.0" encoding="utf-8"?>
<formControlPr xmlns="http://schemas.microsoft.com/office/spreadsheetml/2009/9/main" objectType="Drop" dropStyle="combo" dx="16" fmlaLink="_Output!$B$222" fmlaRange="_Input!$C$39:$C$43" noThreeD="1" sel="0" val="0"/>
</file>

<file path=xl/ctrlProps/ctrlProp253.xml><?xml version="1.0" encoding="utf-8"?>
<formControlPr xmlns="http://schemas.microsoft.com/office/spreadsheetml/2009/9/main" objectType="Drop" dropStyle="combo" dx="16" fmlaLink="_Output!$B$223" fmlaRange="_Input!$C$39:$C$43" noThreeD="1" sel="0" val="0"/>
</file>

<file path=xl/ctrlProps/ctrlProp254.xml><?xml version="1.0" encoding="utf-8"?>
<formControlPr xmlns="http://schemas.microsoft.com/office/spreadsheetml/2009/9/main" objectType="Drop" dropStyle="combo" dx="16" fmlaLink="_Output!$B$224" fmlaRange="_Input!$C$39:$C$43" noThreeD="1" sel="0" val="0"/>
</file>

<file path=xl/ctrlProps/ctrlProp255.xml><?xml version="1.0" encoding="utf-8"?>
<formControlPr xmlns="http://schemas.microsoft.com/office/spreadsheetml/2009/9/main" objectType="Drop" dropStyle="combo" dx="16" fmlaLink="_Output!$B$226" fmlaRange="_Input!$C$13:$C$17" noThreeD="1" sel="0" val="0"/>
</file>

<file path=xl/ctrlProps/ctrlProp256.xml><?xml version="1.0" encoding="utf-8"?>
<formControlPr xmlns="http://schemas.microsoft.com/office/spreadsheetml/2009/9/main" objectType="Drop" dropStyle="combo" dx="16" fmlaLink="_Output!$B$227" fmlaRange="_Input!$C$13:$C$17" noThreeD="1" sel="0" val="0"/>
</file>

<file path=xl/ctrlProps/ctrlProp257.xml><?xml version="1.0" encoding="utf-8"?>
<formControlPr xmlns="http://schemas.microsoft.com/office/spreadsheetml/2009/9/main" objectType="Drop" dropStyle="combo" dx="16" fmlaLink="_Output!$B$228" fmlaRange="_Input!$C$13:$C$17" noThreeD="1" sel="0" val="0"/>
</file>

<file path=xl/ctrlProps/ctrlProp258.xml><?xml version="1.0" encoding="utf-8"?>
<formControlPr xmlns="http://schemas.microsoft.com/office/spreadsheetml/2009/9/main" objectType="Drop" dropStyle="combo" dx="16" fmlaLink="_Output!$B$229" fmlaRange="_Input!$C$13:$C$17" noThreeD="1" sel="0" val="0"/>
</file>

<file path=xl/ctrlProps/ctrlProp259.xml><?xml version="1.0" encoding="utf-8"?>
<formControlPr xmlns="http://schemas.microsoft.com/office/spreadsheetml/2009/9/main" objectType="Drop" dropStyle="combo" dx="16" fmlaLink="_Output!$B$230" fmlaRange="_Input!$C$13:$C$17" noThreeD="1" sel="0" val="0"/>
</file>

<file path=xl/ctrlProps/ctrlProp26.xml><?xml version="1.0" encoding="utf-8"?>
<formControlPr xmlns="http://schemas.microsoft.com/office/spreadsheetml/2009/9/main" objectType="Drop" dropStyle="combo" dx="16" fmlaLink="_Output!$B$54" fmlaRange="_Input!$C$3:$C$4" noThreeD="1" val="0"/>
</file>

<file path=xl/ctrlProps/ctrlProp260.xml><?xml version="1.0" encoding="utf-8"?>
<formControlPr xmlns="http://schemas.microsoft.com/office/spreadsheetml/2009/9/main" objectType="Drop" dropStyle="combo" dx="16" fmlaLink="_Output!$B$236" fmlaRange="_Input!$C$13:$C$17" noThreeD="1" sel="0" val="0"/>
</file>

<file path=xl/ctrlProps/ctrlProp261.xml><?xml version="1.0" encoding="utf-8"?>
<formControlPr xmlns="http://schemas.microsoft.com/office/spreadsheetml/2009/9/main" objectType="Drop" dropStyle="combo" dx="16" fmlaLink="_Output!$B$237" fmlaRange="_Input!$C$13:$C$17" noThreeD="1" sel="0" val="0"/>
</file>

<file path=xl/ctrlProps/ctrlProp262.xml><?xml version="1.0" encoding="utf-8"?>
<formControlPr xmlns="http://schemas.microsoft.com/office/spreadsheetml/2009/9/main" objectType="Drop" dropStyle="combo" dx="16" fmlaLink="_Output!$B$238" fmlaRange="_Input!$C$13:$C$17" noThreeD="1" sel="0" val="0"/>
</file>

<file path=xl/ctrlProps/ctrlProp263.xml><?xml version="1.0" encoding="utf-8"?>
<formControlPr xmlns="http://schemas.microsoft.com/office/spreadsheetml/2009/9/main" objectType="Drop" dropStyle="combo" dx="16" fmlaLink="_Output!$C$211" fmlaRange="_Input!$C$27:$C$31" noThreeD="1" sel="3" val="0"/>
</file>

<file path=xl/ctrlProps/ctrlProp264.xml><?xml version="1.0" encoding="utf-8"?>
<formControlPr xmlns="http://schemas.microsoft.com/office/spreadsheetml/2009/9/main" objectType="Drop" dropStyle="combo" dx="16" fmlaLink="_Output!$C$212" fmlaRange="_Input!$C$27:$C$31" noThreeD="1" sel="3" val="0"/>
</file>

<file path=xl/ctrlProps/ctrlProp265.xml><?xml version="1.0" encoding="utf-8"?>
<formControlPr xmlns="http://schemas.microsoft.com/office/spreadsheetml/2009/9/main" objectType="Drop" dropStyle="combo" dx="16" fmlaLink="_Output!$C$213" fmlaRange="_Input!$C$27:$C$31" noThreeD="1" sel="3" val="0"/>
</file>

<file path=xl/ctrlProps/ctrlProp266.xml><?xml version="1.0" encoding="utf-8"?>
<formControlPr xmlns="http://schemas.microsoft.com/office/spreadsheetml/2009/9/main" objectType="Drop" dropStyle="combo" dx="16" fmlaLink="_Output!$C$214" fmlaRange="_Input!$C$27:$C$31" noThreeD="1" sel="3" val="0"/>
</file>

<file path=xl/ctrlProps/ctrlProp267.xml><?xml version="1.0" encoding="utf-8"?>
<formControlPr xmlns="http://schemas.microsoft.com/office/spreadsheetml/2009/9/main" objectType="Drop" dropStyle="combo" dx="16" fmlaLink="_Output!$C$215" fmlaRange="_Input!$C$27:$C$31" noThreeD="1" sel="3" val="0"/>
</file>

<file path=xl/ctrlProps/ctrlProp268.xml><?xml version="1.0" encoding="utf-8"?>
<formControlPr xmlns="http://schemas.microsoft.com/office/spreadsheetml/2009/9/main" objectType="Drop" dropStyle="combo" dx="16" fmlaLink="_Output!$C$218" fmlaRange="_Input!$C$27:$C$31" noThreeD="1" sel="3" val="0"/>
</file>

<file path=xl/ctrlProps/ctrlProp269.xml><?xml version="1.0" encoding="utf-8"?>
<formControlPr xmlns="http://schemas.microsoft.com/office/spreadsheetml/2009/9/main" objectType="Drop" dropStyle="combo" dx="16" fmlaLink="_Output!$C$219" fmlaRange="_Input!$C$27:$C$31" noThreeD="1" sel="3" val="0"/>
</file>

<file path=xl/ctrlProps/ctrlProp27.xml><?xml version="1.0" encoding="utf-8"?>
<formControlPr xmlns="http://schemas.microsoft.com/office/spreadsheetml/2009/9/main" objectType="Drop" dropStyle="combo" dx="16" fmlaLink="_Output!$B$55" fmlaRange="_Input!$C$3:$C$4" noThreeD="1" val="0"/>
</file>

<file path=xl/ctrlProps/ctrlProp270.xml><?xml version="1.0" encoding="utf-8"?>
<formControlPr xmlns="http://schemas.microsoft.com/office/spreadsheetml/2009/9/main" objectType="Drop" dropStyle="combo" dx="16" fmlaLink="_Output!$C$220" fmlaRange="_Input!$C$27:$C$31" noThreeD="1" sel="3" val="0"/>
</file>

<file path=xl/ctrlProps/ctrlProp271.xml><?xml version="1.0" encoding="utf-8"?>
<formControlPr xmlns="http://schemas.microsoft.com/office/spreadsheetml/2009/9/main" objectType="Drop" dropStyle="combo" dx="16" fmlaLink="_Output!$C$221" fmlaRange="_Input!$C$27:$C$31" noThreeD="1" sel="3" val="0"/>
</file>

<file path=xl/ctrlProps/ctrlProp272.xml><?xml version="1.0" encoding="utf-8"?>
<formControlPr xmlns="http://schemas.microsoft.com/office/spreadsheetml/2009/9/main" objectType="Drop" dropStyle="combo" dx="16" fmlaLink="_Output!$C$222" fmlaRange="_Input!$C$27:$C$31" noThreeD="1" sel="3" val="0"/>
</file>

<file path=xl/ctrlProps/ctrlProp273.xml><?xml version="1.0" encoding="utf-8"?>
<formControlPr xmlns="http://schemas.microsoft.com/office/spreadsheetml/2009/9/main" objectType="Drop" dropStyle="combo" dx="16" fmlaLink="_Output!$C$223" fmlaRange="_Input!$C$27:$C$31" noThreeD="1" sel="3" val="0"/>
</file>

<file path=xl/ctrlProps/ctrlProp274.xml><?xml version="1.0" encoding="utf-8"?>
<formControlPr xmlns="http://schemas.microsoft.com/office/spreadsheetml/2009/9/main" objectType="Drop" dropStyle="combo" dx="16" fmlaLink="_Output!$C$224" fmlaRange="_Input!$C$27:$C$31" noThreeD="1" sel="3" val="0"/>
</file>

<file path=xl/ctrlProps/ctrlProp275.xml><?xml version="1.0" encoding="utf-8"?>
<formControlPr xmlns="http://schemas.microsoft.com/office/spreadsheetml/2009/9/main" objectType="Drop" dropStyle="combo" dx="16" fmlaLink="_Output!$C$226" fmlaRange="_Input!$C$27:$C$31" noThreeD="1" sel="3" val="0"/>
</file>

<file path=xl/ctrlProps/ctrlProp276.xml><?xml version="1.0" encoding="utf-8"?>
<formControlPr xmlns="http://schemas.microsoft.com/office/spreadsheetml/2009/9/main" objectType="Drop" dropStyle="combo" dx="16" fmlaLink="_Output!$C$227" fmlaRange="_Input!$C$27:$C$31" noThreeD="1" sel="3" val="0"/>
</file>

<file path=xl/ctrlProps/ctrlProp277.xml><?xml version="1.0" encoding="utf-8"?>
<formControlPr xmlns="http://schemas.microsoft.com/office/spreadsheetml/2009/9/main" objectType="Drop" dropStyle="combo" dx="16" fmlaLink="_Output!$C$228" fmlaRange="_Input!$C$27:$C$31" noThreeD="1" sel="3" val="0"/>
</file>

<file path=xl/ctrlProps/ctrlProp278.xml><?xml version="1.0" encoding="utf-8"?>
<formControlPr xmlns="http://schemas.microsoft.com/office/spreadsheetml/2009/9/main" objectType="Drop" dropStyle="combo" dx="16" fmlaLink="_Output!$C$229" fmlaRange="_Input!$C$27:$C$31" noThreeD="1" sel="3" val="0"/>
</file>

<file path=xl/ctrlProps/ctrlProp279.xml><?xml version="1.0" encoding="utf-8"?>
<formControlPr xmlns="http://schemas.microsoft.com/office/spreadsheetml/2009/9/main" objectType="Drop" dropStyle="combo" dx="16" fmlaLink="_Output!$C$230" fmlaRange="_Input!$C$27:$C$31" noThreeD="1" sel="3" val="0"/>
</file>

<file path=xl/ctrlProps/ctrlProp28.xml><?xml version="1.0" encoding="utf-8"?>
<formControlPr xmlns="http://schemas.microsoft.com/office/spreadsheetml/2009/9/main" objectType="Drop" dropStyle="combo" dx="16" fmlaLink="_Output!$B$56" fmlaRange="_Input!$C$3:$C$4" noThreeD="1" val="0"/>
</file>

<file path=xl/ctrlProps/ctrlProp280.xml><?xml version="1.0" encoding="utf-8"?>
<formControlPr xmlns="http://schemas.microsoft.com/office/spreadsheetml/2009/9/main" objectType="Drop" dropStyle="combo" dx="16" fmlaLink="_Output!$C$236" fmlaRange="_Input!$C$27:$C$31" noThreeD="1" sel="3" val="0"/>
</file>

<file path=xl/ctrlProps/ctrlProp281.xml><?xml version="1.0" encoding="utf-8"?>
<formControlPr xmlns="http://schemas.microsoft.com/office/spreadsheetml/2009/9/main" objectType="Drop" dropStyle="combo" dx="16" fmlaLink="_Output!$C$237" fmlaRange="_Input!$C$27:$C$31" noThreeD="1" sel="3" val="0"/>
</file>

<file path=xl/ctrlProps/ctrlProp282.xml><?xml version="1.0" encoding="utf-8"?>
<formControlPr xmlns="http://schemas.microsoft.com/office/spreadsheetml/2009/9/main" objectType="Drop" dropStyle="combo" dx="16" fmlaLink="_Output!$C$238" fmlaRange="_Input!$C$27:$C$31" noThreeD="1" sel="3" val="0"/>
</file>

<file path=xl/ctrlProps/ctrlProp283.xml><?xml version="1.0" encoding="utf-8"?>
<formControlPr xmlns="http://schemas.microsoft.com/office/spreadsheetml/2009/9/main" objectType="Drop" dropStyle="combo" dx="16" fmlaLink="_Output!$B$232" fmlaRange="_Input!$C$13:$C$17" noThreeD="1" sel="0" val="0"/>
</file>

<file path=xl/ctrlProps/ctrlProp284.xml><?xml version="1.0" encoding="utf-8"?>
<formControlPr xmlns="http://schemas.microsoft.com/office/spreadsheetml/2009/9/main" objectType="Drop" dropStyle="combo" dx="16" fmlaLink="_Output!$B$233" fmlaRange="_Input!$C$13:$C$17" noThreeD="1" sel="0" val="0"/>
</file>

<file path=xl/ctrlProps/ctrlProp285.xml><?xml version="1.0" encoding="utf-8"?>
<formControlPr xmlns="http://schemas.microsoft.com/office/spreadsheetml/2009/9/main" objectType="Drop" dropStyle="combo" dx="16" fmlaLink="_Output!$B$234" fmlaRange="_Input!$C$13:$C$17" noThreeD="1" sel="0" val="0"/>
</file>

<file path=xl/ctrlProps/ctrlProp286.xml><?xml version="1.0" encoding="utf-8"?>
<formControlPr xmlns="http://schemas.microsoft.com/office/spreadsheetml/2009/9/main" objectType="Drop" dropStyle="combo" dx="16" fmlaLink="_Output!$C$232" fmlaRange="_Input!$C$27:$C$31" noThreeD="1" sel="3" val="0"/>
</file>

<file path=xl/ctrlProps/ctrlProp287.xml><?xml version="1.0" encoding="utf-8"?>
<formControlPr xmlns="http://schemas.microsoft.com/office/spreadsheetml/2009/9/main" objectType="Drop" dropStyle="combo" dx="16" fmlaLink="_Output!$C$233" fmlaRange="_Input!$C$27:$C$31" noThreeD="1" sel="3" val="0"/>
</file>

<file path=xl/ctrlProps/ctrlProp288.xml><?xml version="1.0" encoding="utf-8"?>
<formControlPr xmlns="http://schemas.microsoft.com/office/spreadsheetml/2009/9/main" objectType="Drop" dropStyle="combo" dx="16" fmlaLink="_Output!$C$234" fmlaRange="_Input!$C$27:$C$31" noThreeD="1" sel="3" val="0"/>
</file>

<file path=xl/ctrlProps/ctrlProp289.xml><?xml version="1.0" encoding="utf-8"?>
<formControlPr xmlns="http://schemas.microsoft.com/office/spreadsheetml/2009/9/main" objectType="Drop" dropStyle="combo" dx="16" fmlaLink="_Output!$B$216" fmlaRange="_Input!$C$39:$C$43" noThreeD="1" sel="0" val="0"/>
</file>

<file path=xl/ctrlProps/ctrlProp29.xml><?xml version="1.0" encoding="utf-8"?>
<formControlPr xmlns="http://schemas.microsoft.com/office/spreadsheetml/2009/9/main" objectType="Drop" dropStyle="combo" dx="16" fmlaLink="_Output!$B$57" fmlaRange="_Input!$C$3:$C$4" noThreeD="1" val="0"/>
</file>

<file path=xl/ctrlProps/ctrlProp290.xml><?xml version="1.0" encoding="utf-8"?>
<formControlPr xmlns="http://schemas.microsoft.com/office/spreadsheetml/2009/9/main" objectType="Drop" dropStyle="combo" dx="16" fmlaLink="_Output!$C$216" fmlaRange="_Input!$C$27:$C$31" noThreeD="1" sel="3" val="0"/>
</file>

<file path=xl/ctrlProps/ctrlProp291.xml><?xml version="1.0" encoding="utf-8"?>
<formControlPr xmlns="http://schemas.microsoft.com/office/spreadsheetml/2009/9/main" objectType="Drop" dropStyle="combo" dx="16" fmlaLink="_Output!$B$245" fmlaRange="_Input!$C$13:$C$17" noThreeD="1" sel="0" val="0"/>
</file>

<file path=xl/ctrlProps/ctrlProp292.xml><?xml version="1.0" encoding="utf-8"?>
<formControlPr xmlns="http://schemas.microsoft.com/office/spreadsheetml/2009/9/main" objectType="Drop" dropStyle="combo" dx="16" fmlaLink="_Output!$B$246" fmlaRange="_Input!$C$13:$C$17" noThreeD="1" sel="0" val="0"/>
</file>

<file path=xl/ctrlProps/ctrlProp293.xml><?xml version="1.0" encoding="utf-8"?>
<formControlPr xmlns="http://schemas.microsoft.com/office/spreadsheetml/2009/9/main" objectType="Drop" dropStyle="combo" dx="16" fmlaLink="_Output!$C$245" fmlaRange="_Input!$C$27:$C$31" noThreeD="1" sel="3" val="0"/>
</file>

<file path=xl/ctrlProps/ctrlProp294.xml><?xml version="1.0" encoding="utf-8"?>
<formControlPr xmlns="http://schemas.microsoft.com/office/spreadsheetml/2009/9/main" objectType="Drop" dropStyle="combo" dx="16" fmlaLink="_Output!$C$246" fmlaRange="_Input!$C$27:$C$31" noThreeD="1" sel="3" val="0"/>
</file>

<file path=xl/ctrlProps/ctrlProp295.xml><?xml version="1.0" encoding="utf-8"?>
<formControlPr xmlns="http://schemas.microsoft.com/office/spreadsheetml/2009/9/main" objectType="Drop" dropStyle="combo" dx="16" fmlaLink="_Output!$B$248" fmlaRange="_Input!$C$13:$C$17" noThreeD="1" sel="0" val="0"/>
</file>

<file path=xl/ctrlProps/ctrlProp296.xml><?xml version="1.0" encoding="utf-8"?>
<formControlPr xmlns="http://schemas.microsoft.com/office/spreadsheetml/2009/9/main" objectType="Drop" dropStyle="combo" dx="16" fmlaLink="_Output!$B$249" fmlaRange="_Input!$C$13:$C$17" noThreeD="1" sel="0" val="0"/>
</file>

<file path=xl/ctrlProps/ctrlProp297.xml><?xml version="1.0" encoding="utf-8"?>
<formControlPr xmlns="http://schemas.microsoft.com/office/spreadsheetml/2009/9/main" objectType="Drop" dropStyle="combo" dx="16" fmlaLink="_Output!$C$248" fmlaRange="_Input!$C$27:$C$31" noThreeD="1" sel="3" val="0"/>
</file>

<file path=xl/ctrlProps/ctrlProp298.xml><?xml version="1.0" encoding="utf-8"?>
<formControlPr xmlns="http://schemas.microsoft.com/office/spreadsheetml/2009/9/main" objectType="Drop" dropStyle="combo" dx="16" fmlaLink="_Output!$C$249" fmlaRange="_Input!$C$27:$C$31" noThreeD="1" sel="3" val="0"/>
</file>

<file path=xl/ctrlProps/ctrlProp299.xml><?xml version="1.0" encoding="utf-8"?>
<formControlPr xmlns="http://schemas.microsoft.com/office/spreadsheetml/2009/9/main" objectType="Drop" dropStyle="combo" dx="16" fmlaLink="_Output!$B$251" fmlaRange="_Input!$C$13:$C$17" noThreeD="1" sel="0" val="0"/>
</file>

<file path=xl/ctrlProps/ctrlProp3.xml><?xml version="1.0" encoding="utf-8"?>
<formControlPr xmlns="http://schemas.microsoft.com/office/spreadsheetml/2009/9/main" objectType="Drop" dropStyle="combo" dx="16" fmlaLink="_Output!$B$330" fmlaRange="_Input!$C$3:$C$4" noThreeD="1" sel="2" val="0"/>
</file>

<file path=xl/ctrlProps/ctrlProp30.xml><?xml version="1.0" encoding="utf-8"?>
<formControlPr xmlns="http://schemas.microsoft.com/office/spreadsheetml/2009/9/main" objectType="Drop" dropStyle="combo" dx="16" fmlaLink="_Output!$B$58" fmlaRange="_Input!$C$3:$C$4" noThreeD="1" val="0"/>
</file>

<file path=xl/ctrlProps/ctrlProp300.xml><?xml version="1.0" encoding="utf-8"?>
<formControlPr xmlns="http://schemas.microsoft.com/office/spreadsheetml/2009/9/main" objectType="Drop" dropStyle="combo" dx="16" fmlaLink="_Output!$B$252" fmlaRange="_Input!$C$13:$C$17" noThreeD="1" sel="0" val="0"/>
</file>

<file path=xl/ctrlProps/ctrlProp301.xml><?xml version="1.0" encoding="utf-8"?>
<formControlPr xmlns="http://schemas.microsoft.com/office/spreadsheetml/2009/9/main" objectType="Drop" dropStyle="combo" dx="16" fmlaLink="_Output!$B$253" fmlaRange="_Input!$C$13:$C$17" noThreeD="1" sel="0" val="0"/>
</file>

<file path=xl/ctrlProps/ctrlProp302.xml><?xml version="1.0" encoding="utf-8"?>
<formControlPr xmlns="http://schemas.microsoft.com/office/spreadsheetml/2009/9/main" objectType="Drop" dropStyle="combo" dx="16" fmlaLink="_Output!$B$254" fmlaRange="_Input!$C$13:$C$17" noThreeD="1" sel="0" val="0"/>
</file>

<file path=xl/ctrlProps/ctrlProp303.xml><?xml version="1.0" encoding="utf-8"?>
<formControlPr xmlns="http://schemas.microsoft.com/office/spreadsheetml/2009/9/main" objectType="Drop" dropStyle="combo" dx="16" fmlaLink="_Output!$C$251" fmlaRange="_Input!$C$27:$C$31" noThreeD="1" sel="3" val="0"/>
</file>

<file path=xl/ctrlProps/ctrlProp304.xml><?xml version="1.0" encoding="utf-8"?>
<formControlPr xmlns="http://schemas.microsoft.com/office/spreadsheetml/2009/9/main" objectType="Drop" dropStyle="combo" dx="16" fmlaLink="_Output!$C$252" fmlaRange="_Input!$C$27:$C$31" noThreeD="1" sel="3" val="0"/>
</file>

<file path=xl/ctrlProps/ctrlProp305.xml><?xml version="1.0" encoding="utf-8"?>
<formControlPr xmlns="http://schemas.microsoft.com/office/spreadsheetml/2009/9/main" objectType="Drop" dropStyle="combo" dx="16" fmlaLink="_Output!$C$253" fmlaRange="_Input!$C$27:$C$31" noThreeD="1" sel="3" val="0"/>
</file>

<file path=xl/ctrlProps/ctrlProp306.xml><?xml version="1.0" encoding="utf-8"?>
<formControlPr xmlns="http://schemas.microsoft.com/office/spreadsheetml/2009/9/main" objectType="Drop" dropStyle="combo" dx="16" fmlaLink="_Output!$C$254" fmlaRange="_Input!$C$27:$C$31" noThreeD="1" sel="3" val="0"/>
</file>

<file path=xl/ctrlProps/ctrlProp307.xml><?xml version="1.0" encoding="utf-8"?>
<formControlPr xmlns="http://schemas.microsoft.com/office/spreadsheetml/2009/9/main" objectType="Drop" dropStyle="combo" dx="16" fmlaLink="_Output!$B$256" fmlaRange="_Input!$C$13:$C$17" noThreeD="1" sel="0" val="0"/>
</file>

<file path=xl/ctrlProps/ctrlProp308.xml><?xml version="1.0" encoding="utf-8"?>
<formControlPr xmlns="http://schemas.microsoft.com/office/spreadsheetml/2009/9/main" objectType="Drop" dropStyle="combo" dx="16" fmlaLink="_Output!$B$257" fmlaRange="_Input!$C$13:$C$17" noThreeD="1" sel="0" val="0"/>
</file>

<file path=xl/ctrlProps/ctrlProp309.xml><?xml version="1.0" encoding="utf-8"?>
<formControlPr xmlns="http://schemas.microsoft.com/office/spreadsheetml/2009/9/main" objectType="Drop" dropStyle="combo" dx="16" fmlaLink="_Output!$B$259" fmlaRange="_Input!$C$13:$C$17" noThreeD="1" sel="0" val="0"/>
</file>

<file path=xl/ctrlProps/ctrlProp31.xml><?xml version="1.0" encoding="utf-8"?>
<formControlPr xmlns="http://schemas.microsoft.com/office/spreadsheetml/2009/9/main" objectType="Drop" dropStyle="combo" dx="16" fmlaLink="_Output!$B$59" fmlaRange="_Input!$C$3:$C$4" noThreeD="1" val="0"/>
</file>

<file path=xl/ctrlProps/ctrlProp310.xml><?xml version="1.0" encoding="utf-8"?>
<formControlPr xmlns="http://schemas.microsoft.com/office/spreadsheetml/2009/9/main" objectType="Drop" dropStyle="combo" dx="16" fmlaLink="_Output!$C$256" fmlaRange="_Input!$C$27:$C$31" noThreeD="1" sel="3" val="0"/>
</file>

<file path=xl/ctrlProps/ctrlProp311.xml><?xml version="1.0" encoding="utf-8"?>
<formControlPr xmlns="http://schemas.microsoft.com/office/spreadsheetml/2009/9/main" objectType="Drop" dropStyle="combo" dx="16" fmlaLink="_Output!$C$257" fmlaRange="_Input!$C$27:$C$31" noThreeD="1" sel="3" val="0"/>
</file>

<file path=xl/ctrlProps/ctrlProp312.xml><?xml version="1.0" encoding="utf-8"?>
<formControlPr xmlns="http://schemas.microsoft.com/office/spreadsheetml/2009/9/main" objectType="Drop" dropStyle="combo" dx="16" fmlaLink="_Output!$C$259" fmlaRange="_Input!$C$27:$C$31" noThreeD="1" sel="3" val="0"/>
</file>

<file path=xl/ctrlProps/ctrlProp313.xml><?xml version="1.0" encoding="utf-8"?>
<formControlPr xmlns="http://schemas.microsoft.com/office/spreadsheetml/2009/9/main" objectType="Drop" dropStyle="combo" dx="16" fmlaLink="_Output!$B$261" fmlaRange="_Input!$C$13:$C$17" noThreeD="1" sel="0" val="0"/>
</file>

<file path=xl/ctrlProps/ctrlProp314.xml><?xml version="1.0" encoding="utf-8"?>
<formControlPr xmlns="http://schemas.microsoft.com/office/spreadsheetml/2009/9/main" objectType="Drop" dropStyle="combo" dx="16" fmlaLink="_Output!$C$261" fmlaRange="_Input!$C$27:$C$31" noThreeD="1" sel="3" val="0"/>
</file>

<file path=xl/ctrlProps/ctrlProp315.xml><?xml version="1.0" encoding="utf-8"?>
<formControlPr xmlns="http://schemas.microsoft.com/office/spreadsheetml/2009/9/main" objectType="Drop" dropStyle="combo" dx="16" fmlaLink="_Output!$B$264" fmlaRange="_Input!$C$13:$C$18" noThreeD="1" sel="0" val="0"/>
</file>

<file path=xl/ctrlProps/ctrlProp316.xml><?xml version="1.0" encoding="utf-8"?>
<formControlPr xmlns="http://schemas.microsoft.com/office/spreadsheetml/2009/9/main" objectType="Drop" dropStyle="combo" dx="16" fmlaLink="_Output!$B$265" fmlaRange="_Input!$C$13:$C$18" noThreeD="1" sel="0" val="0"/>
</file>

<file path=xl/ctrlProps/ctrlProp317.xml><?xml version="1.0" encoding="utf-8"?>
<formControlPr xmlns="http://schemas.microsoft.com/office/spreadsheetml/2009/9/main" objectType="Drop" dropStyle="combo" dx="16" fmlaLink="_Output!$B$267" fmlaRange="_Input!$C$13:$C$18" noThreeD="1" sel="0" val="0"/>
</file>

<file path=xl/ctrlProps/ctrlProp318.xml><?xml version="1.0" encoding="utf-8"?>
<formControlPr xmlns="http://schemas.microsoft.com/office/spreadsheetml/2009/9/main" objectType="Drop" dropStyle="combo" dx="16" fmlaLink="_Output!$B$269" fmlaRange="_Input!$C$13:$C$18" noThreeD="1" sel="0" val="0"/>
</file>

<file path=xl/ctrlProps/ctrlProp319.xml><?xml version="1.0" encoding="utf-8"?>
<formControlPr xmlns="http://schemas.microsoft.com/office/spreadsheetml/2009/9/main" objectType="Drop" dropStyle="combo" dx="16" fmlaLink="_Output!$B$272" fmlaRange="_Input!$C$13:$C$18" noThreeD="1" sel="0" val="0"/>
</file>

<file path=xl/ctrlProps/ctrlProp32.xml><?xml version="1.0" encoding="utf-8"?>
<formControlPr xmlns="http://schemas.microsoft.com/office/spreadsheetml/2009/9/main" objectType="Drop" dropStyle="combo" dx="16" fmlaLink="_Output!$B$60" fmlaRange="_Input!$C$3:$C$4" noThreeD="1" val="0"/>
</file>

<file path=xl/ctrlProps/ctrlProp320.xml><?xml version="1.0" encoding="utf-8"?>
<formControlPr xmlns="http://schemas.microsoft.com/office/spreadsheetml/2009/9/main" objectType="Drop" dropStyle="combo" dx="16" fmlaLink="_Output!$B$273" fmlaRange="_Input!$C$13:$C$18" noThreeD="1" sel="0" val="0"/>
</file>

<file path=xl/ctrlProps/ctrlProp321.xml><?xml version="1.0" encoding="utf-8"?>
<formControlPr xmlns="http://schemas.microsoft.com/office/spreadsheetml/2009/9/main" objectType="Drop" dropStyle="combo" dx="16" fmlaLink="_Output!$B$274" fmlaRange="_Input!$C$13:$C$18" noThreeD="1" sel="0" val="0"/>
</file>

<file path=xl/ctrlProps/ctrlProp322.xml><?xml version="1.0" encoding="utf-8"?>
<formControlPr xmlns="http://schemas.microsoft.com/office/spreadsheetml/2009/9/main" objectType="Drop" dropStyle="combo" dx="16" fmlaLink="_Output!$B$275" fmlaRange="_Input!$C$13:$C$18" noThreeD="1" sel="0" val="0"/>
</file>

<file path=xl/ctrlProps/ctrlProp323.xml><?xml version="1.0" encoding="utf-8"?>
<formControlPr xmlns="http://schemas.microsoft.com/office/spreadsheetml/2009/9/main" objectType="Drop" dropStyle="combo" dx="16" fmlaLink="_Output!$B$276" fmlaRange="_Input!$C$13:$C$18" noThreeD="1" sel="0" val="0"/>
</file>

<file path=xl/ctrlProps/ctrlProp324.xml><?xml version="1.0" encoding="utf-8"?>
<formControlPr xmlns="http://schemas.microsoft.com/office/spreadsheetml/2009/9/main" objectType="Drop" dropStyle="combo" dx="16" fmlaLink="_Output!$B$277" fmlaRange="_Input!$C$13:$C$18" noThreeD="1" sel="0" val="0"/>
</file>

<file path=xl/ctrlProps/ctrlProp325.xml><?xml version="1.0" encoding="utf-8"?>
<formControlPr xmlns="http://schemas.microsoft.com/office/spreadsheetml/2009/9/main" objectType="Drop" dropStyle="combo" dx="16" fmlaLink="_Output!$B$278" fmlaRange="_Input!$C$13:$C$18" noThreeD="1" sel="0" val="0"/>
</file>

<file path=xl/ctrlProps/ctrlProp326.xml><?xml version="1.0" encoding="utf-8"?>
<formControlPr xmlns="http://schemas.microsoft.com/office/spreadsheetml/2009/9/main" objectType="Drop" dropStyle="combo" dx="16" fmlaLink="_Output!$B$279" fmlaRange="_Input!$C$13:$C$18" noThreeD="1" sel="0" val="0"/>
</file>

<file path=xl/ctrlProps/ctrlProp327.xml><?xml version="1.0" encoding="utf-8"?>
<formControlPr xmlns="http://schemas.microsoft.com/office/spreadsheetml/2009/9/main" objectType="Drop" dropStyle="combo" dx="16" fmlaLink="_Output!$B$280" fmlaRange="_Input!$C$13:$C$18" noThreeD="1" sel="0" val="0"/>
</file>

<file path=xl/ctrlProps/ctrlProp328.xml><?xml version="1.0" encoding="utf-8"?>
<formControlPr xmlns="http://schemas.microsoft.com/office/spreadsheetml/2009/9/main" objectType="Drop" dropStyle="combo" dx="16" fmlaLink="_Output!$B$281" fmlaRange="_Input!$C$13:$C$18" noThreeD="1" sel="0" val="0"/>
</file>

<file path=xl/ctrlProps/ctrlProp329.xml><?xml version="1.0" encoding="utf-8"?>
<formControlPr xmlns="http://schemas.microsoft.com/office/spreadsheetml/2009/9/main" objectType="Drop" dropStyle="combo" dx="16" fmlaLink="_Output!$B$282" fmlaRange="_Input!$C$13:$C$18" noThreeD="1" sel="0" val="0"/>
</file>

<file path=xl/ctrlProps/ctrlProp33.xml><?xml version="1.0" encoding="utf-8"?>
<formControlPr xmlns="http://schemas.microsoft.com/office/spreadsheetml/2009/9/main" objectType="Drop" dropStyle="combo" dx="16" fmlaLink="_Output!$B$61" fmlaRange="_Input!$C$3:$C$4" noThreeD="1" val="0"/>
</file>

<file path=xl/ctrlProps/ctrlProp330.xml><?xml version="1.0" encoding="utf-8"?>
<formControlPr xmlns="http://schemas.microsoft.com/office/spreadsheetml/2009/9/main" objectType="Drop" dropStyle="combo" dx="16" fmlaLink="_Output!$B$283" fmlaRange="_Input!$C$13:$C$18" noThreeD="1" sel="0" val="0"/>
</file>

<file path=xl/ctrlProps/ctrlProp331.xml><?xml version="1.0" encoding="utf-8"?>
<formControlPr xmlns="http://schemas.microsoft.com/office/spreadsheetml/2009/9/main" objectType="Drop" dropStyle="combo" dx="16" fmlaLink="_Output!$B$284" fmlaRange="_Input!$C$13:$C$18" noThreeD="1" sel="0" val="0"/>
</file>

<file path=xl/ctrlProps/ctrlProp332.xml><?xml version="1.0" encoding="utf-8"?>
<formControlPr xmlns="http://schemas.microsoft.com/office/spreadsheetml/2009/9/main" objectType="Drop" dropStyle="combo" dx="16" fmlaLink="_Output!$B$286" fmlaRange="_Input!$C$13:$C$18" noThreeD="1" sel="0" val="0"/>
</file>

<file path=xl/ctrlProps/ctrlProp333.xml><?xml version="1.0" encoding="utf-8"?>
<formControlPr xmlns="http://schemas.microsoft.com/office/spreadsheetml/2009/9/main" objectType="Drop" dropStyle="combo" dx="16" fmlaLink="_Output!$B$287" fmlaRange="_Input!$C$13:$C$18" noThreeD="1" sel="0" val="0"/>
</file>

<file path=xl/ctrlProps/ctrlProp334.xml><?xml version="1.0" encoding="utf-8"?>
<formControlPr xmlns="http://schemas.microsoft.com/office/spreadsheetml/2009/9/main" objectType="Drop" dropStyle="combo" dx="16" fmlaLink="_Output!$B$288" fmlaRange="_Input!$C$13:$C$18" noThreeD="1" sel="0" val="0"/>
</file>

<file path=xl/ctrlProps/ctrlProp335.xml><?xml version="1.0" encoding="utf-8"?>
<formControlPr xmlns="http://schemas.microsoft.com/office/spreadsheetml/2009/9/main" objectType="Drop" dropStyle="combo" dx="16" fmlaLink="_Output!$C$295" fmlaRange="_Input!$C$27:$C$31" noThreeD="1" sel="3" val="0"/>
</file>

<file path=xl/ctrlProps/ctrlProp336.xml><?xml version="1.0" encoding="utf-8"?>
<formControlPr xmlns="http://schemas.microsoft.com/office/spreadsheetml/2009/9/main" objectType="Drop" dropStyle="combo" dx="16" fmlaLink="_Output!$C$296" fmlaRange="_Input!$C$27:$C$31" noThreeD="1" sel="3" val="0"/>
</file>

<file path=xl/ctrlProps/ctrlProp337.xml><?xml version="1.0" encoding="utf-8"?>
<formControlPr xmlns="http://schemas.microsoft.com/office/spreadsheetml/2009/9/main" objectType="Drop" dropStyle="combo" dx="16" fmlaLink="_Output!$C$298" fmlaRange="_Input!$C$27:$C$31" noThreeD="1" sel="3" val="0"/>
</file>

<file path=xl/ctrlProps/ctrlProp338.xml><?xml version="1.0" encoding="utf-8"?>
<formControlPr xmlns="http://schemas.microsoft.com/office/spreadsheetml/2009/9/main" objectType="Drop" dropStyle="combo" dx="16" fmlaLink="_Output!$C$299" fmlaRange="_Input!$C$27:$C$31" noThreeD="1" sel="3" val="0"/>
</file>

<file path=xl/ctrlProps/ctrlProp339.xml><?xml version="1.0" encoding="utf-8"?>
<formControlPr xmlns="http://schemas.microsoft.com/office/spreadsheetml/2009/9/main" objectType="Drop" dropStyle="combo" dx="16" fmlaLink="_Output!$B$295" fmlaRange="_Input!$C$13:$C$17" noThreeD="1" sel="0" val="0"/>
</file>

<file path=xl/ctrlProps/ctrlProp34.xml><?xml version="1.0" encoding="utf-8"?>
<formControlPr xmlns="http://schemas.microsoft.com/office/spreadsheetml/2009/9/main" objectType="Drop" dropStyle="combo" dx="16" fmlaLink="_Output!$B$62" fmlaRange="_Input!$C$3:$C$4" noThreeD="1" val="0"/>
</file>

<file path=xl/ctrlProps/ctrlProp340.xml><?xml version="1.0" encoding="utf-8"?>
<formControlPr xmlns="http://schemas.microsoft.com/office/spreadsheetml/2009/9/main" objectType="Drop" dropStyle="combo" dx="16" fmlaLink="_Output!$B$296" fmlaRange="_Input!$C$13:$C$17" noThreeD="1" sel="0" val="0"/>
</file>

<file path=xl/ctrlProps/ctrlProp341.xml><?xml version="1.0" encoding="utf-8"?>
<formControlPr xmlns="http://schemas.microsoft.com/office/spreadsheetml/2009/9/main" objectType="Drop" dropStyle="combo" dx="16" fmlaLink="_Output!$B$298" fmlaRange="_Input!$C$13:$C$17" noThreeD="1" sel="0" val="0"/>
</file>

<file path=xl/ctrlProps/ctrlProp342.xml><?xml version="1.0" encoding="utf-8"?>
<formControlPr xmlns="http://schemas.microsoft.com/office/spreadsheetml/2009/9/main" objectType="Drop" dropStyle="combo" dx="16" fmlaLink="_Output!$B$299" fmlaRange="_Input!$C$13:$C$17" noThreeD="1" sel="0" val="0"/>
</file>

<file path=xl/ctrlProps/ctrlProp343.xml><?xml version="1.0" encoding="utf-8"?>
<formControlPr xmlns="http://schemas.microsoft.com/office/spreadsheetml/2009/9/main" objectType="Drop" dropStyle="combo" dx="16" fmlaLink="_Output!$B$301" fmlaRange="_Input!$C$13:$C$17" noThreeD="1" sel="0" val="0"/>
</file>

<file path=xl/ctrlProps/ctrlProp344.xml><?xml version="1.0" encoding="utf-8"?>
<formControlPr xmlns="http://schemas.microsoft.com/office/spreadsheetml/2009/9/main" objectType="Drop" dropStyle="combo" dx="16" fmlaLink="_Output!$B$302" fmlaRange="_Input!$C$13:$C$17" noThreeD="1" sel="0" val="0"/>
</file>

<file path=xl/ctrlProps/ctrlProp345.xml><?xml version="1.0" encoding="utf-8"?>
<formControlPr xmlns="http://schemas.microsoft.com/office/spreadsheetml/2009/9/main" objectType="Drop" dropStyle="combo" dx="16" fmlaLink="_Output!$B$303" fmlaRange="_Input!$C$13:$C$17" noThreeD="1" sel="0" val="0"/>
</file>

<file path=xl/ctrlProps/ctrlProp346.xml><?xml version="1.0" encoding="utf-8"?>
<formControlPr xmlns="http://schemas.microsoft.com/office/spreadsheetml/2009/9/main" objectType="Drop" dropStyle="combo" dx="16" fmlaLink="_Output!$B$304" fmlaRange="_Input!$C$13:$C$17" noThreeD="1" sel="0" val="0"/>
</file>

<file path=xl/ctrlProps/ctrlProp347.xml><?xml version="1.0" encoding="utf-8"?>
<formControlPr xmlns="http://schemas.microsoft.com/office/spreadsheetml/2009/9/main" objectType="Drop" dropStyle="combo" dx="16" fmlaLink="_Output!$C$301" fmlaRange="_Input!$C$27:$C$31" noThreeD="1" sel="3" val="0"/>
</file>

<file path=xl/ctrlProps/ctrlProp348.xml><?xml version="1.0" encoding="utf-8"?>
<formControlPr xmlns="http://schemas.microsoft.com/office/spreadsheetml/2009/9/main" objectType="Drop" dropStyle="combo" dx="16" fmlaLink="_Output!$C$302" fmlaRange="_Input!$C$27:$C$31" noThreeD="1" sel="3" val="0"/>
</file>

<file path=xl/ctrlProps/ctrlProp349.xml><?xml version="1.0" encoding="utf-8"?>
<formControlPr xmlns="http://schemas.microsoft.com/office/spreadsheetml/2009/9/main" objectType="Drop" dropStyle="combo" dx="16" fmlaLink="_Output!$C$303" fmlaRange="_Input!$C$27:$C$31" noThreeD="1" sel="3" val="0"/>
</file>

<file path=xl/ctrlProps/ctrlProp35.xml><?xml version="1.0" encoding="utf-8"?>
<formControlPr xmlns="http://schemas.microsoft.com/office/spreadsheetml/2009/9/main" objectType="Drop" dropStyle="combo" dx="16" fmlaLink="_Output!$B$63" fmlaRange="_Input!$C$3:$C$4" noThreeD="1" val="0"/>
</file>

<file path=xl/ctrlProps/ctrlProp350.xml><?xml version="1.0" encoding="utf-8"?>
<formControlPr xmlns="http://schemas.microsoft.com/office/spreadsheetml/2009/9/main" objectType="Drop" dropStyle="combo" dx="16" fmlaLink="_Output!$C$304" fmlaRange="_Input!$C$27:$C$31" noThreeD="1" sel="3" val="0"/>
</file>

<file path=xl/ctrlProps/ctrlProp351.xml><?xml version="1.0" encoding="utf-8"?>
<formControlPr xmlns="http://schemas.microsoft.com/office/spreadsheetml/2009/9/main" objectType="Drop" dropStyle="combo" dx="16" fmlaLink="_Output!$B$306" fmlaRange="_Input!$C$13:$C$17" noThreeD="1" sel="0" val="0"/>
</file>

<file path=xl/ctrlProps/ctrlProp352.xml><?xml version="1.0" encoding="utf-8"?>
<formControlPr xmlns="http://schemas.microsoft.com/office/spreadsheetml/2009/9/main" objectType="Drop" dropStyle="combo" dx="16" fmlaLink="_Output!$B$307" fmlaRange="_Input!$C$13:$C$17" noThreeD="1" sel="0" val="0"/>
</file>

<file path=xl/ctrlProps/ctrlProp353.xml><?xml version="1.0" encoding="utf-8"?>
<formControlPr xmlns="http://schemas.microsoft.com/office/spreadsheetml/2009/9/main" objectType="Drop" dropStyle="combo" dx="16" fmlaLink="_Output!$C$307" fmlaRange="_Input!$C$27:$C$31" noThreeD="1" sel="3" val="0"/>
</file>

<file path=xl/ctrlProps/ctrlProp354.xml><?xml version="1.0" encoding="utf-8"?>
<formControlPr xmlns="http://schemas.microsoft.com/office/spreadsheetml/2009/9/main" objectType="Drop" dropStyle="combo" dx="16" fmlaLink="_Output!$C$306" fmlaRange="_Input!$C$27:$C$31" noThreeD="1" sel="3" val="0"/>
</file>

<file path=xl/ctrlProps/ctrlProp355.xml><?xml version="1.0" encoding="utf-8"?>
<formControlPr xmlns="http://schemas.microsoft.com/office/spreadsheetml/2009/9/main" objectType="Drop" dropStyle="combo" dx="16" fmlaLink="_Output!$B$309" fmlaRange="_Input!$C$13:$C$17" noThreeD="1" sel="0" val="0"/>
</file>

<file path=xl/ctrlProps/ctrlProp356.xml><?xml version="1.0" encoding="utf-8"?>
<formControlPr xmlns="http://schemas.microsoft.com/office/spreadsheetml/2009/9/main" objectType="Drop" dropStyle="combo" dx="16" fmlaLink="_Output!$B$310" fmlaRange="_Input!$C$13:$C$17" noThreeD="1" sel="0" val="0"/>
</file>

<file path=xl/ctrlProps/ctrlProp357.xml><?xml version="1.0" encoding="utf-8"?>
<formControlPr xmlns="http://schemas.microsoft.com/office/spreadsheetml/2009/9/main" objectType="Drop" dropStyle="combo" dx="16" fmlaLink="_Output!$B$311" fmlaRange="_Input!$C$13:$C$17" noThreeD="1" sel="0" val="0"/>
</file>

<file path=xl/ctrlProps/ctrlProp358.xml><?xml version="1.0" encoding="utf-8"?>
<formControlPr xmlns="http://schemas.microsoft.com/office/spreadsheetml/2009/9/main" objectType="Drop" dropStyle="combo" dx="16" fmlaLink="_Output!$C$309" fmlaRange="_Input!$C$27:$C$31" noThreeD="1" sel="3" val="0"/>
</file>

<file path=xl/ctrlProps/ctrlProp359.xml><?xml version="1.0" encoding="utf-8"?>
<formControlPr xmlns="http://schemas.microsoft.com/office/spreadsheetml/2009/9/main" objectType="Drop" dropStyle="combo" dx="16" fmlaLink="_Output!$C$310" fmlaRange="_Input!$C$27:$C$31" noThreeD="1" sel="3" val="0"/>
</file>

<file path=xl/ctrlProps/ctrlProp36.xml><?xml version="1.0" encoding="utf-8"?>
<formControlPr xmlns="http://schemas.microsoft.com/office/spreadsheetml/2009/9/main" objectType="Drop" dropStyle="combo" dx="16" fmlaLink="_Output!$C$4" fmlaRange="_Input!$C$27:$C$31" noThreeD="1" sel="3" val="0"/>
</file>

<file path=xl/ctrlProps/ctrlProp360.xml><?xml version="1.0" encoding="utf-8"?>
<formControlPr xmlns="http://schemas.microsoft.com/office/spreadsheetml/2009/9/main" objectType="Drop" dropStyle="combo" dx="16" fmlaLink="_Output!$C$311" fmlaRange="_Input!$C$27:$C$31" noThreeD="1" sel="3" val="0"/>
</file>

<file path=xl/ctrlProps/ctrlProp361.xml><?xml version="1.0" encoding="utf-8"?>
<formControlPr xmlns="http://schemas.microsoft.com/office/spreadsheetml/2009/9/main" objectType="Drop" dropStyle="combo" dx="16" fmlaLink="_Output!$B$313" fmlaRange="_Input!$C$13:$C$18" noThreeD="1" sel="0" val="0"/>
</file>

<file path=xl/ctrlProps/ctrlProp362.xml><?xml version="1.0" encoding="utf-8"?>
<formControlPr xmlns="http://schemas.microsoft.com/office/spreadsheetml/2009/9/main" objectType="Drop" dropStyle="combo" dx="16" fmlaLink="_Output!$B$314" fmlaRange="_Input!$C$13:$C$18" noThreeD="1" sel="0" val="0"/>
</file>

<file path=xl/ctrlProps/ctrlProp363.xml><?xml version="1.0" encoding="utf-8"?>
<formControlPr xmlns="http://schemas.microsoft.com/office/spreadsheetml/2009/9/main" objectType="Drop" dropStyle="combo" dx="16" fmlaLink="_Output!$B$315" fmlaRange="_Input!$C$13:$C$18" noThreeD="1" sel="0" val="0"/>
</file>

<file path=xl/ctrlProps/ctrlProp364.xml><?xml version="1.0" encoding="utf-8"?>
<formControlPr xmlns="http://schemas.microsoft.com/office/spreadsheetml/2009/9/main" objectType="Drop" dropStyle="combo" dx="16" fmlaLink="_Output!$B$316" fmlaRange="_Input!$C$13:$C$18" noThreeD="1" sel="0" val="0"/>
</file>

<file path=xl/ctrlProps/ctrlProp365.xml><?xml version="1.0" encoding="utf-8"?>
<formControlPr xmlns="http://schemas.microsoft.com/office/spreadsheetml/2009/9/main" objectType="Drop" dropStyle="combo" dx="16" fmlaLink="_Output!$B$317" fmlaRange="_Input!$C$13:$C$18" noThreeD="1" sel="0" val="0"/>
</file>

<file path=xl/ctrlProps/ctrlProp366.xml><?xml version="1.0" encoding="utf-8"?>
<formControlPr xmlns="http://schemas.microsoft.com/office/spreadsheetml/2009/9/main" objectType="Drop" dropStyle="combo" dx="16" fmlaLink="_Output!$B$318" fmlaRange="_Input!$C$13:$C$18" noThreeD="1" sel="0" val="0"/>
</file>

<file path=xl/ctrlProps/ctrlProp367.xml><?xml version="1.0" encoding="utf-8"?>
<formControlPr xmlns="http://schemas.microsoft.com/office/spreadsheetml/2009/9/main" objectType="Drop" dropStyle="combo" dx="16" fmlaLink="_Output!$B$320" fmlaRange="_Input!$C$13:$C$18" noThreeD="1" sel="0" val="0"/>
</file>

<file path=xl/ctrlProps/ctrlProp368.xml><?xml version="1.0" encoding="utf-8"?>
<formControlPr xmlns="http://schemas.microsoft.com/office/spreadsheetml/2009/9/main" objectType="Drop" dropStyle="combo" dx="16" fmlaLink="_Output!$B$321" fmlaRange="_Input!$C$13:$C$18" noThreeD="1" sel="0" val="0"/>
</file>

<file path=xl/ctrlProps/ctrlProp369.xml><?xml version="1.0" encoding="utf-8"?>
<formControlPr xmlns="http://schemas.microsoft.com/office/spreadsheetml/2009/9/main" objectType="Drop" dropStyle="combo" dx="16" fmlaLink="_Output!$B$323" fmlaRange="_Input!$C$13:$C$18" noThreeD="1" sel="0" val="0"/>
</file>

<file path=xl/ctrlProps/ctrlProp37.xml><?xml version="1.0" encoding="utf-8"?>
<formControlPr xmlns="http://schemas.microsoft.com/office/spreadsheetml/2009/9/main" objectType="Drop" dropStyle="combo" dx="16" fmlaLink="_Output!$C$5" fmlaRange="_Input!$C$27:$C$31" noThreeD="1" sel="3" val="0"/>
</file>

<file path=xl/ctrlProps/ctrlProp370.xml><?xml version="1.0" encoding="utf-8"?>
<formControlPr xmlns="http://schemas.microsoft.com/office/spreadsheetml/2009/9/main" objectType="Drop" dropStyle="combo" dx="16" fmlaLink="_Output!$B$324" fmlaRange="_Input!$C$13:$C$18" noThreeD="1" sel="0" val="0"/>
</file>

<file path=xl/ctrlProps/ctrlProp371.xml><?xml version="1.0" encoding="utf-8"?>
<formControlPr xmlns="http://schemas.microsoft.com/office/spreadsheetml/2009/9/main" objectType="Drop" dropStyle="combo" dx="16" fmlaLink="_Output!$B$325" fmlaRange="_Input!$C$13:$C$18" noThreeD="1" sel="0" val="0"/>
</file>

<file path=xl/ctrlProps/ctrlProp372.xml><?xml version="1.0" encoding="utf-8"?>
<formControlPr xmlns="http://schemas.microsoft.com/office/spreadsheetml/2009/9/main" objectType="Drop" dropStyle="combo" dx="16" fmlaLink="_Output!$C$332" fmlaRange="_Input!$C$27:$C$31" noThreeD="1" sel="3" val="0"/>
</file>

<file path=xl/ctrlProps/ctrlProp373.xml><?xml version="1.0" encoding="utf-8"?>
<formControlPr xmlns="http://schemas.microsoft.com/office/spreadsheetml/2009/9/main" objectType="Drop" dropStyle="combo" dx="16" fmlaLink="_Output!$C$333" fmlaRange="_Input!$C$27:$C$31" noThreeD="1" sel="3" val="0"/>
</file>

<file path=xl/ctrlProps/ctrlProp374.xml><?xml version="1.0" encoding="utf-8"?>
<formControlPr xmlns="http://schemas.microsoft.com/office/spreadsheetml/2009/9/main" objectType="Drop" dropStyle="combo" dx="16" fmlaLink="_Output!$C$335" fmlaRange="_Input!$C$27:$C$31" noThreeD="1" sel="3" val="0"/>
</file>

<file path=xl/ctrlProps/ctrlProp375.xml><?xml version="1.0" encoding="utf-8"?>
<formControlPr xmlns="http://schemas.microsoft.com/office/spreadsheetml/2009/9/main" objectType="Drop" dropStyle="combo" dx="16" fmlaLink="_Output!$C$336" fmlaRange="_Input!$C$27:$C$31" noThreeD="1" sel="3" val="0"/>
</file>

<file path=xl/ctrlProps/ctrlProp376.xml><?xml version="1.0" encoding="utf-8"?>
<formControlPr xmlns="http://schemas.microsoft.com/office/spreadsheetml/2009/9/main" objectType="Drop" dropStyle="combo" dx="16" fmlaLink="_Output!$C$338" fmlaRange="_Input!$C$27:$C$31" noThreeD="1" sel="3" val="0"/>
</file>

<file path=xl/ctrlProps/ctrlProp377.xml><?xml version="1.0" encoding="utf-8"?>
<formControlPr xmlns="http://schemas.microsoft.com/office/spreadsheetml/2009/9/main" objectType="Drop" dropStyle="combo" dx="16" fmlaLink="_Output!$C$339" fmlaRange="_Input!$C$27:$C$31" noThreeD="1" sel="3" val="0"/>
</file>

<file path=xl/ctrlProps/ctrlProp378.xml><?xml version="1.0" encoding="utf-8"?>
<formControlPr xmlns="http://schemas.microsoft.com/office/spreadsheetml/2009/9/main" objectType="Drop" dropStyle="combo" dx="16" fmlaLink="_Output!$C$340" fmlaRange="_Input!$C$27:$C$31" noThreeD="1" sel="3" val="0"/>
</file>

<file path=xl/ctrlProps/ctrlProp379.xml><?xml version="1.0" encoding="utf-8"?>
<formControlPr xmlns="http://schemas.microsoft.com/office/spreadsheetml/2009/9/main" objectType="Drop" dropStyle="combo" dx="16" fmlaLink="_Output!$C$341" fmlaRange="_Input!$C$27:$C$31" noThreeD="1" sel="3" val="0"/>
</file>

<file path=xl/ctrlProps/ctrlProp38.xml><?xml version="1.0" encoding="utf-8"?>
<formControlPr xmlns="http://schemas.microsoft.com/office/spreadsheetml/2009/9/main" objectType="Drop" dropStyle="combo" dx="16" fmlaLink="_Output!$C$30" fmlaRange="_Input!$C$27:$C$31" noThreeD="1" sel="3" val="0"/>
</file>

<file path=xl/ctrlProps/ctrlProp380.xml><?xml version="1.0" encoding="utf-8"?>
<formControlPr xmlns="http://schemas.microsoft.com/office/spreadsheetml/2009/9/main" objectType="Drop" dropStyle="combo" dx="16" fmlaLink="_Output!$C$343" fmlaRange="_Input!$C$27:$C$31" noThreeD="1" sel="3" val="0"/>
</file>

<file path=xl/ctrlProps/ctrlProp381.xml><?xml version="1.0" encoding="utf-8"?>
<formControlPr xmlns="http://schemas.microsoft.com/office/spreadsheetml/2009/9/main" objectType="Drop" dropStyle="combo" dx="16" fmlaLink="_Output!$C$344" fmlaRange="_Input!$C$27:$C$31" noThreeD="1" sel="3" val="0"/>
</file>

<file path=xl/ctrlProps/ctrlProp382.xml><?xml version="1.0" encoding="utf-8"?>
<formControlPr xmlns="http://schemas.microsoft.com/office/spreadsheetml/2009/9/main" objectType="Drop" dropStyle="combo" dx="16" fmlaLink="_Output!$C$346" fmlaRange="_Input!$C$27:$C$31" noThreeD="1" sel="3" val="0"/>
</file>

<file path=xl/ctrlProps/ctrlProp383.xml><?xml version="1.0" encoding="utf-8"?>
<formControlPr xmlns="http://schemas.microsoft.com/office/spreadsheetml/2009/9/main" objectType="Drop" dropStyle="combo" dx="16" fmlaLink="_Output!$C$347" fmlaRange="_Input!$C$27:$C$31" noThreeD="1" sel="3" val="0"/>
</file>

<file path=xl/ctrlProps/ctrlProp384.xml><?xml version="1.0" encoding="utf-8"?>
<formControlPr xmlns="http://schemas.microsoft.com/office/spreadsheetml/2009/9/main" objectType="Drop" dropStyle="combo" dx="16" fmlaLink="_Output!$C$348" fmlaRange="_Input!$C$27:$C$31" noThreeD="1" sel="3" val="0"/>
</file>

<file path=xl/ctrlProps/ctrlProp385.xml><?xml version="1.0" encoding="utf-8"?>
<formControlPr xmlns="http://schemas.microsoft.com/office/spreadsheetml/2009/9/main" objectType="Drop" dropStyle="combo" dx="16" fmlaLink="_Output!$C$349" fmlaRange="_Input!$C$27:$C$31" noThreeD="1" sel="3" val="0"/>
</file>

<file path=xl/ctrlProps/ctrlProp386.xml><?xml version="1.0" encoding="utf-8"?>
<formControlPr xmlns="http://schemas.microsoft.com/office/spreadsheetml/2009/9/main" objectType="Drop" dropStyle="combo" dx="16" fmlaLink="_Output!$B$332" fmlaRange="_Input!$C$13:$C$17" noThreeD="1" sel="0" val="0"/>
</file>

<file path=xl/ctrlProps/ctrlProp387.xml><?xml version="1.0" encoding="utf-8"?>
<formControlPr xmlns="http://schemas.microsoft.com/office/spreadsheetml/2009/9/main" objectType="Drop" dropStyle="combo" dx="16" fmlaLink="_Output!$B$333" fmlaRange="_Input!$C$13:$C$17" noThreeD="1" sel="0" val="0"/>
</file>

<file path=xl/ctrlProps/ctrlProp388.xml><?xml version="1.0" encoding="utf-8"?>
<formControlPr xmlns="http://schemas.microsoft.com/office/spreadsheetml/2009/9/main" objectType="Drop" dropStyle="combo" dx="16" fmlaLink="_Output!$B$335" fmlaRange="_Input!$C$13:$C$17" noThreeD="1" sel="0" val="0"/>
</file>

<file path=xl/ctrlProps/ctrlProp389.xml><?xml version="1.0" encoding="utf-8"?>
<formControlPr xmlns="http://schemas.microsoft.com/office/spreadsheetml/2009/9/main" objectType="Drop" dropStyle="combo" dx="16" fmlaLink="_Output!$B$336" fmlaRange="_Input!$C$13:$C$17" noThreeD="1" sel="0" val="0"/>
</file>

<file path=xl/ctrlProps/ctrlProp39.xml><?xml version="1.0" encoding="utf-8"?>
<formControlPr xmlns="http://schemas.microsoft.com/office/spreadsheetml/2009/9/main" objectType="Drop" dropStyle="combo" dx="16" fmlaLink="_Output!$B$48" fmlaRange="_Input!$C$13:$C$17" noThreeD="1" sel="0" val="0"/>
</file>

<file path=xl/ctrlProps/ctrlProp390.xml><?xml version="1.0" encoding="utf-8"?>
<formControlPr xmlns="http://schemas.microsoft.com/office/spreadsheetml/2009/9/main" objectType="Drop" dropStyle="combo" dx="16" fmlaLink="_Output!$B$338" fmlaRange="_Input!$C$13:$C$17" noThreeD="1" sel="0" val="0"/>
</file>

<file path=xl/ctrlProps/ctrlProp391.xml><?xml version="1.0" encoding="utf-8"?>
<formControlPr xmlns="http://schemas.microsoft.com/office/spreadsheetml/2009/9/main" objectType="Drop" dropStyle="combo" dx="16" fmlaLink="_Output!$B$339" fmlaRange="_Input!$C$13:$C$17" noThreeD="1" sel="0" val="0"/>
</file>

<file path=xl/ctrlProps/ctrlProp392.xml><?xml version="1.0" encoding="utf-8"?>
<formControlPr xmlns="http://schemas.microsoft.com/office/spreadsheetml/2009/9/main" objectType="Drop" dropStyle="combo" dx="16" fmlaLink="_Output!$B$340" fmlaRange="_Input!$C$13:$C$17" noThreeD="1" sel="0" val="0"/>
</file>

<file path=xl/ctrlProps/ctrlProp393.xml><?xml version="1.0" encoding="utf-8"?>
<formControlPr xmlns="http://schemas.microsoft.com/office/spreadsheetml/2009/9/main" objectType="Drop" dropStyle="combo" dx="16" fmlaLink="_Output!$B$341" fmlaRange="_Input!$C$13:$C$17" noThreeD="1" sel="0" val="0"/>
</file>

<file path=xl/ctrlProps/ctrlProp394.xml><?xml version="1.0" encoding="utf-8"?>
<formControlPr xmlns="http://schemas.microsoft.com/office/spreadsheetml/2009/9/main" objectType="Drop" dropStyle="combo" dx="16" fmlaLink="_Output!$B$343" fmlaRange="_Input!$C$13:$C$17" noThreeD="1" sel="0" val="0"/>
</file>

<file path=xl/ctrlProps/ctrlProp395.xml><?xml version="1.0" encoding="utf-8"?>
<formControlPr xmlns="http://schemas.microsoft.com/office/spreadsheetml/2009/9/main" objectType="Drop" dropStyle="combo" dx="16" fmlaLink="_Output!$B$344" fmlaRange="_Input!$C$13:$C$17" noThreeD="1" sel="0" val="0"/>
</file>

<file path=xl/ctrlProps/ctrlProp396.xml><?xml version="1.0" encoding="utf-8"?>
<formControlPr xmlns="http://schemas.microsoft.com/office/spreadsheetml/2009/9/main" objectType="Drop" dropStyle="combo" dx="16" fmlaLink="_Output!$B$346" fmlaRange="_Input!$C$13:$C$17" noThreeD="1" sel="0" val="0"/>
</file>

<file path=xl/ctrlProps/ctrlProp397.xml><?xml version="1.0" encoding="utf-8"?>
<formControlPr xmlns="http://schemas.microsoft.com/office/spreadsheetml/2009/9/main" objectType="Drop" dropStyle="combo" dx="16" fmlaLink="_Output!$B$347" fmlaRange="_Input!$C$13:$C$17" noThreeD="1" sel="0" val="0"/>
</file>

<file path=xl/ctrlProps/ctrlProp398.xml><?xml version="1.0" encoding="utf-8"?>
<formControlPr xmlns="http://schemas.microsoft.com/office/spreadsheetml/2009/9/main" objectType="Drop" dropStyle="combo" dx="16" fmlaLink="_Output!$B$348" fmlaRange="_Input!$C$13:$C$17" noThreeD="1" sel="0" val="0"/>
</file>

<file path=xl/ctrlProps/ctrlProp399.xml><?xml version="1.0" encoding="utf-8"?>
<formControlPr xmlns="http://schemas.microsoft.com/office/spreadsheetml/2009/9/main" objectType="Drop" dropStyle="combo" dx="16" fmlaLink="_Output!$B$349" fmlaRange="_Input!$C$13:$C$17" noThreeD="1" sel="0" val="0"/>
</file>

<file path=xl/ctrlProps/ctrlProp4.xml><?xml version="1.0" encoding="utf-8"?>
<formControlPr xmlns="http://schemas.microsoft.com/office/spreadsheetml/2009/9/main" objectType="Drop" dropStyle="combo" dx="16" fmlaLink="_Output!$B$378" fmlaRange="_Input!$C$3:$C$4" noThreeD="1" sel="2" val="0"/>
</file>

<file path=xl/ctrlProps/ctrlProp40.xml><?xml version="1.0" encoding="utf-8"?>
<formControlPr xmlns="http://schemas.microsoft.com/office/spreadsheetml/2009/9/main" objectType="Drop" dropStyle="combo" dx="16" fmlaLink="_Output!$B$49" fmlaRange="_Input!$C$13:$C$17" noThreeD="1" sel="0" val="0"/>
</file>

<file path=xl/ctrlProps/ctrlProp400.xml><?xml version="1.0" encoding="utf-8"?>
<formControlPr xmlns="http://schemas.microsoft.com/office/spreadsheetml/2009/9/main" objectType="Drop" dropStyle="combo" dx="16" fmlaLink="_Output!$B$351" fmlaRange="_Input!$C$13:$C$18" noThreeD="1" sel="0" val="0"/>
</file>

<file path=xl/ctrlProps/ctrlProp401.xml><?xml version="1.0" encoding="utf-8"?>
<formControlPr xmlns="http://schemas.microsoft.com/office/spreadsheetml/2009/9/main" objectType="Drop" dropStyle="combo" dx="16" fmlaLink="_Output!$B$352" fmlaRange="_Input!$C$13:$C$18" noThreeD="1" sel="0" val="0"/>
</file>

<file path=xl/ctrlProps/ctrlProp402.xml><?xml version="1.0" encoding="utf-8"?>
<formControlPr xmlns="http://schemas.microsoft.com/office/spreadsheetml/2009/9/main" objectType="Drop" dropStyle="combo" dx="16" fmlaLink="_Output!$B$353" fmlaRange="_Input!$C$13:$C$18" noThreeD="1" sel="0" val="0"/>
</file>

<file path=xl/ctrlProps/ctrlProp403.xml><?xml version="1.0" encoding="utf-8"?>
<formControlPr xmlns="http://schemas.microsoft.com/office/spreadsheetml/2009/9/main" objectType="Drop" dropStyle="combo" dx="16" fmlaLink="_Output!$B$354" fmlaRange="_Input!$C$13:$C$18" noThreeD="1" sel="0" val="0"/>
</file>

<file path=xl/ctrlProps/ctrlProp404.xml><?xml version="1.0" encoding="utf-8"?>
<formControlPr xmlns="http://schemas.microsoft.com/office/spreadsheetml/2009/9/main" objectType="Drop" dropStyle="combo" dx="16" fmlaLink="_Output!$B$356" fmlaRange="_Input!$C$13:$C$18" noThreeD="1" sel="0" val="0"/>
</file>

<file path=xl/ctrlProps/ctrlProp405.xml><?xml version="1.0" encoding="utf-8"?>
<formControlPr xmlns="http://schemas.microsoft.com/office/spreadsheetml/2009/9/main" objectType="Drop" dropStyle="combo" dx="16" fmlaLink="_Output!$B$357" fmlaRange="_Input!$C$13:$C$18" noThreeD="1" sel="0" val="0"/>
</file>

<file path=xl/ctrlProps/ctrlProp406.xml><?xml version="1.0" encoding="utf-8"?>
<formControlPr xmlns="http://schemas.microsoft.com/office/spreadsheetml/2009/9/main" objectType="Drop" dropStyle="combo" dx="16" fmlaLink="_Output!$B$361" fmlaRange="_Input!$C$13:$C$18" noThreeD="1" sel="0" val="0"/>
</file>

<file path=xl/ctrlProps/ctrlProp407.xml><?xml version="1.0" encoding="utf-8"?>
<formControlPr xmlns="http://schemas.microsoft.com/office/spreadsheetml/2009/9/main" objectType="Drop" dropStyle="combo" dx="16" fmlaLink="_Output!$B$362" fmlaRange="_Input!$C$13:$C$18" noThreeD="1" sel="0" val="0"/>
</file>

<file path=xl/ctrlProps/ctrlProp408.xml><?xml version="1.0" encoding="utf-8"?>
<formControlPr xmlns="http://schemas.microsoft.com/office/spreadsheetml/2009/9/main" objectType="Drop" dropStyle="combo" dx="16" fmlaLink="_Output!$B$363" fmlaRange="_Input!$C$13:$C$18" noThreeD="1" sel="0" val="0"/>
</file>

<file path=xl/ctrlProps/ctrlProp409.xml><?xml version="1.0" encoding="utf-8"?>
<formControlPr xmlns="http://schemas.microsoft.com/office/spreadsheetml/2009/9/main" objectType="Drop" dropStyle="combo" dx="16" fmlaLink="_Output!$B$364" fmlaRange="_Input!$C$13:$C$18" noThreeD="1" sel="0" val="0"/>
</file>

<file path=xl/ctrlProps/ctrlProp41.xml><?xml version="1.0" encoding="utf-8"?>
<formControlPr xmlns="http://schemas.microsoft.com/office/spreadsheetml/2009/9/main" objectType="Drop" dropStyle="combo" dx="16" fmlaLink="_Output!$C$48" fmlaRange="_Input!$C$27:$C$31" noThreeD="1" sel="3" val="0"/>
</file>

<file path=xl/ctrlProps/ctrlProp410.xml><?xml version="1.0" encoding="utf-8"?>
<formControlPr xmlns="http://schemas.microsoft.com/office/spreadsheetml/2009/9/main" objectType="Drop" dropStyle="combo" dx="16" fmlaLink="_Output!$B$365" fmlaRange="_Input!$C$13:$C$18" noThreeD="1" sel="0" val="0"/>
</file>

<file path=xl/ctrlProps/ctrlProp411.xml><?xml version="1.0" encoding="utf-8"?>
<formControlPr xmlns="http://schemas.microsoft.com/office/spreadsheetml/2009/9/main" objectType="Drop" dropStyle="combo" dx="16" fmlaLink="_Output!$B$366" fmlaRange="_Input!$C$13:$C$18" noThreeD="1" sel="0" val="0"/>
</file>

<file path=xl/ctrlProps/ctrlProp412.xml><?xml version="1.0" encoding="utf-8"?>
<formControlPr xmlns="http://schemas.microsoft.com/office/spreadsheetml/2009/9/main" objectType="Drop" dropStyle="combo" dx="16" fmlaLink="_Output!$B$367" fmlaRange="_Input!$C$13:$C$18" noThreeD="1" sel="0" val="0"/>
</file>

<file path=xl/ctrlProps/ctrlProp413.xml><?xml version="1.0" encoding="utf-8"?>
<formControlPr xmlns="http://schemas.microsoft.com/office/spreadsheetml/2009/9/main" objectType="Drop" dropStyle="combo" dx="16" fmlaLink="_Output!$B$368" fmlaRange="_Input!$C$13:$C$18" noThreeD="1" sel="0" val="0"/>
</file>

<file path=xl/ctrlProps/ctrlProp414.xml><?xml version="1.0" encoding="utf-8"?>
<formControlPr xmlns="http://schemas.microsoft.com/office/spreadsheetml/2009/9/main" objectType="Drop" dropStyle="combo" dx="16" fmlaLink="_Output!$B$369" fmlaRange="_Input!$C$13:$C$18" noThreeD="1" sel="0" val="0"/>
</file>

<file path=xl/ctrlProps/ctrlProp415.xml><?xml version="1.0" encoding="utf-8"?>
<formControlPr xmlns="http://schemas.microsoft.com/office/spreadsheetml/2009/9/main" objectType="Drop" dropStyle="combo" dx="16" fmlaLink="_Output!$B$370" fmlaRange="_Input!$C$13:$C$18" noThreeD="1" sel="0" val="0"/>
</file>

<file path=xl/ctrlProps/ctrlProp416.xml><?xml version="1.0" encoding="utf-8"?>
<formControlPr xmlns="http://schemas.microsoft.com/office/spreadsheetml/2009/9/main" objectType="Drop" dropStyle="combo" dx="16" fmlaLink="_Output!$B$371" fmlaRange="_Input!$C$13:$C$18" noThreeD="1" sel="0" val="0"/>
</file>

<file path=xl/ctrlProps/ctrlProp417.xml><?xml version="1.0" encoding="utf-8"?>
<formControlPr xmlns="http://schemas.microsoft.com/office/spreadsheetml/2009/9/main" objectType="Drop" dropStyle="combo" dx="16" fmlaLink="_Output!$B$372" fmlaRange="_Input!$C$13:$C$18" noThreeD="1" sel="0" val="0"/>
</file>

<file path=xl/ctrlProps/ctrlProp418.xml><?xml version="1.0" encoding="utf-8"?>
<formControlPr xmlns="http://schemas.microsoft.com/office/spreadsheetml/2009/9/main" objectType="Drop" dropStyle="combo" dx="16" fmlaLink="_Output!$B$262" fmlaRange="_Input!$C$39:$C$43" noThreeD="1" sel="0" val="0"/>
</file>

<file path=xl/ctrlProps/ctrlProp419.xml><?xml version="1.0" encoding="utf-8"?>
<formControlPr xmlns="http://schemas.microsoft.com/office/spreadsheetml/2009/9/main" objectType="Drop" dropStyle="combo" dx="16" fmlaLink="_Output!$C$262" fmlaRange="_Input!$C$27:$C$31" noThreeD="1" sel="3" val="0"/>
</file>

<file path=xl/ctrlProps/ctrlProp42.xml><?xml version="1.0" encoding="utf-8"?>
<formControlPr xmlns="http://schemas.microsoft.com/office/spreadsheetml/2009/9/main" objectType="Drop" dropStyle="combo" dx="16" fmlaLink="_Output!$C$49" fmlaRange="_Input!$C$27:$C$31" noThreeD="1" sel="3" val="0"/>
</file>

<file path=xl/ctrlProps/ctrlProp420.xml><?xml version="1.0" encoding="utf-8"?>
<formControlPr xmlns="http://schemas.microsoft.com/office/spreadsheetml/2009/9/main" objectType="Drop" dropStyle="combo" dx="16" fmlaLink="_Output!$B$285" fmlaRange="_Input!$C$13:$C$18" noThreeD="1" sel="0" val="0"/>
</file>

<file path=xl/ctrlProps/ctrlProp421.xml><?xml version="1.0" encoding="utf-8"?>
<formControlPr xmlns="http://schemas.microsoft.com/office/spreadsheetml/2009/9/main" objectType="Drop" dropStyle="combo" dx="16" fmlaLink="_Output!$B$270" fmlaRange="_Input!$C$13:$C$18" noThreeD="1" sel="0" val="0"/>
</file>

<file path=xl/ctrlProps/ctrlProp422.xml><?xml version="1.0" encoding="utf-8"?>
<formControlPr xmlns="http://schemas.microsoft.com/office/spreadsheetml/2009/9/main" objectType="Drop" dropStyle="combo" dx="16" fmlaLink="_Output!$B$266" fmlaRange="_Input!$C$13:$C$18" noThreeD="1" sel="0" val="0"/>
</file>

<file path=xl/ctrlProps/ctrlProp423.xml><?xml version="1.0" encoding="utf-8"?>
<formControlPr xmlns="http://schemas.microsoft.com/office/spreadsheetml/2009/9/main" objectType="Drop" dropStyle="combo" dx="16" fmlaLink="_Output!$B$268" fmlaRange="_Input!$C$13:$C$18" noThreeD="1" sel="0" val="0"/>
</file>

<file path=xl/ctrlProps/ctrlProp424.xml><?xml version="1.0" encoding="utf-8"?>
<formControlPr xmlns="http://schemas.microsoft.com/office/spreadsheetml/2009/9/main" objectType="Drop" dropStyle="combo" dx="16" fmlaLink="_Output!$B$319" fmlaRange="_Input!$C$13:$C$18" noThreeD="1" sel="0" val="0"/>
</file>

<file path=xl/ctrlProps/ctrlProp425.xml><?xml version="1.0" encoding="utf-8"?>
<formControlPr xmlns="http://schemas.microsoft.com/office/spreadsheetml/2009/9/main" objectType="Drop" dropStyle="combo" dx="16" fmlaLink="_Output!$B$322" fmlaRange="_Input!$C$13:$C$18" noThreeD="1" sel="0" val="0"/>
</file>

<file path=xl/ctrlProps/ctrlProp426.xml><?xml version="1.0" encoding="utf-8"?>
<formControlPr xmlns="http://schemas.microsoft.com/office/spreadsheetml/2009/9/main" objectType="Drop" dropStyle="combo" dx="16" fmlaLink="_Output!$B$271" fmlaRange="_Input!$C$13:$C$18" noThreeD="1" sel="0" val="0"/>
</file>

<file path=xl/ctrlProps/ctrlProp427.xml><?xml version="1.0" encoding="utf-8"?>
<formControlPr xmlns="http://schemas.microsoft.com/office/spreadsheetml/2009/9/main" objectType="Drop" dropStyle="combo" dx="16" fmlaLink="_Output!$B$358" fmlaRange="_Input!$C$13:$C$18" noThreeD="1" sel="0" val="0"/>
</file>

<file path=xl/ctrlProps/ctrlProp428.xml><?xml version="1.0" encoding="utf-8"?>
<formControlPr xmlns="http://schemas.microsoft.com/office/spreadsheetml/2009/9/main" objectType="Drop" dropStyle="combo" dx="16" fmlaLink="_Output!$B$359" fmlaRange="_Input!$C$13:$C$18" noThreeD="1" sel="0" val="0"/>
</file>

<file path=xl/ctrlProps/ctrlProp429.xml><?xml version="1.0" encoding="utf-8"?>
<formControlPr xmlns="http://schemas.microsoft.com/office/spreadsheetml/2009/9/main" objectType="Drop" dropStyle="combo" dx="16" fmlaLink="_Output!$B$360" fmlaRange="_Input!$C$13:$C$18" noThreeD="1" sel="0" val="0"/>
</file>

<file path=xl/ctrlProps/ctrlProp43.xml><?xml version="1.0" encoding="utf-8"?>
<formControlPr xmlns="http://schemas.microsoft.com/office/spreadsheetml/2009/9/main" objectType="Drop" dropStyle="combo" dx="16" fmlaLink="_Output!$B$6" fmlaRange="_Input!$C$39:$C$43" noThreeD="1" sel="0" val="0"/>
</file>

<file path=xl/ctrlProps/ctrlProp430.xml><?xml version="1.0" encoding="utf-8"?>
<formControlPr xmlns="http://schemas.microsoft.com/office/spreadsheetml/2009/9/main" objectType="Drop" dropStyle="combo" dx="16" fmlaLink="_Output!$B$355" fmlaRange="_Input!$C$13:$C$18" noThreeD="1" sel="0" val="0"/>
</file>

<file path=xl/ctrlProps/ctrlProp431.xml><?xml version="1.0" encoding="utf-8"?>
<formControlPr xmlns="http://schemas.microsoft.com/office/spreadsheetml/2009/9/main" objectType="Drop" dropStyle="combo" dx="16" fmlaLink="_Output!$B$258" fmlaRange="_Input!$C$13:$C$17" noThreeD="1" sel="0" val="0"/>
</file>

<file path=xl/ctrlProps/ctrlProp432.xml><?xml version="1.0" encoding="utf-8"?>
<formControlPr xmlns="http://schemas.microsoft.com/office/spreadsheetml/2009/9/main" objectType="Drop" dropStyle="combo" dx="16" fmlaLink="_Output!$C$258" fmlaRange="_Input!$C$27:$C$31" noThreeD="1" sel="3" val="0"/>
</file>

<file path=xl/ctrlProps/ctrlProp433.xml><?xml version="1.0" encoding="utf-8"?>
<formControlPr xmlns="http://schemas.microsoft.com/office/spreadsheetml/2009/9/main" objectType="Drop" dropStyle="combo" dx="16" fmlaLink="_Output!$B$382" fmlaRange="_Input!$C$3:$C$4" noThreeD="1" val="0"/>
</file>

<file path=xl/ctrlProps/ctrlProp434.xml><?xml version="1.0" encoding="utf-8"?>
<formControlPr xmlns="http://schemas.microsoft.com/office/spreadsheetml/2009/9/main" objectType="Drop" dropStyle="combo" dx="16" fmlaLink="_Output!$B$383" fmlaRange="_Input!$C$3:$C$4" noThreeD="1" val="0"/>
</file>

<file path=xl/ctrlProps/ctrlProp435.xml><?xml version="1.0" encoding="utf-8"?>
<formControlPr xmlns="http://schemas.microsoft.com/office/spreadsheetml/2009/9/main" objectType="Drop" dropStyle="combo" dx="16" fmlaLink="_Output!$B$384" fmlaRange="_Input!$C$3:$C$4" noThreeD="1" val="0"/>
</file>

<file path=xl/ctrlProps/ctrlProp436.xml><?xml version="1.0" encoding="utf-8"?>
<formControlPr xmlns="http://schemas.microsoft.com/office/spreadsheetml/2009/9/main" objectType="Drop" dropStyle="combo" dx="16" fmlaLink="_Output!$B$386" fmlaRange="_Input!$C$3:$C$4" noThreeD="1" val="0"/>
</file>

<file path=xl/ctrlProps/ctrlProp437.xml><?xml version="1.0" encoding="utf-8"?>
<formControlPr xmlns="http://schemas.microsoft.com/office/spreadsheetml/2009/9/main" objectType="Drop" dropStyle="combo" dx="16" fmlaLink="_Output!$B$387" fmlaRange="_Input!$C$3:$C$4" noThreeD="1" val="0"/>
</file>

<file path=xl/ctrlProps/ctrlProp438.xml><?xml version="1.0" encoding="utf-8"?>
<formControlPr xmlns="http://schemas.microsoft.com/office/spreadsheetml/2009/9/main" objectType="Drop" dropStyle="combo" dx="16" fmlaLink="_Output!$B$388" fmlaRange="_Input!$C$3:$C$4" noThreeD="1" val="0"/>
</file>

<file path=xl/ctrlProps/ctrlProp439.xml><?xml version="1.0" encoding="utf-8"?>
<formControlPr xmlns="http://schemas.microsoft.com/office/spreadsheetml/2009/9/main" objectType="Drop" dropStyle="combo" dx="16" fmlaLink="_Output!$B$389" fmlaRange="_Input!$C$3:$C$4" noThreeD="1" val="0"/>
</file>

<file path=xl/ctrlProps/ctrlProp44.xml><?xml version="1.0" encoding="utf-8"?>
<formControlPr xmlns="http://schemas.microsoft.com/office/spreadsheetml/2009/9/main" objectType="Drop" dropStyle="combo" dx="16" fmlaLink="_Output!$C$6" fmlaRange="_Input!$C$27:$C$31" noThreeD="1" sel="3" val="0"/>
</file>

<file path=xl/ctrlProps/ctrlProp440.xml><?xml version="1.0" encoding="utf-8"?>
<formControlPr xmlns="http://schemas.microsoft.com/office/spreadsheetml/2009/9/main" objectType="Drop" dropStyle="combo" dx="16" fmlaLink="_Output!$B$390" fmlaRange="_Input!$C$3:$C$4" noThreeD="1" val="0"/>
</file>

<file path=xl/ctrlProps/ctrlProp441.xml><?xml version="1.0" encoding="utf-8"?>
<formControlPr xmlns="http://schemas.microsoft.com/office/spreadsheetml/2009/9/main" objectType="Drop" dropStyle="combo" dx="16" fmlaLink="_Output!$B$391" fmlaRange="_Input!$C$3:$C$4" noThreeD="1" val="0"/>
</file>

<file path=xl/ctrlProps/ctrlProp442.xml><?xml version="1.0" encoding="utf-8"?>
<formControlPr xmlns="http://schemas.microsoft.com/office/spreadsheetml/2009/9/main" objectType="Drop" dropStyle="combo" dx="16" fmlaLink="_Output!$B$394" fmlaRange="_Input!$C$3:$C$4" noThreeD="1" val="0"/>
</file>

<file path=xl/ctrlProps/ctrlProp443.xml><?xml version="1.0" encoding="utf-8"?>
<formControlPr xmlns="http://schemas.microsoft.com/office/spreadsheetml/2009/9/main" objectType="Drop" dropStyle="combo" dx="16" fmlaLink="_Output!$B$395" fmlaRange="_Input!$C$3:$C$4" noThreeD="1" val="0"/>
</file>

<file path=xl/ctrlProps/ctrlProp444.xml><?xml version="1.0" encoding="utf-8"?>
<formControlPr xmlns="http://schemas.microsoft.com/office/spreadsheetml/2009/9/main" objectType="Drop" dropStyle="combo" dx="16" fmlaLink="_Output!$B$396" fmlaRange="_Input!$C$3:$C$4" noThreeD="1" val="0"/>
</file>

<file path=xl/ctrlProps/ctrlProp445.xml><?xml version="1.0" encoding="utf-8"?>
<formControlPr xmlns="http://schemas.microsoft.com/office/spreadsheetml/2009/9/main" objectType="Drop" dropStyle="combo" dx="16" fmlaLink="_Output!$B$397" fmlaRange="_Input!$C$3:$C$4" noThreeD="1" val="0"/>
</file>

<file path=xl/ctrlProps/ctrlProp446.xml><?xml version="1.0" encoding="utf-8"?>
<formControlPr xmlns="http://schemas.microsoft.com/office/spreadsheetml/2009/9/main" objectType="Drop" dropStyle="combo" dx="16" fmlaLink="_Output!$B$398" fmlaRange="_Input!$C$3:$C$4" noThreeD="1" val="0"/>
</file>

<file path=xl/ctrlProps/ctrlProp447.xml><?xml version="1.0" encoding="utf-8"?>
<formControlPr xmlns="http://schemas.microsoft.com/office/spreadsheetml/2009/9/main" objectType="Drop" dropStyle="combo" dx="16" fmlaLink="_Output!$B$399" fmlaRange="_Input!$C$3:$C$4" noThreeD="1" val="0"/>
</file>

<file path=xl/ctrlProps/ctrlProp448.xml><?xml version="1.0" encoding="utf-8"?>
<formControlPr xmlns="http://schemas.microsoft.com/office/spreadsheetml/2009/9/main" objectType="Drop" dropStyle="combo" dx="16" fmlaLink="_Output!$B$400" fmlaRange="_Input!$C$3:$C$4" noThreeD="1" val="0"/>
</file>

<file path=xl/ctrlProps/ctrlProp449.xml><?xml version="1.0" encoding="utf-8"?>
<formControlPr xmlns="http://schemas.microsoft.com/office/spreadsheetml/2009/9/main" objectType="Drop" dropStyle="combo" dx="16" fmlaLink="_Output!$B$401" fmlaRange="_Input!$C$3:$C$4" noThreeD="1" val="0"/>
</file>

<file path=xl/ctrlProps/ctrlProp45.xml><?xml version="1.0" encoding="utf-8"?>
<formControlPr xmlns="http://schemas.microsoft.com/office/spreadsheetml/2009/9/main" objectType="Drop" dropStyle="combo" dx="16" fmlaLink="_Output!$B$7" fmlaRange="_Input!$C$39:$C$43" noThreeD="1" sel="0" val="0"/>
</file>

<file path=xl/ctrlProps/ctrlProp450.xml><?xml version="1.0" encoding="utf-8"?>
<formControlPr xmlns="http://schemas.microsoft.com/office/spreadsheetml/2009/9/main" objectType="Drop" dropStyle="combo" dx="16" fmlaLink="_Output!$B$402" fmlaRange="_Input!$C$3:$C$4" noThreeD="1" val="0"/>
</file>

<file path=xl/ctrlProps/ctrlProp451.xml><?xml version="1.0" encoding="utf-8"?>
<formControlPr xmlns="http://schemas.microsoft.com/office/spreadsheetml/2009/9/main" objectType="Drop" dropStyle="combo" dx="16" fmlaLink="_Output!$B$404" fmlaRange="_Input!$C$3:$C$4" noThreeD="1" val="0"/>
</file>

<file path=xl/ctrlProps/ctrlProp452.xml><?xml version="1.0" encoding="utf-8"?>
<formControlPr xmlns="http://schemas.microsoft.com/office/spreadsheetml/2009/9/main" objectType="Drop" dropStyle="combo" dx="16" fmlaLink="_Output!$B$405" fmlaRange="_Input!$C$3:$C$4" noThreeD="1" val="0"/>
</file>

<file path=xl/ctrlProps/ctrlProp453.xml><?xml version="1.0" encoding="utf-8"?>
<formControlPr xmlns="http://schemas.microsoft.com/office/spreadsheetml/2009/9/main" objectType="Drop" dropStyle="combo" dx="16" fmlaLink="_Output!$B$403" fmlaRange="_Input!$C$3:$C$4" noThreeD="1" val="0"/>
</file>

<file path=xl/ctrlProps/ctrlProp454.xml><?xml version="1.0" encoding="utf-8"?>
<formControlPr xmlns="http://schemas.microsoft.com/office/spreadsheetml/2009/9/main" objectType="Drop" dropStyle="combo" dx="16" fmlaLink="_Output!$B$407" fmlaRange="_Input!$C$13:$C$18" noThreeD="1" sel="0" val="0"/>
</file>

<file path=xl/ctrlProps/ctrlProp455.xml><?xml version="1.0" encoding="utf-8"?>
<formControlPr xmlns="http://schemas.microsoft.com/office/spreadsheetml/2009/9/main" objectType="Drop" dropStyle="combo" dx="16" fmlaLink="_Output!$B$408" fmlaRange="_Input!$C$13:$C$18" noThreeD="1" sel="0" val="0"/>
</file>

<file path=xl/ctrlProps/ctrlProp456.xml><?xml version="1.0" encoding="utf-8"?>
<formControlPr xmlns="http://schemas.microsoft.com/office/spreadsheetml/2009/9/main" objectType="Drop" dropStyle="combo" dx="16" fmlaLink="_Output!$B$409" fmlaRange="_Input!$C$13:$C$18" noThreeD="1" sel="0" val="0"/>
</file>

<file path=xl/ctrlProps/ctrlProp457.xml><?xml version="1.0" encoding="utf-8"?>
<formControlPr xmlns="http://schemas.microsoft.com/office/spreadsheetml/2009/9/main" objectType="Drop" dropStyle="combo" dx="16" fmlaLink="_Output!$B$410" fmlaRange="_Input!$C$13:$C$18" noThreeD="1" sel="0" val="0"/>
</file>

<file path=xl/ctrlProps/ctrlProp458.xml><?xml version="1.0" encoding="utf-8"?>
<formControlPr xmlns="http://schemas.microsoft.com/office/spreadsheetml/2009/9/main" objectType="Drop" dropStyle="combo" dx="16" fmlaLink="_Output!$B$411" fmlaRange="_Input!$C$13:$C$18" noThreeD="1" sel="0" val="0"/>
</file>

<file path=xl/ctrlProps/ctrlProp459.xml><?xml version="1.0" encoding="utf-8"?>
<formControlPr xmlns="http://schemas.microsoft.com/office/spreadsheetml/2009/9/main" objectType="Drop" dropStyle="combo" dx="16" fmlaLink="_Output!$B$412" fmlaRange="_Input!$C$13:$C$18" noThreeD="1" sel="0" val="0"/>
</file>

<file path=xl/ctrlProps/ctrlProp46.xml><?xml version="1.0" encoding="utf-8"?>
<formControlPr xmlns="http://schemas.microsoft.com/office/spreadsheetml/2009/9/main" objectType="Drop" dropStyle="combo" dx="16" fmlaLink="_Output!$C$7" fmlaRange="_Input!$C$27:$C$31" noThreeD="1" sel="3" val="0"/>
</file>

<file path=xl/ctrlProps/ctrlProp460.xml><?xml version="1.0" encoding="utf-8"?>
<formControlPr xmlns="http://schemas.microsoft.com/office/spreadsheetml/2009/9/main" objectType="Drop" dropStyle="combo" dx="16" fmlaLink="_Output!$B$413" fmlaRange="_Input!$C$13:$C$18" noThreeD="1" sel="0" val="0"/>
</file>

<file path=xl/ctrlProps/ctrlProp461.xml><?xml version="1.0" encoding="utf-8"?>
<formControlPr xmlns="http://schemas.microsoft.com/office/spreadsheetml/2009/9/main" objectType="Drop" dropStyle="combo" dx="16" fmlaLink="_Output!$B$414" fmlaRange="_Input!$C$13:$C$18" noThreeD="1" sel="0" val="0"/>
</file>

<file path=xl/ctrlProps/ctrlProp462.xml><?xml version="1.0" encoding="utf-8"?>
<formControlPr xmlns="http://schemas.microsoft.com/office/spreadsheetml/2009/9/main" objectType="Drop" dropStyle="combo" dx="16" fmlaLink="_Output!$B$415" fmlaRange="_Input!$C$13:$C$18" noThreeD="1" sel="0" val="0"/>
</file>

<file path=xl/ctrlProps/ctrlProp463.xml><?xml version="1.0" encoding="utf-8"?>
<formControlPr xmlns="http://schemas.microsoft.com/office/spreadsheetml/2009/9/main" objectType="Drop" dropStyle="combo" dx="16" fmlaLink="_Output!$B$416" fmlaRange="_Input!$C$13:$C$18" noThreeD="1" sel="0" val="0"/>
</file>

<file path=xl/ctrlProps/ctrlProp464.xml><?xml version="1.0" encoding="utf-8"?>
<formControlPr xmlns="http://schemas.microsoft.com/office/spreadsheetml/2009/9/main" objectType="Drop" dropStyle="combo" dx="16" fmlaLink="_Output!$B$417" fmlaRange="_Input!$C$13:$C$18" noThreeD="1" sel="0" val="0"/>
</file>

<file path=xl/ctrlProps/ctrlProp465.xml><?xml version="1.0" encoding="utf-8"?>
<formControlPr xmlns="http://schemas.microsoft.com/office/spreadsheetml/2009/9/main" objectType="Drop" dropStyle="combo" dx="16" fmlaLink="_Output!$B$418" fmlaRange="_Input!$C$13:$C$18" noThreeD="1" sel="0" val="0"/>
</file>

<file path=xl/ctrlProps/ctrlProp466.xml><?xml version="1.0" encoding="utf-8"?>
<formControlPr xmlns="http://schemas.microsoft.com/office/spreadsheetml/2009/9/main" objectType="Drop" dropStyle="combo" dx="16" fmlaLink="_Output!$B$419" fmlaRange="_Input!$C$13:$C$18" noThreeD="1" sel="0" val="0"/>
</file>

<file path=xl/ctrlProps/ctrlProp467.xml><?xml version="1.0" encoding="utf-8"?>
<formControlPr xmlns="http://schemas.microsoft.com/office/spreadsheetml/2009/9/main" objectType="Drop" dropStyle="combo" dx="16" fmlaLink="_Output!$B$420" fmlaRange="_Input!$C$13:$C$18" noThreeD="1" sel="0" val="0"/>
</file>

<file path=xl/ctrlProps/ctrlProp468.xml><?xml version="1.0" encoding="utf-8"?>
<formControlPr xmlns="http://schemas.microsoft.com/office/spreadsheetml/2009/9/main" objectType="Drop" dropStyle="combo" dx="16" fmlaLink="_Output!$B$421" fmlaRange="_Input!$C$13:$C$18" noThreeD="1" sel="0" val="0"/>
</file>

<file path=xl/ctrlProps/ctrlProp469.xml><?xml version="1.0" encoding="utf-8"?>
<formControlPr xmlns="http://schemas.microsoft.com/office/spreadsheetml/2009/9/main" objectType="Drop" dropStyle="combo" dx="16" fmlaLink="_Output!$B$422" fmlaRange="_Input!$C$13:$C$18" noThreeD="1" sel="0" val="0"/>
</file>

<file path=xl/ctrlProps/ctrlProp47.xml><?xml version="1.0" encoding="utf-8"?>
<formControlPr xmlns="http://schemas.microsoft.com/office/spreadsheetml/2009/9/main" objectType="Drop" dropStyle="combo" dx="16" fmlaLink="_Output!$B$12" fmlaRange="_Input!$C$13:$C$17" noThreeD="1" sel="0" val="0"/>
</file>

<file path=xl/ctrlProps/ctrlProp470.xml><?xml version="1.0" encoding="utf-8"?>
<formControlPr xmlns="http://schemas.microsoft.com/office/spreadsheetml/2009/9/main" objectType="Drop" dropStyle="combo" dx="16" fmlaLink="_Output!$B$423" fmlaRange="_Input!$C$13:$C$18" noThreeD="1" sel="0" val="0"/>
</file>

<file path=xl/ctrlProps/ctrlProp471.xml><?xml version="1.0" encoding="utf-8"?>
<formControlPr xmlns="http://schemas.microsoft.com/office/spreadsheetml/2009/9/main" objectType="Drop" dropStyle="combo" dx="16" fmlaLink="_Output!$B$452" fmlaRange="_Input!$C$3:$C$4" noThreeD="1" val="0"/>
</file>

<file path=xl/ctrlProps/ctrlProp472.xml><?xml version="1.0" encoding="utf-8"?>
<formControlPr xmlns="http://schemas.microsoft.com/office/spreadsheetml/2009/9/main" objectType="Drop" dropStyle="combo" dx="16" fmlaLink="_Output!$B$453" fmlaRange="_Input!$C$3:$C$4" noThreeD="1" val="0"/>
</file>

<file path=xl/ctrlProps/ctrlProp473.xml><?xml version="1.0" encoding="utf-8"?>
<formControlPr xmlns="http://schemas.microsoft.com/office/spreadsheetml/2009/9/main" objectType="Drop" dropStyle="combo" dx="16" fmlaLink="_Output!$B$385" fmlaRange="_Input!$C$3:$C$4" noThreeD="1" val="0"/>
</file>

<file path=xl/ctrlProps/ctrlProp474.xml><?xml version="1.0" encoding="utf-8"?>
<formControlPr xmlns="http://schemas.microsoft.com/office/spreadsheetml/2009/9/main" objectType="Drop" dropStyle="combo" dx="16" fmlaLink="_Output!$B$433" fmlaRange="_Input!$C$3:$C$4" noThreeD="1" sel="0" val="0"/>
</file>

<file path=xl/ctrlProps/ctrlProp475.xml><?xml version="1.0" encoding="utf-8"?>
<formControlPr xmlns="http://schemas.microsoft.com/office/spreadsheetml/2009/9/main" objectType="Drop" dropStyle="combo" dx="16" fmlaLink="_Output!$B$464" fmlaRange="_Input!$C$13:$C$18" noThreeD="1" sel="0" val="0"/>
</file>

<file path=xl/ctrlProps/ctrlProp476.xml><?xml version="1.0" encoding="utf-8"?>
<formControlPr xmlns="http://schemas.microsoft.com/office/spreadsheetml/2009/9/main" objectType="Drop" dropStyle="combo" dx="16" fmlaLink="_Output!$B$465" fmlaRange="_Input!$C$13:$C$18" noThreeD="1" sel="0" val="0"/>
</file>

<file path=xl/ctrlProps/ctrlProp477.xml><?xml version="1.0" encoding="utf-8"?>
<formControlPr xmlns="http://schemas.microsoft.com/office/spreadsheetml/2009/9/main" objectType="Drop" dropStyle="combo" dx="16" fmlaLink="_Output!$B$466" fmlaRange="_Input!$C$13:$C$18" noThreeD="1" sel="0" val="0"/>
</file>

<file path=xl/ctrlProps/ctrlProp478.xml><?xml version="1.0" encoding="utf-8"?>
<formControlPr xmlns="http://schemas.microsoft.com/office/spreadsheetml/2009/9/main" objectType="Drop" dropStyle="combo" dx="16" fmlaLink="_Output!$B$467" fmlaRange="_Input!$C$13:$C$18" noThreeD="1" sel="0" val="0"/>
</file>

<file path=xl/ctrlProps/ctrlProp479.xml><?xml version="1.0" encoding="utf-8"?>
<formControlPr xmlns="http://schemas.microsoft.com/office/spreadsheetml/2009/9/main" objectType="Drop" dropStyle="combo" dx="16" fmlaLink="_Output!$B$468" fmlaRange="_Input!$C$13:$C$18" noThreeD="1" sel="0" val="0"/>
</file>

<file path=xl/ctrlProps/ctrlProp48.xml><?xml version="1.0" encoding="utf-8"?>
<formControlPr xmlns="http://schemas.microsoft.com/office/spreadsheetml/2009/9/main" objectType="Drop" dropStyle="combo" dx="16" fmlaLink="_Output!$B$23" fmlaRange="_Input!$C$13:$C$17" noThreeD="1" sel="0" val="0"/>
</file>

<file path=xl/ctrlProps/ctrlProp480.xml><?xml version="1.0" encoding="utf-8"?>
<formControlPr xmlns="http://schemas.microsoft.com/office/spreadsheetml/2009/9/main" objectType="Drop" dropStyle="combo" dx="16" fmlaLink="_Output!$B$469" fmlaRange="_Input!$C$13:$C$18" noThreeD="1" sel="0" val="0"/>
</file>

<file path=xl/ctrlProps/ctrlProp481.xml><?xml version="1.0" encoding="utf-8"?>
<formControlPr xmlns="http://schemas.microsoft.com/office/spreadsheetml/2009/9/main" objectType="Drop" dropStyle="combo" dx="16" fmlaLink="_Output!$B$470" fmlaRange="_Input!$C$13:$C$18" noThreeD="1" sel="0" val="0"/>
</file>

<file path=xl/ctrlProps/ctrlProp482.xml><?xml version="1.0" encoding="utf-8"?>
<formControlPr xmlns="http://schemas.microsoft.com/office/spreadsheetml/2009/9/main" objectType="Drop" dropStyle="combo" dx="16" fmlaLink="_Output!$B$471" fmlaRange="_Input!$C$13:$C$18" noThreeD="1" sel="0" val="0"/>
</file>

<file path=xl/ctrlProps/ctrlProp483.xml><?xml version="1.0" encoding="utf-8"?>
<formControlPr xmlns="http://schemas.microsoft.com/office/spreadsheetml/2009/9/main" objectType="Drop" dropStyle="combo" dx="16" fmlaLink="_Output!$B$472" fmlaRange="_Input!$C$13:$C$18" noThreeD="1" sel="0" val="0"/>
</file>

<file path=xl/ctrlProps/ctrlProp484.xml><?xml version="1.0" encoding="utf-8"?>
<formControlPr xmlns="http://schemas.microsoft.com/office/spreadsheetml/2009/9/main" objectType="Drop" dropStyle="combo" dx="16" fmlaLink="_Output!$B$473" fmlaRange="_Input!$C$13:$C$18" noThreeD="1" sel="0" val="0"/>
</file>

<file path=xl/ctrlProps/ctrlProp485.xml><?xml version="1.0" encoding="utf-8"?>
<formControlPr xmlns="http://schemas.microsoft.com/office/spreadsheetml/2009/9/main" objectType="Drop" dropStyle="combo" dx="16" fmlaLink="_Output!$B$474" fmlaRange="_Input!$C$13:$C$18" noThreeD="1" sel="0" val="0"/>
</file>

<file path=xl/ctrlProps/ctrlProp486.xml><?xml version="1.0" encoding="utf-8"?>
<formControlPr xmlns="http://schemas.microsoft.com/office/spreadsheetml/2009/9/main" objectType="Drop" dropStyle="combo" dx="16" fmlaLink="_Output!$B$475" fmlaRange="_Input!$C$13:$C$18" noThreeD="1" sel="0" val="0"/>
</file>

<file path=xl/ctrlProps/ctrlProp487.xml><?xml version="1.0" encoding="utf-8"?>
<formControlPr xmlns="http://schemas.microsoft.com/office/spreadsheetml/2009/9/main" objectType="Drop" dropStyle="combo" dx="16" fmlaLink="_Output!$B$476" fmlaRange="_Input!$C$13:$C$18" noThreeD="1" sel="0" val="0"/>
</file>

<file path=xl/ctrlProps/ctrlProp488.xml><?xml version="1.0" encoding="utf-8"?>
<formControlPr xmlns="http://schemas.microsoft.com/office/spreadsheetml/2009/9/main" objectType="Drop" dropStyle="combo" dx="16" fmlaLink="_Output!$B$477" fmlaRange="_Input!$C$13:$C$18" noThreeD="1" sel="0" val="0"/>
</file>

<file path=xl/ctrlProps/ctrlProp489.xml><?xml version="1.0" encoding="utf-8"?>
<formControlPr xmlns="http://schemas.microsoft.com/office/spreadsheetml/2009/9/main" objectType="Drop" dropStyle="combo" dx="16" fmlaLink="_Output!$B$478" fmlaRange="_Input!$C$13:$C$18" noThreeD="1" sel="0" val="0"/>
</file>

<file path=xl/ctrlProps/ctrlProp49.xml><?xml version="1.0" encoding="utf-8"?>
<formControlPr xmlns="http://schemas.microsoft.com/office/spreadsheetml/2009/9/main" objectType="Drop" dropStyle="combo" dx="16" fmlaLink="_Output!$B$24" fmlaRange="_Input!$C$13:$C$17" noThreeD="1" sel="0" val="0"/>
</file>

<file path=xl/ctrlProps/ctrlProp490.xml><?xml version="1.0" encoding="utf-8"?>
<formControlPr xmlns="http://schemas.microsoft.com/office/spreadsheetml/2009/9/main" objectType="Drop" dropStyle="combo" dx="16" fmlaLink="_Output!$B$479" fmlaRange="_Input!$C$13:$C$18" noThreeD="1" sel="0" val="0"/>
</file>

<file path=xl/ctrlProps/ctrlProp491.xml><?xml version="1.0" encoding="utf-8"?>
<formControlPr xmlns="http://schemas.microsoft.com/office/spreadsheetml/2009/9/main" objectType="Drop" dropStyle="combo" dx="16" fmlaLink="_Output!$B$480" fmlaRange="_Input!$C$13:$C$18" noThreeD="1" sel="0" val="0"/>
</file>

<file path=xl/ctrlProps/ctrlProp492.xml><?xml version="1.0" encoding="utf-8"?>
<formControlPr xmlns="http://schemas.microsoft.com/office/spreadsheetml/2009/9/main" objectType="Drop" dropStyle="combo" dx="16" fmlaLink="_Output!$B$482" fmlaRange="_Input!$C$13:$C$18" noThreeD="1" sel="0" val="0"/>
</file>

<file path=xl/ctrlProps/ctrlProp493.xml><?xml version="1.0" encoding="utf-8"?>
<formControlPr xmlns="http://schemas.microsoft.com/office/spreadsheetml/2009/9/main" objectType="Drop" dropStyle="combo" dx="16" fmlaLink="_Output!$B$483" fmlaRange="_Input!$C$13:$C$18" noThreeD="1" sel="0" val="0"/>
</file>

<file path=xl/ctrlProps/ctrlProp494.xml><?xml version="1.0" encoding="utf-8"?>
<formControlPr xmlns="http://schemas.microsoft.com/office/spreadsheetml/2009/9/main" objectType="Drop" dropStyle="combo" dx="16" fmlaLink="_Output!$B$484" fmlaRange="_Input!$C$13:$C$18" noThreeD="1" sel="0" val="0"/>
</file>

<file path=xl/ctrlProps/ctrlProp495.xml><?xml version="1.0" encoding="utf-8"?>
<formControlPr xmlns="http://schemas.microsoft.com/office/spreadsheetml/2009/9/main" objectType="Drop" dropStyle="combo" dx="16" fmlaLink="_Output!$B$485" fmlaRange="_Input!$C$13:$C$18" noThreeD="1" sel="0" val="0"/>
</file>

<file path=xl/ctrlProps/ctrlProp496.xml><?xml version="1.0" encoding="utf-8"?>
<formControlPr xmlns="http://schemas.microsoft.com/office/spreadsheetml/2009/9/main" objectType="Drop" dropStyle="combo" dx="16" fmlaLink="_Output!$B$487" fmlaRange="_Input!$C$13:$C$18" noThreeD="1" sel="0" val="0"/>
</file>

<file path=xl/ctrlProps/ctrlProp497.xml><?xml version="1.0" encoding="utf-8"?>
<formControlPr xmlns="http://schemas.microsoft.com/office/spreadsheetml/2009/9/main" objectType="Drop" dropStyle="combo" dx="16" fmlaLink="_Output!$B$488" fmlaRange="_Input!$C$13:$C$18" noThreeD="1" sel="0" val="0"/>
</file>

<file path=xl/ctrlProps/ctrlProp498.xml><?xml version="1.0" encoding="utf-8"?>
<formControlPr xmlns="http://schemas.microsoft.com/office/spreadsheetml/2009/9/main" objectType="Drop" dropStyle="combo" dx="16" fmlaLink="_Output!$B$489" fmlaRange="_Input!$C$13:$C$18" noThreeD="1" sel="0" val="0"/>
</file>

<file path=xl/ctrlProps/ctrlProp499.xml><?xml version="1.0" encoding="utf-8"?>
<formControlPr xmlns="http://schemas.microsoft.com/office/spreadsheetml/2009/9/main" objectType="Drop" dropStyle="combo" dx="16" fmlaLink="_Output!$B$490" fmlaRange="_Input!$C$13:$C$18" noThreeD="1" sel="0" val="0"/>
</file>

<file path=xl/ctrlProps/ctrlProp5.xml><?xml version="1.0" encoding="utf-8"?>
<formControlPr xmlns="http://schemas.microsoft.com/office/spreadsheetml/2009/9/main" objectType="Drop" dropStyle="combo" dx="16" fmlaLink="_Output!$B$432" fmlaRange="_Input!$C$3:$C$4" noThreeD="1" sel="2" val="0"/>
</file>

<file path=xl/ctrlProps/ctrlProp50.xml><?xml version="1.0" encoding="utf-8"?>
<formControlPr xmlns="http://schemas.microsoft.com/office/spreadsheetml/2009/9/main" objectType="Drop" dropStyle="combo" dx="16" fmlaLink="_Output!$B$25" fmlaRange="_Input!$C$13:$C$17" noThreeD="1" sel="0" val="0"/>
</file>

<file path=xl/ctrlProps/ctrlProp500.xml><?xml version="1.0" encoding="utf-8"?>
<formControlPr xmlns="http://schemas.microsoft.com/office/spreadsheetml/2009/9/main" objectType="Drop" dropStyle="combo" dx="16" fmlaLink="_Output!$B$491" fmlaRange="_Input!$C$13:$C$18" noThreeD="1" sel="0" val="0"/>
</file>

<file path=xl/ctrlProps/ctrlProp501.xml><?xml version="1.0" encoding="utf-8"?>
<formControlPr xmlns="http://schemas.microsoft.com/office/spreadsheetml/2009/9/main" objectType="Drop" dropStyle="combo" dx="16" fmlaLink="_Output!$B$492" fmlaRange="_Input!$C$13:$C$18" noThreeD="1" sel="0" val="0"/>
</file>

<file path=xl/ctrlProps/ctrlProp502.xml><?xml version="1.0" encoding="utf-8"?>
<formControlPr xmlns="http://schemas.microsoft.com/office/spreadsheetml/2009/9/main" objectType="Drop" dropStyle="combo" dx="16" fmlaLink="_Output!$B$493" fmlaRange="_Input!$C$13:$C$18" noThreeD="1" sel="0" val="0"/>
</file>

<file path=xl/ctrlProps/ctrlProp503.xml><?xml version="1.0" encoding="utf-8"?>
<formControlPr xmlns="http://schemas.microsoft.com/office/spreadsheetml/2009/9/main" objectType="Drop" dropStyle="combo" dx="16" fmlaLink="_Output!$B$454" fmlaRange="_Input!$C$3:$C$4" noThreeD="1" val="0"/>
</file>

<file path=xl/ctrlProps/ctrlProp504.xml><?xml version="1.0" encoding="utf-8"?>
<formControlPr xmlns="http://schemas.microsoft.com/office/spreadsheetml/2009/9/main" objectType="Drop" dropStyle="combo" dx="16" fmlaLink="_Output!$B$455" fmlaRange="_Input!$C$3:$C$4" noThreeD="1" val="0"/>
</file>

<file path=xl/ctrlProps/ctrlProp505.xml><?xml version="1.0" encoding="utf-8"?>
<formControlPr xmlns="http://schemas.microsoft.com/office/spreadsheetml/2009/9/main" objectType="Drop" dropStyle="combo" dx="16" fmlaLink="_Output!$B$456" fmlaRange="_Input!$C$3:$C$4" noThreeD="1" val="0"/>
</file>

<file path=xl/ctrlProps/ctrlProp506.xml><?xml version="1.0" encoding="utf-8"?>
<formControlPr xmlns="http://schemas.microsoft.com/office/spreadsheetml/2009/9/main" objectType="Drop" dropStyle="combo" dx="16" fmlaLink="_Output!$B$457" fmlaRange="_Input!$C$3:$C$4" noThreeD="1" val="0"/>
</file>

<file path=xl/ctrlProps/ctrlProp507.xml><?xml version="1.0" encoding="utf-8"?>
<formControlPr xmlns="http://schemas.microsoft.com/office/spreadsheetml/2009/9/main" objectType="Drop" dropStyle="combo" dx="16" fmlaLink="_Output!$B$458" fmlaRange="_Input!$C$3:$C$4" noThreeD="1" val="0"/>
</file>

<file path=xl/ctrlProps/ctrlProp508.xml><?xml version="1.0" encoding="utf-8"?>
<formControlPr xmlns="http://schemas.microsoft.com/office/spreadsheetml/2009/9/main" objectType="Drop" dropStyle="combo" dx="16" fmlaLink="_Output!$B$459" fmlaRange="_Input!$C$3:$C$4" noThreeD="1" val="0"/>
</file>

<file path=xl/ctrlProps/ctrlProp509.xml><?xml version="1.0" encoding="utf-8"?>
<formControlPr xmlns="http://schemas.microsoft.com/office/spreadsheetml/2009/9/main" objectType="Drop" dropStyle="combo" dx="16" fmlaLink="_Output!$B$460" fmlaRange="_Input!$C$3:$C$4" noThreeD="1" val="0"/>
</file>

<file path=xl/ctrlProps/ctrlProp51.xml><?xml version="1.0" encoding="utf-8"?>
<formControlPr xmlns="http://schemas.microsoft.com/office/spreadsheetml/2009/9/main" objectType="Drop" dropStyle="combo" dx="16" fmlaLink="_Output!$B$26" fmlaRange="_Input!$C$39:$C$43" noThreeD="1" sel="0" val="0"/>
</file>

<file path=xl/ctrlProps/ctrlProp510.xml><?xml version="1.0" encoding="utf-8"?>
<formControlPr xmlns="http://schemas.microsoft.com/office/spreadsheetml/2009/9/main" objectType="Drop" dropStyle="combo" dx="16" fmlaLink="_Output!$B$461" fmlaRange="_Input!$C$3:$C$4" noThreeD="1" val="0"/>
</file>

<file path=xl/ctrlProps/ctrlProp511.xml><?xml version="1.0" encoding="utf-8"?>
<formControlPr xmlns="http://schemas.microsoft.com/office/spreadsheetml/2009/9/main" objectType="Drop" dropStyle="combo" dx="16" fmlaLink="_Output!$B$462" fmlaRange="_Input!$C$3:$C$4" noThreeD="1" val="0"/>
</file>

<file path=xl/ctrlProps/ctrlProp512.xml><?xml version="1.0" encoding="utf-8"?>
<formControlPr xmlns="http://schemas.microsoft.com/office/spreadsheetml/2009/9/main" objectType="Drop" dropStyle="combo" dx="16" fmlaLink="_Output!$B$481" fmlaRange="_Input!$C$13:$C$18" noThreeD="1" sel="0" val="0"/>
</file>

<file path=xl/ctrlProps/ctrlProp513.xml><?xml version="1.0" encoding="utf-8"?>
<formControlPr xmlns="http://schemas.microsoft.com/office/spreadsheetml/2009/9/main" objectType="Drop" dropStyle="combo" dx="16" fmlaLink="_Output!$B$486" fmlaRange="_Input!$C$13:$C$18" noThreeD="1" sel="0" val="0"/>
</file>

<file path=xl/ctrlProps/ctrlProp514.xml><?xml version="1.0" encoding="utf-8"?>
<formControlPr xmlns="http://schemas.microsoft.com/office/spreadsheetml/2009/9/main" objectType="Drop" dropStyle="combo" dx="16" fmlaLink="_Output!$B$528" fmlaRange="_Input!$C$13:$C$18" noThreeD="1" sel="0" val="0"/>
</file>

<file path=xl/ctrlProps/ctrlProp515.xml><?xml version="1.0" encoding="utf-8"?>
<formControlPr xmlns="http://schemas.microsoft.com/office/spreadsheetml/2009/9/main" objectType="Drop" dropStyle="combo" dx="16" fmlaLink="_Output!$B$529" fmlaRange="_Input!$C$13:$C$18" noThreeD="1" sel="0" val="0"/>
</file>

<file path=xl/ctrlProps/ctrlProp516.xml><?xml version="1.0" encoding="utf-8"?>
<formControlPr xmlns="http://schemas.microsoft.com/office/spreadsheetml/2009/9/main" objectType="Drop" dropStyle="combo" dx="16" fmlaLink="_Output!$B$530" fmlaRange="_Input!$C$13:$C$18" noThreeD="1" sel="0" val="0"/>
</file>

<file path=xl/ctrlProps/ctrlProp517.xml><?xml version="1.0" encoding="utf-8"?>
<formControlPr xmlns="http://schemas.microsoft.com/office/spreadsheetml/2009/9/main" objectType="Drop" dropStyle="combo" dx="16" fmlaLink="_Output!$B$531" fmlaRange="_Input!$C$13:$C$18" noThreeD="1" sel="0" val="0"/>
</file>

<file path=xl/ctrlProps/ctrlProp518.xml><?xml version="1.0" encoding="utf-8"?>
<formControlPr xmlns="http://schemas.microsoft.com/office/spreadsheetml/2009/9/main" objectType="Drop" dropStyle="combo" dx="16" fmlaLink="_Output!$B$532" fmlaRange="_Input!$C$13:$C$18" noThreeD="1" sel="0" val="0"/>
</file>

<file path=xl/ctrlProps/ctrlProp519.xml><?xml version="1.0" encoding="utf-8"?>
<formControlPr xmlns="http://schemas.microsoft.com/office/spreadsheetml/2009/9/main" objectType="Drop" dropStyle="combo" dx="16" fmlaLink="_Output!$B$533" fmlaRange="_Input!$C$13:$C$18" noThreeD="1" sel="0" val="0"/>
</file>

<file path=xl/ctrlProps/ctrlProp52.xml><?xml version="1.0" encoding="utf-8"?>
<formControlPr xmlns="http://schemas.microsoft.com/office/spreadsheetml/2009/9/main" objectType="Drop" dropStyle="combo" dx="16" fmlaLink="_Output!$C$8" fmlaRange="_Input!$C$27:$C$31" noThreeD="1" sel="3" val="0"/>
</file>

<file path=xl/ctrlProps/ctrlProp520.xml><?xml version="1.0" encoding="utf-8"?>
<formControlPr xmlns="http://schemas.microsoft.com/office/spreadsheetml/2009/9/main" objectType="Drop" dropStyle="combo" dx="16" fmlaLink="_Output!$B$534" fmlaRange="_Input!$C$13:$C$18" noThreeD="1" sel="0" val="0"/>
</file>

<file path=xl/ctrlProps/ctrlProp521.xml><?xml version="1.0" encoding="utf-8"?>
<formControlPr xmlns="http://schemas.microsoft.com/office/spreadsheetml/2009/9/main" objectType="Drop" dropStyle="combo" dx="16" fmlaLink="_Output!$B$535" fmlaRange="_Input!$C$13:$C$18" noThreeD="1" sel="0" val="0"/>
</file>

<file path=xl/ctrlProps/ctrlProp522.xml><?xml version="1.0" encoding="utf-8"?>
<formControlPr xmlns="http://schemas.microsoft.com/office/spreadsheetml/2009/9/main" objectType="Drop" dropStyle="combo" dx="16" fmlaLink="_Output!$B$536" fmlaRange="_Input!$C$13:$C$18" noThreeD="1" sel="0" val="0"/>
</file>

<file path=xl/ctrlProps/ctrlProp523.xml><?xml version="1.0" encoding="utf-8"?>
<formControlPr xmlns="http://schemas.microsoft.com/office/spreadsheetml/2009/9/main" objectType="Drop" dropStyle="combo" dx="16" fmlaLink="_Output!$B$537" fmlaRange="_Input!$C$13:$C$18" noThreeD="1" sel="0" val="0"/>
</file>

<file path=xl/ctrlProps/ctrlProp524.xml><?xml version="1.0" encoding="utf-8"?>
<formControlPr xmlns="http://schemas.microsoft.com/office/spreadsheetml/2009/9/main" objectType="Drop" dropStyle="combo" dx="16" fmlaLink="_Output!$B$538" fmlaRange="_Input!$C$13:$C$18" noThreeD="1" sel="0" val="0"/>
</file>

<file path=xl/ctrlProps/ctrlProp525.xml><?xml version="1.0" encoding="utf-8"?>
<formControlPr xmlns="http://schemas.microsoft.com/office/spreadsheetml/2009/9/main" objectType="Drop" dropStyle="combo" dx="16" fmlaLink="_Output!$B$539" fmlaRange="_Input!$C$13:$C$18" noThreeD="1" sel="0" val="0"/>
</file>

<file path=xl/ctrlProps/ctrlProp526.xml><?xml version="1.0" encoding="utf-8"?>
<formControlPr xmlns="http://schemas.microsoft.com/office/spreadsheetml/2009/9/main" objectType="Drop" dropStyle="combo" dx="16" fmlaLink="_Output!$B$540" fmlaRange="_Input!$C$13:$C$18" noThreeD="1" sel="0" val="0"/>
</file>

<file path=xl/ctrlProps/ctrlProp527.xml><?xml version="1.0" encoding="utf-8"?>
<formControlPr xmlns="http://schemas.microsoft.com/office/spreadsheetml/2009/9/main" objectType="Drop" dropStyle="combo" dx="16" fmlaLink="_Output!$B$541" fmlaRange="_Input!$C$13:$C$18" noThreeD="1" sel="0" val="0"/>
</file>

<file path=xl/ctrlProps/ctrlProp528.xml><?xml version="1.0" encoding="utf-8"?>
<formControlPr xmlns="http://schemas.microsoft.com/office/spreadsheetml/2009/9/main" objectType="Drop" dropStyle="combo" dx="16" fmlaLink="_Output!$B$542" fmlaRange="_Input!$C$13:$C$18" noThreeD="1" sel="0" val="0"/>
</file>

<file path=xl/ctrlProps/ctrlProp529.xml><?xml version="1.0" encoding="utf-8"?>
<formControlPr xmlns="http://schemas.microsoft.com/office/spreadsheetml/2009/9/main" objectType="Drop" dropStyle="combo" dx="16" fmlaLink="_Output!$B$543" fmlaRange="_Input!$C$13:$C$18" noThreeD="1" sel="0" val="0"/>
</file>

<file path=xl/ctrlProps/ctrlProp53.xml><?xml version="1.0" encoding="utf-8"?>
<formControlPr xmlns="http://schemas.microsoft.com/office/spreadsheetml/2009/9/main" objectType="Drop" dropStyle="combo" dx="16" fmlaLink="_Output!$C$12" fmlaRange="_Input!$C$27:$C$31" noThreeD="1" sel="3" val="0"/>
</file>

<file path=xl/ctrlProps/ctrlProp530.xml><?xml version="1.0" encoding="utf-8"?>
<formControlPr xmlns="http://schemas.microsoft.com/office/spreadsheetml/2009/9/main" objectType="Drop" dropStyle="combo" dx="16" fmlaLink="_Output!$C$392" fmlaRange="_Input!$C$27:$C$31" noThreeD="1" sel="3" val="0"/>
</file>

<file path=xl/ctrlProps/ctrlProp531.xml><?xml version="1.0" encoding="utf-8"?>
<formControlPr xmlns="http://schemas.microsoft.com/office/spreadsheetml/2009/9/main" objectType="Drop" dropStyle="combo" dx="16" fmlaLink="_Output!$B$392" fmlaRange="_Input!$C$13:$C$17" noThreeD="1" sel="0" val="0"/>
</file>

<file path=xl/ctrlProps/ctrlProp532.xml><?xml version="1.0" encoding="utf-8"?>
<formControlPr xmlns="http://schemas.microsoft.com/office/spreadsheetml/2009/9/main" objectType="Drop" dropStyle="combo" dx="16" fmlaLink="_Output!$B$436" fmlaRange="_Input!$C$13:$C$17" noThreeD="1" sel="0" val="0"/>
</file>

<file path=xl/ctrlProps/ctrlProp533.xml><?xml version="1.0" encoding="utf-8"?>
<formControlPr xmlns="http://schemas.microsoft.com/office/spreadsheetml/2009/9/main" objectType="Drop" dropStyle="combo" dx="16" fmlaLink="_Output!$C$436" fmlaRange="_Input!$C$27:$C$31" noThreeD="1" sel="3" val="0"/>
</file>

<file path=xl/ctrlProps/ctrlProp534.xml><?xml version="1.0" encoding="utf-8"?>
<formControlPr xmlns="http://schemas.microsoft.com/office/spreadsheetml/2009/9/main" objectType="Drop" dropStyle="combo" dx="16" fmlaLink="_Output!$B$439" fmlaRange="_Input!$C$3:$C$4" noThreeD="1" val="0"/>
</file>

<file path=xl/ctrlProps/ctrlProp535.xml><?xml version="1.0" encoding="utf-8"?>
<formControlPr xmlns="http://schemas.microsoft.com/office/spreadsheetml/2009/9/main" objectType="Drop" dropStyle="combo" dx="16" fmlaLink="_Output!$B$437" fmlaRange="_Input!$C$13:$C$17" noThreeD="1" sel="0" val="0"/>
</file>

<file path=xl/ctrlProps/ctrlProp536.xml><?xml version="1.0" encoding="utf-8"?>
<formControlPr xmlns="http://schemas.microsoft.com/office/spreadsheetml/2009/9/main" objectType="Drop" dropStyle="combo" dx="16" fmlaLink="_Output!$C$437" fmlaRange="_Input!$C$27:$C$31" noThreeD="1" sel="3" val="0"/>
</file>

<file path=xl/ctrlProps/ctrlProp537.xml><?xml version="1.0" encoding="utf-8"?>
<formControlPr xmlns="http://schemas.microsoft.com/office/spreadsheetml/2009/9/main" objectType="Drop" dropStyle="combo" dx="16" fmlaLink="_Output!$B$440" fmlaRange="_Input!$C$3:$C$4" noThreeD="1" val="0"/>
</file>

<file path=xl/ctrlProps/ctrlProp538.xml><?xml version="1.0" encoding="utf-8"?>
<formControlPr xmlns="http://schemas.microsoft.com/office/spreadsheetml/2009/9/main" objectType="Drop" dropStyle="combo" dx="16" fmlaLink="_Output!$B$441" fmlaRange="_Input!$C$3:$C$4" noThreeD="1" val="0"/>
</file>

<file path=xl/ctrlProps/ctrlProp539.xml><?xml version="1.0" encoding="utf-8"?>
<formControlPr xmlns="http://schemas.microsoft.com/office/spreadsheetml/2009/9/main" objectType="Drop" dropStyle="combo" dx="16" fmlaLink="_Output!$B$442" fmlaRange="_Input!$C$3:$C$4" noThreeD="1" val="0"/>
</file>

<file path=xl/ctrlProps/ctrlProp54.xml><?xml version="1.0" encoding="utf-8"?>
<formControlPr xmlns="http://schemas.microsoft.com/office/spreadsheetml/2009/9/main" objectType="Drop" dropStyle="combo" dx="16" fmlaLink="_Output!$C$23" fmlaRange="_Input!$C$27:$C$31" noThreeD="1" sel="3" val="0"/>
</file>

<file path=xl/ctrlProps/ctrlProp540.xml><?xml version="1.0" encoding="utf-8"?>
<formControlPr xmlns="http://schemas.microsoft.com/office/spreadsheetml/2009/9/main" objectType="Drop" dropStyle="combo" dx="16" fmlaLink="_Output!$B$443" fmlaRange="_Input!$C$3:$C$4" noThreeD="1" val="0"/>
</file>

<file path=xl/ctrlProps/ctrlProp541.xml><?xml version="1.0" encoding="utf-8"?>
<formControlPr xmlns="http://schemas.microsoft.com/office/spreadsheetml/2009/9/main" objectType="Drop" dropStyle="combo" dx="16" fmlaLink="_Output!$B$444" fmlaRange="_Input!$C$3:$C$4" noThreeD="1" val="0"/>
</file>

<file path=xl/ctrlProps/ctrlProp542.xml><?xml version="1.0" encoding="utf-8"?>
<formControlPr xmlns="http://schemas.microsoft.com/office/spreadsheetml/2009/9/main" objectType="Drop" dropStyle="combo" dx="16" fmlaLink="_Output!$B$445" fmlaRange="_Input!$C$3:$C$4" noThreeD="1" val="0"/>
</file>

<file path=xl/ctrlProps/ctrlProp543.xml><?xml version="1.0" encoding="utf-8"?>
<formControlPr xmlns="http://schemas.microsoft.com/office/spreadsheetml/2009/9/main" objectType="Drop" dropStyle="combo" dx="16" fmlaLink="_Output!$B$446" fmlaRange="_Input!$C$3:$C$4" noThreeD="1" val="0"/>
</file>

<file path=xl/ctrlProps/ctrlProp544.xml><?xml version="1.0" encoding="utf-8"?>
<formControlPr xmlns="http://schemas.microsoft.com/office/spreadsheetml/2009/9/main" objectType="Drop" dropStyle="combo" dx="16" fmlaLink="_Output!$B$447" fmlaRange="_Input!$C$3:$C$4" noThreeD="1" val="0"/>
</file>

<file path=xl/ctrlProps/ctrlProp545.xml><?xml version="1.0" encoding="utf-8"?>
<formControlPr xmlns="http://schemas.microsoft.com/office/spreadsheetml/2009/9/main" objectType="Drop" dropStyle="combo" dx="16" fmlaLink="_Output!$B$448" fmlaRange="_Input!$C$3:$C$4" noThreeD="1" val="0"/>
</file>

<file path=xl/ctrlProps/ctrlProp546.xml><?xml version="1.0" encoding="utf-8"?>
<formControlPr xmlns="http://schemas.microsoft.com/office/spreadsheetml/2009/9/main" objectType="Drop" dropStyle="combo" dx="16" fmlaLink="_Output!$B$449" fmlaRange="_Input!$C$3:$C$4" noThreeD="1" val="0"/>
</file>

<file path=xl/ctrlProps/ctrlProp547.xml><?xml version="1.0" encoding="utf-8"?>
<formControlPr xmlns="http://schemas.microsoft.com/office/spreadsheetml/2009/9/main" objectType="Drop" dropStyle="combo" dx="16" fmlaLink="_Output!$B$450" fmlaRange="_Input!$C$13:$C$17" noThreeD="1" sel="0" val="0"/>
</file>

<file path=xl/ctrlProps/ctrlProp548.xml><?xml version="1.0" encoding="utf-8"?>
<formControlPr xmlns="http://schemas.microsoft.com/office/spreadsheetml/2009/9/main" objectType="Drop" dropStyle="combo" dx="16" fmlaLink="_Output!$C$450" fmlaRange="_Input!$C$27:$C$31" noThreeD="1" sel="3" val="0"/>
</file>

<file path=xl/ctrlProps/ctrlProp549.xml><?xml version="1.0" encoding="utf-8"?>
<formControlPr xmlns="http://schemas.microsoft.com/office/spreadsheetml/2009/9/main" objectType="Drop" dropStyle="combo" dx="16" fmlaLink="_Output!$C$500" fmlaRange="_Input!$C$27:$C$31" noThreeD="1" sel="3" val="0"/>
</file>

<file path=xl/ctrlProps/ctrlProp55.xml><?xml version="1.0" encoding="utf-8"?>
<formControlPr xmlns="http://schemas.microsoft.com/office/spreadsheetml/2009/9/main" objectType="Drop" dropStyle="combo" dx="16" fmlaLink="_Output!$C$24" fmlaRange="_Input!$C$27:$C$31" noThreeD="1" sel="3" val="0"/>
</file>

<file path=xl/ctrlProps/ctrlProp550.xml><?xml version="1.0" encoding="utf-8"?>
<formControlPr xmlns="http://schemas.microsoft.com/office/spreadsheetml/2009/9/main" objectType="Drop" dropStyle="combo" dx="16" fmlaLink="_Output!$B$500" fmlaRange="_Input!$C$13:$C$17" noThreeD="1" sel="0" val="0"/>
</file>

<file path=xl/ctrlProps/ctrlProp551.xml><?xml version="1.0" encoding="utf-8"?>
<formControlPr xmlns="http://schemas.microsoft.com/office/spreadsheetml/2009/9/main" objectType="Drop" dropStyle="combo" dx="16" fmlaLink="_Output!$B$502" fmlaRange="_Input!$C$3:$C$4" noThreeD="1" val="0"/>
</file>

<file path=xl/ctrlProps/ctrlProp552.xml><?xml version="1.0" encoding="utf-8"?>
<formControlPr xmlns="http://schemas.microsoft.com/office/spreadsheetml/2009/9/main" objectType="Drop" dropStyle="combo" dx="16" fmlaLink="_Output!$B$503" fmlaRange="_Input!$C$3:$C$4" noThreeD="1" val="0"/>
</file>

<file path=xl/ctrlProps/ctrlProp553.xml><?xml version="1.0" encoding="utf-8"?>
<formControlPr xmlns="http://schemas.microsoft.com/office/spreadsheetml/2009/9/main" objectType="Drop" dropStyle="combo" dx="16" fmlaLink="_Output!$B$504" fmlaRange="_Input!$C$3:$C$4" noThreeD="1" val="0"/>
</file>

<file path=xl/ctrlProps/ctrlProp554.xml><?xml version="1.0" encoding="utf-8"?>
<formControlPr xmlns="http://schemas.microsoft.com/office/spreadsheetml/2009/9/main" objectType="Drop" dropStyle="combo" dx="16" fmlaLink="_Output!$B$505" fmlaRange="_Input!$C$3:$C$4" noThreeD="1" val="0"/>
</file>

<file path=xl/ctrlProps/ctrlProp555.xml><?xml version="1.0" encoding="utf-8"?>
<formControlPr xmlns="http://schemas.microsoft.com/office/spreadsheetml/2009/9/main" objectType="Drop" dropStyle="combo" dx="16" fmlaLink="_Output!$B$506" fmlaRange="_Input!$C$3:$C$4" noThreeD="1" val="0"/>
</file>

<file path=xl/ctrlProps/ctrlProp556.xml><?xml version="1.0" encoding="utf-8"?>
<formControlPr xmlns="http://schemas.microsoft.com/office/spreadsheetml/2009/9/main" objectType="Drop" dropStyle="combo" dx="16" fmlaLink="_Output!$B$507" fmlaRange="_Input!$C$3:$C$4" noThreeD="1" val="0"/>
</file>

<file path=xl/ctrlProps/ctrlProp557.xml><?xml version="1.0" encoding="utf-8"?>
<formControlPr xmlns="http://schemas.microsoft.com/office/spreadsheetml/2009/9/main" objectType="Drop" dropStyle="combo" dx="16" fmlaLink="_Output!$B$508" fmlaRange="_Input!$C$3:$C$4" noThreeD="1" val="0"/>
</file>

<file path=xl/ctrlProps/ctrlProp558.xml><?xml version="1.0" encoding="utf-8"?>
<formControlPr xmlns="http://schemas.microsoft.com/office/spreadsheetml/2009/9/main" objectType="Drop" dropStyle="combo" dx="16" fmlaLink="_Output!$B$509" fmlaRange="_Input!$C$3:$C$4" noThreeD="1" val="0"/>
</file>

<file path=xl/ctrlProps/ctrlProp559.xml><?xml version="1.0" encoding="utf-8"?>
<formControlPr xmlns="http://schemas.microsoft.com/office/spreadsheetml/2009/9/main" objectType="Drop" dropStyle="combo" dx="16" fmlaLink="_Output!$B$510" fmlaRange="_Input!$C$3:$C$4" noThreeD="1" val="0"/>
</file>

<file path=xl/ctrlProps/ctrlProp56.xml><?xml version="1.0" encoding="utf-8"?>
<formControlPr xmlns="http://schemas.microsoft.com/office/spreadsheetml/2009/9/main" objectType="Drop" dropStyle="combo" dx="16" fmlaLink="_Output!$C$25" fmlaRange="_Input!$C$27:$C$31" noThreeD="1" sel="3" val="0"/>
</file>

<file path=xl/ctrlProps/ctrlProp560.xml><?xml version="1.0" encoding="utf-8"?>
<formControlPr xmlns="http://schemas.microsoft.com/office/spreadsheetml/2009/9/main" objectType="Drop" dropStyle="combo" dx="16" fmlaLink="_Output!$B$511" fmlaRange="_Input!$C$3:$C$4" noThreeD="1" val="0"/>
</file>

<file path=xl/ctrlProps/ctrlProp561.xml><?xml version="1.0" encoding="utf-8"?>
<formControlPr xmlns="http://schemas.microsoft.com/office/spreadsheetml/2009/9/main" objectType="Drop" dropStyle="combo" dx="16" fmlaLink="_Output!$B$512" fmlaRange="_Input!$C$3:$C$4" noThreeD="1" val="0"/>
</file>

<file path=xl/ctrlProps/ctrlProp562.xml><?xml version="1.0" encoding="utf-8"?>
<formControlPr xmlns="http://schemas.microsoft.com/office/spreadsheetml/2009/9/main" objectType="Drop" dropStyle="combo" dx="16" fmlaLink="_Output!$B$513" fmlaRange="_Input!$C$13:$C$17" noThreeD="1" sel="0" val="0"/>
</file>

<file path=xl/ctrlProps/ctrlProp563.xml><?xml version="1.0" encoding="utf-8"?>
<formControlPr xmlns="http://schemas.microsoft.com/office/spreadsheetml/2009/9/main" objectType="Drop" dropStyle="combo" dx="16" fmlaLink="_Output!$C$513" fmlaRange="_Input!$C$27:$C$31" noThreeD="1" sel="3" val="0"/>
</file>

<file path=xl/ctrlProps/ctrlProp564.xml><?xml version="1.0" encoding="utf-8"?>
<formControlPr xmlns="http://schemas.microsoft.com/office/spreadsheetml/2009/9/main" objectType="Drop" dropStyle="combo" dx="16" fmlaLink="_Output!$B$515" fmlaRange="_Input!$C$3:$C$4" noThreeD="1" val="0"/>
</file>

<file path=xl/ctrlProps/ctrlProp565.xml><?xml version="1.0" encoding="utf-8"?>
<formControlPr xmlns="http://schemas.microsoft.com/office/spreadsheetml/2009/9/main" objectType="Drop" dropStyle="combo" dx="16" fmlaLink="_Output!$B$516" fmlaRange="_Input!$C$3:$C$4" noThreeD="1" val="0"/>
</file>

<file path=xl/ctrlProps/ctrlProp566.xml><?xml version="1.0" encoding="utf-8"?>
<formControlPr xmlns="http://schemas.microsoft.com/office/spreadsheetml/2009/9/main" objectType="Drop" dropStyle="combo" dx="16" fmlaLink="_Output!$B$517" fmlaRange="_Input!$C$3:$C$4" noThreeD="1" val="0"/>
</file>

<file path=xl/ctrlProps/ctrlProp567.xml><?xml version="1.0" encoding="utf-8"?>
<formControlPr xmlns="http://schemas.microsoft.com/office/spreadsheetml/2009/9/main" objectType="Drop" dropStyle="combo" dx="16" fmlaLink="_Output!$B$518" fmlaRange="_Input!$C$3:$C$4" noThreeD="1" val="0"/>
</file>

<file path=xl/ctrlProps/ctrlProp568.xml><?xml version="1.0" encoding="utf-8"?>
<formControlPr xmlns="http://schemas.microsoft.com/office/spreadsheetml/2009/9/main" objectType="Drop" dropStyle="combo" dx="16" fmlaLink="_Output!$B$519" fmlaRange="_Input!$C$3:$C$4" noThreeD="1" val="0"/>
</file>

<file path=xl/ctrlProps/ctrlProp569.xml><?xml version="1.0" encoding="utf-8"?>
<formControlPr xmlns="http://schemas.microsoft.com/office/spreadsheetml/2009/9/main" objectType="Drop" dropStyle="combo" dx="16" fmlaLink="_Output!$B$520" fmlaRange="_Input!$C$3:$C$4" noThreeD="1" val="0"/>
</file>

<file path=xl/ctrlProps/ctrlProp57.xml><?xml version="1.0" encoding="utf-8"?>
<formControlPr xmlns="http://schemas.microsoft.com/office/spreadsheetml/2009/9/main" objectType="Drop" dropStyle="combo" dx="16" fmlaLink="_Output!$C$26" fmlaRange="_Input!$C$27:$C$31" noThreeD="1" sel="3" val="0"/>
</file>

<file path=xl/ctrlProps/ctrlProp570.xml><?xml version="1.0" encoding="utf-8"?>
<formControlPr xmlns="http://schemas.microsoft.com/office/spreadsheetml/2009/9/main" objectType="Drop" dropStyle="combo" dx="16" fmlaLink="_Output!$B$521" fmlaRange="_Input!$C$3:$C$4" noThreeD="1" val="0"/>
</file>

<file path=xl/ctrlProps/ctrlProp571.xml><?xml version="1.0" encoding="utf-8"?>
<formControlPr xmlns="http://schemas.microsoft.com/office/spreadsheetml/2009/9/main" objectType="Drop" dropStyle="combo" dx="16" fmlaLink="_Output!$B$522" fmlaRange="_Input!$C$3:$C$4" noThreeD="1" val="0"/>
</file>

<file path=xl/ctrlProps/ctrlProp572.xml><?xml version="1.0" encoding="utf-8"?>
<formControlPr xmlns="http://schemas.microsoft.com/office/spreadsheetml/2009/9/main" objectType="Drop" dropStyle="combo" dx="16" fmlaLink="_Output!$B$523" fmlaRange="_Input!$C$3:$C$4" noThreeD="1" val="0"/>
</file>

<file path=xl/ctrlProps/ctrlProp573.xml><?xml version="1.0" encoding="utf-8"?>
<formControlPr xmlns="http://schemas.microsoft.com/office/spreadsheetml/2009/9/main" objectType="Drop" dropStyle="combo" dx="16" fmlaLink="_Output!$B$524" fmlaRange="_Input!$C$3:$C$4" noThreeD="1" val="0"/>
</file>

<file path=xl/ctrlProps/ctrlProp574.xml><?xml version="1.0" encoding="utf-8"?>
<formControlPr xmlns="http://schemas.microsoft.com/office/spreadsheetml/2009/9/main" objectType="Drop" dropStyle="combo" dx="16" fmlaLink="_Output!$B$525" fmlaRange="_Input!$C$3:$C$4" noThreeD="1" val="0"/>
</file>

<file path=xl/ctrlProps/ctrlProp575.xml><?xml version="1.0" encoding="utf-8"?>
<formControlPr xmlns="http://schemas.microsoft.com/office/spreadsheetml/2009/9/main" objectType="Drop" dropStyle="combo" dx="16" fmlaLink="_Output!$B$526" fmlaRange="_Input!$C$3:$C$4" noThreeD="1" val="0"/>
</file>

<file path=xl/ctrlProps/ctrlProp576.xml><?xml version="1.0" encoding="utf-8"?>
<formControlPr xmlns="http://schemas.microsoft.com/office/spreadsheetml/2009/9/main" objectType="Drop" dropStyle="combo" dx="16" fmlaLink="_Output!$B$550" fmlaRange="_Input!$C$13:$C$17" noThreeD="1" sel="0" val="0"/>
</file>

<file path=xl/ctrlProps/ctrlProp577.xml><?xml version="1.0" encoding="utf-8"?>
<formControlPr xmlns="http://schemas.microsoft.com/office/spreadsheetml/2009/9/main" objectType="Drop" dropStyle="combo" dx="16" fmlaLink="_Output!$C$550" fmlaRange="_Input!$C$27:$C$31" noThreeD="1" sel="3" val="0"/>
</file>

<file path=xl/ctrlProps/ctrlProp578.xml><?xml version="1.0" encoding="utf-8"?>
<formControlPr xmlns="http://schemas.microsoft.com/office/spreadsheetml/2009/9/main" objectType="Drop" dropStyle="combo" dx="16" fmlaLink="_Output!$B$552" fmlaRange="_Input!$C$3:$C$4" noThreeD="1" val="0"/>
</file>

<file path=xl/ctrlProps/ctrlProp579.xml><?xml version="1.0" encoding="utf-8"?>
<formControlPr xmlns="http://schemas.microsoft.com/office/spreadsheetml/2009/9/main" objectType="Drop" dropStyle="combo" dx="16" fmlaLink="_Output!$B$553" fmlaRange="_Input!$C$3:$C$4" noThreeD="1" val="0"/>
</file>

<file path=xl/ctrlProps/ctrlProp58.xml><?xml version="1.0" encoding="utf-8"?>
<formControlPr xmlns="http://schemas.microsoft.com/office/spreadsheetml/2009/9/main" objectType="Drop" dropStyle="combo" dx="16" fmlaLink="_Output!$C$42" fmlaRange="_Input!$C$27:$C$31" noThreeD="1" sel="3" val="0"/>
</file>

<file path=xl/ctrlProps/ctrlProp580.xml><?xml version="1.0" encoding="utf-8"?>
<formControlPr xmlns="http://schemas.microsoft.com/office/spreadsheetml/2009/9/main" objectType="Drop" dropStyle="combo" dx="16" fmlaLink="_Output!$B$554" fmlaRange="_Input!$C$3:$C$4" noThreeD="1" val="0"/>
</file>

<file path=xl/ctrlProps/ctrlProp581.xml><?xml version="1.0" encoding="utf-8"?>
<formControlPr xmlns="http://schemas.microsoft.com/office/spreadsheetml/2009/9/main" objectType="Drop" dropStyle="combo" dx="16" fmlaLink="_Output!$B$555" fmlaRange="_Input!$C$3:$C$4" noThreeD="1" val="0"/>
</file>

<file path=xl/ctrlProps/ctrlProp582.xml><?xml version="1.0" encoding="utf-8"?>
<formControlPr xmlns="http://schemas.microsoft.com/office/spreadsheetml/2009/9/main" objectType="Drop" dropStyle="combo" dx="16" fmlaLink="_Output!$B$556" fmlaRange="_Input!$C$3:$C$4" noThreeD="1" val="0"/>
</file>

<file path=xl/ctrlProps/ctrlProp583.xml><?xml version="1.0" encoding="utf-8"?>
<formControlPr xmlns="http://schemas.microsoft.com/office/spreadsheetml/2009/9/main" objectType="Drop" dropStyle="combo" dx="16" fmlaLink="_Output!$B$557" fmlaRange="_Input!$C$3:$C$4" noThreeD="1" val="0"/>
</file>

<file path=xl/ctrlProps/ctrlProp584.xml><?xml version="1.0" encoding="utf-8"?>
<formControlPr xmlns="http://schemas.microsoft.com/office/spreadsheetml/2009/9/main" objectType="Drop" dropStyle="combo" dx="16" fmlaLink="_Output!$B$558" fmlaRange="_Input!$C$3:$C$4" noThreeD="1" val="0"/>
</file>

<file path=xl/ctrlProps/ctrlProp585.xml><?xml version="1.0" encoding="utf-8"?>
<formControlPr xmlns="http://schemas.microsoft.com/office/spreadsheetml/2009/9/main" objectType="Drop" dropStyle="combo" dx="16" fmlaLink="_Output!$B$559" fmlaRange="_Input!$C$3:$C$4" noThreeD="1" val="0"/>
</file>

<file path=xl/ctrlProps/ctrlProp586.xml><?xml version="1.0" encoding="utf-8"?>
<formControlPr xmlns="http://schemas.microsoft.com/office/spreadsheetml/2009/9/main" objectType="Drop" dropStyle="combo" dx="16" fmlaLink="_Output!$B$560" fmlaRange="_Input!$C$3:$C$4" noThreeD="1" val="0"/>
</file>

<file path=xl/ctrlProps/ctrlProp587.xml><?xml version="1.0" encoding="utf-8"?>
<formControlPr xmlns="http://schemas.microsoft.com/office/spreadsheetml/2009/9/main" objectType="Drop" dropStyle="combo" dx="16" fmlaLink="_Output!$B$561" fmlaRange="_Input!$C$3:$C$4" noThreeD="1" val="0"/>
</file>

<file path=xl/ctrlProps/ctrlProp588.xml><?xml version="1.0" encoding="utf-8"?>
<formControlPr xmlns="http://schemas.microsoft.com/office/spreadsheetml/2009/9/main" objectType="Drop" dropStyle="combo" dx="16" fmlaLink="_Output!$B$562" fmlaRange="_Input!$C$3:$C$4" noThreeD="1" val="0"/>
</file>

<file path=xl/ctrlProps/ctrlProp589.xml><?xml version="1.0" encoding="utf-8"?>
<formControlPr xmlns="http://schemas.microsoft.com/office/spreadsheetml/2009/9/main" objectType="Drop" dropStyle="combo" dx="16" fmlaLink="_Output!$B$563" fmlaRange="_Input!$C$13:$C$17" noThreeD="1" sel="0" val="0"/>
</file>

<file path=xl/ctrlProps/ctrlProp59.xml><?xml version="1.0" encoding="utf-8"?>
<formControlPr xmlns="http://schemas.microsoft.com/office/spreadsheetml/2009/9/main" objectType="Drop" dropStyle="combo" dx="16" fmlaLink="_Output!$C$43" fmlaRange="_Input!$C$27:$C$31" noThreeD="1" sel="3" val="0"/>
</file>

<file path=xl/ctrlProps/ctrlProp590.xml><?xml version="1.0" encoding="utf-8"?>
<formControlPr xmlns="http://schemas.microsoft.com/office/spreadsheetml/2009/9/main" objectType="Drop" dropStyle="combo" dx="16" fmlaLink="_Output!$C$563" fmlaRange="_Input!$C$27:$C$31" noThreeD="1" sel="3" val="0"/>
</file>

<file path=xl/ctrlProps/ctrlProp591.xml><?xml version="1.0" encoding="utf-8"?>
<formControlPr xmlns="http://schemas.microsoft.com/office/spreadsheetml/2009/9/main" objectType="Drop" dropStyle="combo" dx="16" fmlaLink="_Output!$B$609" fmlaRange="_Input!$C$13:$C$17" noThreeD="1" sel="0" val="0"/>
</file>

<file path=xl/ctrlProps/ctrlProp592.xml><?xml version="1.0" encoding="utf-8"?>
<formControlPr xmlns="http://schemas.microsoft.com/office/spreadsheetml/2009/9/main" objectType="Drop" dropStyle="combo" dx="16" fmlaLink="_Output!$C$609" fmlaRange="_Input!$C$27:$C$31" noThreeD="1" sel="3" val="0"/>
</file>

<file path=xl/ctrlProps/ctrlProp593.xml><?xml version="1.0" encoding="utf-8"?>
<formControlPr xmlns="http://schemas.microsoft.com/office/spreadsheetml/2009/9/main" objectType="Drop" dropStyle="combo" dx="16" fmlaLink="_Output!$B$611" fmlaRange="_Input!$C$3:$C$4" noThreeD="1" val="0"/>
</file>

<file path=xl/ctrlProps/ctrlProp594.xml><?xml version="1.0" encoding="utf-8"?>
<formControlPr xmlns="http://schemas.microsoft.com/office/spreadsheetml/2009/9/main" objectType="Drop" dropStyle="combo" dx="16" fmlaLink="_Output!$B$622" fmlaRange="_Input!$C$13:$C$17" noThreeD="1" sel="0" val="0"/>
</file>

<file path=xl/ctrlProps/ctrlProp595.xml><?xml version="1.0" encoding="utf-8"?>
<formControlPr xmlns="http://schemas.microsoft.com/office/spreadsheetml/2009/9/main" objectType="Drop" dropStyle="combo" dx="16" fmlaLink="_Output!$C$622" fmlaRange="_Input!$C$27:$C$31" noThreeD="1" sel="3" val="0"/>
</file>

<file path=xl/ctrlProps/ctrlProp596.xml><?xml version="1.0" encoding="utf-8"?>
<formControlPr xmlns="http://schemas.microsoft.com/office/spreadsheetml/2009/9/main" objectType="Drop" dropStyle="combo" dx="16" fmlaLink="_Output!$B$612" fmlaRange="_Input!$C$3:$C$4" noThreeD="1" val="0"/>
</file>

<file path=xl/ctrlProps/ctrlProp597.xml><?xml version="1.0" encoding="utf-8"?>
<formControlPr xmlns="http://schemas.microsoft.com/office/spreadsheetml/2009/9/main" objectType="Drop" dropStyle="combo" dx="16" fmlaLink="_Output!$B$613" fmlaRange="_Input!$C$3:$C$4" noThreeD="1" val="0"/>
</file>

<file path=xl/ctrlProps/ctrlProp598.xml><?xml version="1.0" encoding="utf-8"?>
<formControlPr xmlns="http://schemas.microsoft.com/office/spreadsheetml/2009/9/main" objectType="Drop" dropStyle="combo" dx="16" fmlaLink="_Output!$B$614" fmlaRange="_Input!$C$3:$C$4" noThreeD="1" val="0"/>
</file>

<file path=xl/ctrlProps/ctrlProp599.xml><?xml version="1.0" encoding="utf-8"?>
<formControlPr xmlns="http://schemas.microsoft.com/office/spreadsheetml/2009/9/main" objectType="Drop" dropStyle="combo" dx="16" fmlaLink="_Output!$B$615" fmlaRange="_Input!$C$3:$C$4" noThreeD="1" val="0"/>
</file>

<file path=xl/ctrlProps/ctrlProp6.xml><?xml version="1.0" encoding="utf-8"?>
<formControlPr xmlns="http://schemas.microsoft.com/office/spreadsheetml/2009/9/main" objectType="Drop" dropStyle="combo" dx="16" fmlaLink="_Output!$B$499" fmlaRange="_Input!$C$3:$C$4" noThreeD="1" sel="2" val="0"/>
</file>

<file path=xl/ctrlProps/ctrlProp60.xml><?xml version="1.0" encoding="utf-8"?>
<formControlPr xmlns="http://schemas.microsoft.com/office/spreadsheetml/2009/9/main" objectType="Drop" dropStyle="combo" dx="16" fmlaLink="_Output!$C$44" fmlaRange="_Input!$C$27:$C$31" noThreeD="1" sel="3" val="0"/>
</file>

<file path=xl/ctrlProps/ctrlProp600.xml><?xml version="1.0" encoding="utf-8"?>
<formControlPr xmlns="http://schemas.microsoft.com/office/spreadsheetml/2009/9/main" objectType="Drop" dropStyle="combo" dx="16" fmlaLink="_Output!$B$616" fmlaRange="_Input!$C$3:$C$4" noThreeD="1" val="0"/>
</file>

<file path=xl/ctrlProps/ctrlProp601.xml><?xml version="1.0" encoding="utf-8"?>
<formControlPr xmlns="http://schemas.microsoft.com/office/spreadsheetml/2009/9/main" objectType="Drop" dropStyle="combo" dx="16" fmlaLink="_Output!$B$617" fmlaRange="_Input!$C$3:$C$4" noThreeD="1" val="0"/>
</file>

<file path=xl/ctrlProps/ctrlProp602.xml><?xml version="1.0" encoding="utf-8"?>
<formControlPr xmlns="http://schemas.microsoft.com/office/spreadsheetml/2009/9/main" objectType="Drop" dropStyle="combo" dx="16" fmlaLink="_Output!$B$618" fmlaRange="_Input!$C$3:$C$4" noThreeD="1" val="0"/>
</file>

<file path=xl/ctrlProps/ctrlProp603.xml><?xml version="1.0" encoding="utf-8"?>
<formControlPr xmlns="http://schemas.microsoft.com/office/spreadsheetml/2009/9/main" objectType="Drop" dropStyle="combo" dx="16" fmlaLink="_Output!$B$619" fmlaRange="_Input!$C$3:$C$4" noThreeD="1" val="0"/>
</file>

<file path=xl/ctrlProps/ctrlProp604.xml><?xml version="1.0" encoding="utf-8"?>
<formControlPr xmlns="http://schemas.microsoft.com/office/spreadsheetml/2009/9/main" objectType="Drop" dropStyle="combo" dx="16" fmlaLink="_Output!$B$620" fmlaRange="_Input!$C$3:$C$4" noThreeD="1" val="0"/>
</file>

<file path=xl/ctrlProps/ctrlProp605.xml><?xml version="1.0" encoding="utf-8"?>
<formControlPr xmlns="http://schemas.microsoft.com/office/spreadsheetml/2009/9/main" objectType="Drop" dropStyle="combo" dx="16" fmlaLink="_Output!$B$621" fmlaRange="_Input!$C$3:$C$4" noThreeD="1" val="0"/>
</file>

<file path=xl/ctrlProps/ctrlProp606.xml><?xml version="1.0" encoding="utf-8"?>
<formControlPr xmlns="http://schemas.microsoft.com/office/spreadsheetml/2009/9/main" objectType="Drop" dropStyle="combo" dx="16" fmlaLink="_Output!$B$624" fmlaRange="_Input!$C$3:$C$4" noThreeD="1" val="0"/>
</file>

<file path=xl/ctrlProps/ctrlProp607.xml><?xml version="1.0" encoding="utf-8"?>
<formControlPr xmlns="http://schemas.microsoft.com/office/spreadsheetml/2009/9/main" objectType="Drop" dropStyle="combo" dx="16" fmlaLink="_Output!$B$625" fmlaRange="_Input!$C$3:$C$4" noThreeD="1" val="0"/>
</file>

<file path=xl/ctrlProps/ctrlProp608.xml><?xml version="1.0" encoding="utf-8"?>
<formControlPr xmlns="http://schemas.microsoft.com/office/spreadsheetml/2009/9/main" objectType="Drop" dropStyle="combo" dx="16" fmlaLink="_Output!$B$626" fmlaRange="_Input!$C$3:$C$4" noThreeD="1" val="0"/>
</file>

<file path=xl/ctrlProps/ctrlProp609.xml><?xml version="1.0" encoding="utf-8"?>
<formControlPr xmlns="http://schemas.microsoft.com/office/spreadsheetml/2009/9/main" objectType="Drop" dropStyle="combo" dx="16" fmlaLink="_Output!$B$627" fmlaRange="_Input!$C$3:$C$4" noThreeD="1" val="0"/>
</file>

<file path=xl/ctrlProps/ctrlProp61.xml><?xml version="1.0" encoding="utf-8"?>
<formControlPr xmlns="http://schemas.microsoft.com/office/spreadsheetml/2009/9/main" objectType="Drop" dropStyle="combo" dx="16" fmlaLink="_Output!$B$14" fmlaRange="_Input!$C$3:$C$4" noThreeD="1" sel="0" val="0"/>
</file>

<file path=xl/ctrlProps/ctrlProp610.xml><?xml version="1.0" encoding="utf-8"?>
<formControlPr xmlns="http://schemas.microsoft.com/office/spreadsheetml/2009/9/main" objectType="Drop" dropStyle="combo" dx="16" fmlaLink="_Output!$B$628" fmlaRange="_Input!$C$3:$C$4" noThreeD="1" val="0"/>
</file>

<file path=xl/ctrlProps/ctrlProp611.xml><?xml version="1.0" encoding="utf-8"?>
<formControlPr xmlns="http://schemas.microsoft.com/office/spreadsheetml/2009/9/main" objectType="Drop" dropStyle="combo" dx="16" fmlaLink="_Output!$B$629" fmlaRange="_Input!$C$3:$C$4" noThreeD="1" val="0"/>
</file>

<file path=xl/ctrlProps/ctrlProp612.xml><?xml version="1.0" encoding="utf-8"?>
<formControlPr xmlns="http://schemas.microsoft.com/office/spreadsheetml/2009/9/main" objectType="Drop" dropStyle="combo" dx="16" fmlaLink="_Output!$B$630" fmlaRange="_Input!$C$3:$C$4" noThreeD="1" val="0"/>
</file>

<file path=xl/ctrlProps/ctrlProp613.xml><?xml version="1.0" encoding="utf-8"?>
<formControlPr xmlns="http://schemas.microsoft.com/office/spreadsheetml/2009/9/main" objectType="Drop" dropStyle="combo" dx="16" fmlaLink="_Output!$B$631" fmlaRange="_Input!$C$3:$C$4" noThreeD="1" val="0"/>
</file>

<file path=xl/ctrlProps/ctrlProp614.xml><?xml version="1.0" encoding="utf-8"?>
<formControlPr xmlns="http://schemas.microsoft.com/office/spreadsheetml/2009/9/main" objectType="Drop" dropStyle="combo" dx="16" fmlaLink="_Output!$B$632" fmlaRange="_Input!$C$3:$C$4" noThreeD="1" val="0"/>
</file>

<file path=xl/ctrlProps/ctrlProp615.xml><?xml version="1.0" encoding="utf-8"?>
<formControlPr xmlns="http://schemas.microsoft.com/office/spreadsheetml/2009/9/main" objectType="Drop" dropStyle="combo" dx="16" fmlaLink="_Output!$B$633" fmlaRange="_Input!$C$3:$C$4" noThreeD="1" val="0"/>
</file>

<file path=xl/ctrlProps/ctrlProp616.xml><?xml version="1.0" encoding="utf-8"?>
<formControlPr xmlns="http://schemas.microsoft.com/office/spreadsheetml/2009/9/main" objectType="Drop" dropStyle="combo" dx="16" fmlaLink="_Output!$B$634" fmlaRange="_Input!$C$3:$C$4" noThreeD="1" val="0"/>
</file>

<file path=xl/ctrlProps/ctrlProp617.xml><?xml version="1.0" encoding="utf-8"?>
<formControlPr xmlns="http://schemas.microsoft.com/office/spreadsheetml/2009/9/main" objectType="Drop" dropStyle="combo" dx="16" fmlaLink="_Output!$B$565" fmlaRange="_Input!$C$3:$C$4" noThreeD="1" val="0"/>
</file>

<file path=xl/ctrlProps/ctrlProp618.xml><?xml version="1.0" encoding="utf-8"?>
<formControlPr xmlns="http://schemas.microsoft.com/office/spreadsheetml/2009/9/main" objectType="Drop" dropStyle="combo" dx="16" fmlaLink="_Output!$B$566" fmlaRange="_Input!$C$3:$C$4" noThreeD="1" val="0"/>
</file>

<file path=xl/ctrlProps/ctrlProp619.xml><?xml version="1.0" encoding="utf-8"?>
<formControlPr xmlns="http://schemas.microsoft.com/office/spreadsheetml/2009/9/main" objectType="Drop" dropStyle="combo" dx="16" fmlaLink="_Output!$B$567" fmlaRange="_Input!$C$3:$C$4" noThreeD="1" val="0"/>
</file>

<file path=xl/ctrlProps/ctrlProp62.xml><?xml version="1.0" encoding="utf-8"?>
<formControlPr xmlns="http://schemas.microsoft.com/office/spreadsheetml/2009/9/main" objectType="Drop" dropStyle="combo" dx="16" fmlaLink="_Output!$B$15" fmlaRange="_Input!$C$3:$C$4" noThreeD="1" sel="0" val="0"/>
</file>

<file path=xl/ctrlProps/ctrlProp620.xml><?xml version="1.0" encoding="utf-8"?>
<formControlPr xmlns="http://schemas.microsoft.com/office/spreadsheetml/2009/9/main" objectType="Drop" dropStyle="combo" dx="16" fmlaLink="_Output!$B$568" fmlaRange="_Input!$C$3:$C$4" noThreeD="1" val="0"/>
</file>

<file path=xl/ctrlProps/ctrlProp621.xml><?xml version="1.0" encoding="utf-8"?>
<formControlPr xmlns="http://schemas.microsoft.com/office/spreadsheetml/2009/9/main" objectType="Drop" dropStyle="combo" dx="16" fmlaLink="_Output!$B$569" fmlaRange="_Input!$C$3:$C$4" noThreeD="1" val="0"/>
</file>

<file path=xl/ctrlProps/ctrlProp622.xml><?xml version="1.0" encoding="utf-8"?>
<formControlPr xmlns="http://schemas.microsoft.com/office/spreadsheetml/2009/9/main" objectType="Drop" dropStyle="combo" dx="16" fmlaLink="_Output!$B$570" fmlaRange="_Input!$C$3:$C$4" noThreeD="1" val="0"/>
</file>

<file path=xl/ctrlProps/ctrlProp623.xml><?xml version="1.0" encoding="utf-8"?>
<formControlPr xmlns="http://schemas.microsoft.com/office/spreadsheetml/2009/9/main" objectType="Drop" dropStyle="combo" dx="16" fmlaLink="_Output!$B$571" fmlaRange="_Input!$C$3:$C$4" noThreeD="1" val="0"/>
</file>

<file path=xl/ctrlProps/ctrlProp624.xml><?xml version="1.0" encoding="utf-8"?>
<formControlPr xmlns="http://schemas.microsoft.com/office/spreadsheetml/2009/9/main" objectType="Drop" dropStyle="combo" dx="16" fmlaLink="_Output!$B$572" fmlaRange="_Input!$C$3:$C$4" noThreeD="1" val="0"/>
</file>

<file path=xl/ctrlProps/ctrlProp625.xml><?xml version="1.0" encoding="utf-8"?>
<formControlPr xmlns="http://schemas.microsoft.com/office/spreadsheetml/2009/9/main" objectType="Drop" dropStyle="combo" dx="16" fmlaLink="_Output!$B$573" fmlaRange="_Input!$C$3:$C$4" noThreeD="1" val="0"/>
</file>

<file path=xl/ctrlProps/ctrlProp626.xml><?xml version="1.0" encoding="utf-8"?>
<formControlPr xmlns="http://schemas.microsoft.com/office/spreadsheetml/2009/9/main" objectType="Drop" dropStyle="combo" dx="16" fmlaLink="_Output!$B$575" fmlaRange="_Input!$C$3:$C$4" noThreeD="1" val="0"/>
</file>

<file path=xl/ctrlProps/ctrlProp627.xml><?xml version="1.0" encoding="utf-8"?>
<formControlPr xmlns="http://schemas.microsoft.com/office/spreadsheetml/2009/9/main" objectType="Drop" dropStyle="combo" dx="16" fmlaLink="_Output!$B$577" fmlaRange="_Input!$C$13:$C$18" noThreeD="1" sel="0" val="0"/>
</file>

<file path=xl/ctrlProps/ctrlProp628.xml><?xml version="1.0" encoding="utf-8"?>
<formControlPr xmlns="http://schemas.microsoft.com/office/spreadsheetml/2009/9/main" objectType="Drop" dropStyle="combo" dx="16" fmlaLink="_Output!$B$578" fmlaRange="_Input!$C$13:$C$18" noThreeD="1" sel="0" val="0"/>
</file>

<file path=xl/ctrlProps/ctrlProp629.xml><?xml version="1.0" encoding="utf-8"?>
<formControlPr xmlns="http://schemas.microsoft.com/office/spreadsheetml/2009/9/main" objectType="Drop" dropStyle="combo" dx="16" fmlaLink="_Output!$B$579" fmlaRange="_Input!$C$13:$C$18" noThreeD="1" sel="0" val="0"/>
</file>

<file path=xl/ctrlProps/ctrlProp63.xml><?xml version="1.0" encoding="utf-8"?>
<formControlPr xmlns="http://schemas.microsoft.com/office/spreadsheetml/2009/9/main" objectType="Drop" dropStyle="combo" dx="16" fmlaLink="_Output!$B$16" fmlaRange="_Input!$C$3:$C$4" noThreeD="1" sel="0" val="0"/>
</file>

<file path=xl/ctrlProps/ctrlProp630.xml><?xml version="1.0" encoding="utf-8"?>
<formControlPr xmlns="http://schemas.microsoft.com/office/spreadsheetml/2009/9/main" objectType="Drop" dropStyle="combo" dx="16" fmlaLink="_Output!$B$580" fmlaRange="_Input!$C$13:$C$18" noThreeD="1" sel="0" val="0"/>
</file>

<file path=xl/ctrlProps/ctrlProp631.xml><?xml version="1.0" encoding="utf-8"?>
<formControlPr xmlns="http://schemas.microsoft.com/office/spreadsheetml/2009/9/main" objectType="Drop" dropStyle="combo" dx="16" fmlaLink="_Output!$B$581" fmlaRange="_Input!$C$13:$C$18" noThreeD="1" sel="0" val="0"/>
</file>

<file path=xl/ctrlProps/ctrlProp632.xml><?xml version="1.0" encoding="utf-8"?>
<formControlPr xmlns="http://schemas.microsoft.com/office/spreadsheetml/2009/9/main" objectType="Drop" dropStyle="combo" dx="16" fmlaLink="_Output!$B$582" fmlaRange="_Input!$C$13:$C$18" noThreeD="1" sel="0" val="0"/>
</file>

<file path=xl/ctrlProps/ctrlProp633.xml><?xml version="1.0" encoding="utf-8"?>
<formControlPr xmlns="http://schemas.microsoft.com/office/spreadsheetml/2009/9/main" objectType="Drop" dropStyle="combo" dx="16" fmlaLink="_Output!$B$583" fmlaRange="_Input!$C$13:$C$18" noThreeD="1" sel="0" val="0"/>
</file>

<file path=xl/ctrlProps/ctrlProp634.xml><?xml version="1.0" encoding="utf-8"?>
<formControlPr xmlns="http://schemas.microsoft.com/office/spreadsheetml/2009/9/main" objectType="Drop" dropStyle="combo" dx="16" fmlaLink="_Output!$B$584" fmlaRange="_Input!$C$13:$C$18" noThreeD="1" sel="0" val="0"/>
</file>

<file path=xl/ctrlProps/ctrlProp635.xml><?xml version="1.0" encoding="utf-8"?>
<formControlPr xmlns="http://schemas.microsoft.com/office/spreadsheetml/2009/9/main" objectType="Drop" dropStyle="combo" dx="16" fmlaLink="_Output!$B$585" fmlaRange="_Input!$C$13:$C$18" noThreeD="1" sel="0" val="0"/>
</file>

<file path=xl/ctrlProps/ctrlProp636.xml><?xml version="1.0" encoding="utf-8"?>
<formControlPr xmlns="http://schemas.microsoft.com/office/spreadsheetml/2009/9/main" objectType="Drop" dropStyle="combo" dx="16" fmlaLink="_Output!$B$586" fmlaRange="_Input!$C$13:$C$18" noThreeD="1" sel="0" val="0"/>
</file>

<file path=xl/ctrlProps/ctrlProp637.xml><?xml version="1.0" encoding="utf-8"?>
<formControlPr xmlns="http://schemas.microsoft.com/office/spreadsheetml/2009/9/main" objectType="Drop" dropStyle="combo" dx="16" fmlaLink="_Output!$B$587" fmlaRange="_Input!$C$13:$C$18" noThreeD="1" sel="0" val="0"/>
</file>

<file path=xl/ctrlProps/ctrlProp638.xml><?xml version="1.0" encoding="utf-8"?>
<formControlPr xmlns="http://schemas.microsoft.com/office/spreadsheetml/2009/9/main" objectType="Drop" dropStyle="combo" dx="16" fmlaLink="_Output!$B$588" fmlaRange="_Input!$C$13:$C$18" noThreeD="1" sel="0" val="0"/>
</file>

<file path=xl/ctrlProps/ctrlProp639.xml><?xml version="1.0" encoding="utf-8"?>
<formControlPr xmlns="http://schemas.microsoft.com/office/spreadsheetml/2009/9/main" objectType="Drop" dropStyle="combo" dx="16" fmlaLink="_Output!$B$589" fmlaRange="_Input!$C$13:$C$18" noThreeD="1" sel="0" val="0"/>
</file>

<file path=xl/ctrlProps/ctrlProp64.xml><?xml version="1.0" encoding="utf-8"?>
<formControlPr xmlns="http://schemas.microsoft.com/office/spreadsheetml/2009/9/main" objectType="Drop" dropStyle="combo" dx="16" fmlaLink="_Output!$B$17" fmlaRange="_Input!$C$3:$C$4" noThreeD="1" sel="0" val="0"/>
</file>

<file path=xl/ctrlProps/ctrlProp640.xml><?xml version="1.0" encoding="utf-8"?>
<formControlPr xmlns="http://schemas.microsoft.com/office/spreadsheetml/2009/9/main" objectType="Drop" dropStyle="combo" dx="16" fmlaLink="_Output!$B$590" fmlaRange="_Input!$C$13:$C$18" noThreeD="1" sel="0" val="0"/>
</file>

<file path=xl/ctrlProps/ctrlProp641.xml><?xml version="1.0" encoding="utf-8"?>
<formControlPr xmlns="http://schemas.microsoft.com/office/spreadsheetml/2009/9/main" objectType="Drop" dropStyle="combo" dx="16" fmlaLink="_Output!$B$591" fmlaRange="_Input!$C$13:$C$18" noThreeD="1" sel="0" val="0"/>
</file>

<file path=xl/ctrlProps/ctrlProp642.xml><?xml version="1.0" encoding="utf-8"?>
<formControlPr xmlns="http://schemas.microsoft.com/office/spreadsheetml/2009/9/main" objectType="Drop" dropStyle="combo" dx="16" fmlaLink="_Output!$B$592" fmlaRange="_Input!$C$13:$C$18" noThreeD="1" sel="0" val="0"/>
</file>

<file path=xl/ctrlProps/ctrlProp643.xml><?xml version="1.0" encoding="utf-8"?>
<formControlPr xmlns="http://schemas.microsoft.com/office/spreadsheetml/2009/9/main" objectType="Drop" dropStyle="combo" dx="16" fmlaLink="_Output!$B$593" fmlaRange="_Input!$C$13:$C$18" noThreeD="1" sel="0" val="0"/>
</file>

<file path=xl/ctrlProps/ctrlProp644.xml><?xml version="1.0" encoding="utf-8"?>
<formControlPr xmlns="http://schemas.microsoft.com/office/spreadsheetml/2009/9/main" objectType="Drop" dropStyle="combo" dx="16" fmlaLink="_Output!$B$594" fmlaRange="_Input!$C$13:$C$18" noThreeD="1" sel="0" val="0"/>
</file>

<file path=xl/ctrlProps/ctrlProp645.xml><?xml version="1.0" encoding="utf-8"?>
<formControlPr xmlns="http://schemas.microsoft.com/office/spreadsheetml/2009/9/main" objectType="Drop" dropStyle="combo" dx="16" fmlaLink="_Output!$B$595" fmlaRange="_Input!$C$13:$C$18" noThreeD="1" sel="0" val="0"/>
</file>

<file path=xl/ctrlProps/ctrlProp646.xml><?xml version="1.0" encoding="utf-8"?>
<formControlPr xmlns="http://schemas.microsoft.com/office/spreadsheetml/2009/9/main" objectType="Drop" dropStyle="combo" dx="16" fmlaLink="_Output!$B$596" fmlaRange="_Input!$C$13:$C$18" noThreeD="1" sel="0" val="0"/>
</file>

<file path=xl/ctrlProps/ctrlProp647.xml><?xml version="1.0" encoding="utf-8"?>
<formControlPr xmlns="http://schemas.microsoft.com/office/spreadsheetml/2009/9/main" objectType="Drop" dropStyle="combo" dx="16" fmlaLink="_Output!$B$597" fmlaRange="_Input!$C$13:$C$18" noThreeD="1" sel="0" val="0"/>
</file>

<file path=xl/ctrlProps/ctrlProp648.xml><?xml version="1.0" encoding="utf-8"?>
<formControlPr xmlns="http://schemas.microsoft.com/office/spreadsheetml/2009/9/main" objectType="Drop" dropStyle="combo" dx="16" fmlaLink="_Output!$B$598" fmlaRange="_Input!$C$13:$C$18" noThreeD="1" sel="0" val="0"/>
</file>

<file path=xl/ctrlProps/ctrlProp649.xml><?xml version="1.0" encoding="utf-8"?>
<formControlPr xmlns="http://schemas.microsoft.com/office/spreadsheetml/2009/9/main" objectType="Drop" dropStyle="combo" dx="16" fmlaLink="_Output!$B$599" fmlaRange="_Input!$C$13:$C$18" noThreeD="1" sel="0" val="0"/>
</file>

<file path=xl/ctrlProps/ctrlProp65.xml><?xml version="1.0" encoding="utf-8"?>
<formControlPr xmlns="http://schemas.microsoft.com/office/spreadsheetml/2009/9/main" objectType="Drop" dropStyle="combo" dx="16" fmlaLink="_Output!$B$18" fmlaRange="_Input!$C$3:$C$4" noThreeD="1" sel="0" val="0"/>
</file>

<file path=xl/ctrlProps/ctrlProp650.xml><?xml version="1.0" encoding="utf-8"?>
<formControlPr xmlns="http://schemas.microsoft.com/office/spreadsheetml/2009/9/main" objectType="Drop" dropStyle="combo" dx="16" fmlaLink="_Output!$B$600" fmlaRange="_Input!$C$13:$C$18" noThreeD="1" sel="0" val="0"/>
</file>

<file path=xl/ctrlProps/ctrlProp651.xml><?xml version="1.0" encoding="utf-8"?>
<formControlPr xmlns="http://schemas.microsoft.com/office/spreadsheetml/2009/9/main" objectType="Drop" dropStyle="combo" dx="16" fmlaLink="_Output!$B$601" fmlaRange="_Input!$C$13:$C$18" noThreeD="1" sel="0" val="0"/>
</file>

<file path=xl/ctrlProps/ctrlProp652.xml><?xml version="1.0" encoding="utf-8"?>
<formControlPr xmlns="http://schemas.microsoft.com/office/spreadsheetml/2009/9/main" objectType="Drop" dropStyle="combo" dx="16" fmlaLink="_Output!$B$602" fmlaRange="_Input!$C$13:$C$18" noThreeD="1" sel="0" val="0"/>
</file>

<file path=xl/ctrlProps/ctrlProp653.xml><?xml version="1.0" encoding="utf-8"?>
<formControlPr xmlns="http://schemas.microsoft.com/office/spreadsheetml/2009/9/main" objectType="Drop" dropStyle="combo" dx="16" fmlaLink="_Output!$B$379" fmlaRange="_Input!$C$13:$C$17" noThreeD="1" sel="0" val="0"/>
</file>

<file path=xl/ctrlProps/ctrlProp654.xml><?xml version="1.0" encoding="utf-8"?>
<formControlPr xmlns="http://schemas.microsoft.com/office/spreadsheetml/2009/9/main" objectType="Drop" dropStyle="combo" dx="16" fmlaLink="_Output!$B$381" fmlaRange="_Input!$C$3:$C$4" noThreeD="1" val="0"/>
</file>

<file path=xl/ctrlProps/ctrlProp655.xml><?xml version="1.0" encoding="utf-8"?>
<formControlPr xmlns="http://schemas.microsoft.com/office/spreadsheetml/2009/9/main" objectType="Drop" dropStyle="combo" dx="16" fmlaLink="_Output!$B$636" fmlaRange="_Input!$C$13:$C$18" noThreeD="1" sel="0" val="0"/>
</file>

<file path=xl/ctrlProps/ctrlProp656.xml><?xml version="1.0" encoding="utf-8"?>
<formControlPr xmlns="http://schemas.microsoft.com/office/spreadsheetml/2009/9/main" objectType="Drop" dropStyle="combo" dx="16" fmlaLink="_Output!$B$637" fmlaRange="_Input!$C$13:$C$18" noThreeD="1" sel="0" val="0"/>
</file>

<file path=xl/ctrlProps/ctrlProp657.xml><?xml version="1.0" encoding="utf-8"?>
<formControlPr xmlns="http://schemas.microsoft.com/office/spreadsheetml/2009/9/main" objectType="Drop" dropStyle="combo" dx="16" fmlaLink="_Output!$B$638" fmlaRange="_Input!$C$13:$C$18" noThreeD="1" sel="0" val="0"/>
</file>

<file path=xl/ctrlProps/ctrlProp658.xml><?xml version="1.0" encoding="utf-8"?>
<formControlPr xmlns="http://schemas.microsoft.com/office/spreadsheetml/2009/9/main" objectType="Drop" dropStyle="combo" dx="16" fmlaLink="_Output!$B$639" fmlaRange="_Input!$C$13:$C$18" noThreeD="1" sel="0" val="0"/>
</file>

<file path=xl/ctrlProps/ctrlProp659.xml><?xml version="1.0" encoding="utf-8"?>
<formControlPr xmlns="http://schemas.microsoft.com/office/spreadsheetml/2009/9/main" objectType="Drop" dropStyle="combo" dx="16" fmlaLink="_Output!$B$642" fmlaRange="_Input!$C$13:$C$18" noThreeD="1" sel="0" val="0"/>
</file>

<file path=xl/ctrlProps/ctrlProp66.xml><?xml version="1.0" encoding="utf-8"?>
<formControlPr xmlns="http://schemas.microsoft.com/office/spreadsheetml/2009/9/main" objectType="Drop" dropStyle="combo" dx="16" fmlaLink="_Output!$B$19" fmlaRange="_Input!$C$3:$C$4" noThreeD="1" sel="0" val="0"/>
</file>

<file path=xl/ctrlProps/ctrlProp660.xml><?xml version="1.0" encoding="utf-8"?>
<formControlPr xmlns="http://schemas.microsoft.com/office/spreadsheetml/2009/9/main" objectType="Drop" dropStyle="combo" dx="16" fmlaLink="_Output!$B$643" fmlaRange="_Input!$C$13:$C$18" noThreeD="1" sel="0" val="0"/>
</file>

<file path=xl/ctrlProps/ctrlProp661.xml><?xml version="1.0" encoding="utf-8"?>
<formControlPr xmlns="http://schemas.microsoft.com/office/spreadsheetml/2009/9/main" objectType="Drop" dropStyle="combo" dx="16" fmlaLink="_Output!$B$644" fmlaRange="_Input!$C$13:$C$18" noThreeD="1" sel="0" val="0"/>
</file>

<file path=xl/ctrlProps/ctrlProp662.xml><?xml version="1.0" encoding="utf-8"?>
<formControlPr xmlns="http://schemas.microsoft.com/office/spreadsheetml/2009/9/main" objectType="Drop" dropStyle="combo" dx="16" fmlaLink="_Output!$B$645" fmlaRange="_Input!$C$13:$C$18" noThreeD="1" sel="0" val="0"/>
</file>

<file path=xl/ctrlProps/ctrlProp663.xml><?xml version="1.0" encoding="utf-8"?>
<formControlPr xmlns="http://schemas.microsoft.com/office/spreadsheetml/2009/9/main" objectType="Drop" dropStyle="combo" dx="16" fmlaLink="_Output!$B$646" fmlaRange="_Input!$C$13:$C$18" noThreeD="1" sel="0" val="0"/>
</file>

<file path=xl/ctrlProps/ctrlProp664.xml><?xml version="1.0" encoding="utf-8"?>
<formControlPr xmlns="http://schemas.microsoft.com/office/spreadsheetml/2009/9/main" objectType="Drop" dropStyle="combo" dx="16" fmlaLink="_Output!$B$647" fmlaRange="_Input!$C$13:$C$18" noThreeD="1" sel="0" val="0"/>
</file>

<file path=xl/ctrlProps/ctrlProp665.xml><?xml version="1.0" encoding="utf-8"?>
<formControlPr xmlns="http://schemas.microsoft.com/office/spreadsheetml/2009/9/main" objectType="Drop" dropStyle="combo" dx="16" fmlaLink="_Output!$B$648" fmlaRange="_Input!$C$13:$C$18" noThreeD="1" sel="0" val="0"/>
</file>

<file path=xl/ctrlProps/ctrlProp666.xml><?xml version="1.0" encoding="utf-8"?>
<formControlPr xmlns="http://schemas.microsoft.com/office/spreadsheetml/2009/9/main" objectType="Drop" dropStyle="combo" dx="16" fmlaLink="_Output!$B$640" fmlaRange="_Input!$C$13:$C$18" noThreeD="1" sel="0" val="0"/>
</file>

<file path=xl/ctrlProps/ctrlProp667.xml><?xml version="1.0" encoding="utf-8"?>
<formControlPr xmlns="http://schemas.microsoft.com/office/spreadsheetml/2009/9/main" objectType="Drop" dropStyle="combo" dx="16" fmlaLink="_Output!$B$641" fmlaRange="_Input!$C$13:$C$18" noThreeD="1" sel="0" val="0"/>
</file>

<file path=xl/ctrlProps/ctrlProp668.xml><?xml version="1.0" encoding="utf-8"?>
<formControlPr xmlns="http://schemas.microsoft.com/office/spreadsheetml/2009/9/main" objectType="Drop" dropStyle="combo" dx="16" fmlaLink="_Output!$B$649" fmlaRange="_Input!$C$13:$C$18" noThreeD="1" sel="0" val="0"/>
</file>

<file path=xl/ctrlProps/ctrlProp669.xml><?xml version="1.0" encoding="utf-8"?>
<formControlPr xmlns="http://schemas.microsoft.com/office/spreadsheetml/2009/9/main" objectType="Drop" dropStyle="combo" dx="16" fmlaLink="_Output!$B$650" fmlaRange="_Input!$C$13:$C$18" noThreeD="1" sel="0" val="0"/>
</file>

<file path=xl/ctrlProps/ctrlProp67.xml><?xml version="1.0" encoding="utf-8"?>
<formControlPr xmlns="http://schemas.microsoft.com/office/spreadsheetml/2009/9/main" objectType="Drop" dropStyle="combo" dx="16" fmlaLink="_Output!$B$20" fmlaRange="_Input!$C$3:$C$4" noThreeD="1" sel="0" val="0"/>
</file>

<file path=xl/ctrlProps/ctrlProp670.xml><?xml version="1.0" encoding="utf-8"?>
<formControlPr xmlns="http://schemas.microsoft.com/office/spreadsheetml/2009/9/main" objectType="Drop" dropStyle="combo" dx="16" fmlaLink="_Output!$B$651" fmlaRange="_Input!$C$13:$C$18" noThreeD="1" sel="0" val="0"/>
</file>

<file path=xl/ctrlProps/ctrlProp671.xml><?xml version="1.0" encoding="utf-8"?>
<formControlPr xmlns="http://schemas.microsoft.com/office/spreadsheetml/2009/9/main" objectType="Drop" dropStyle="combo" dx="16" fmlaLink="_Output!$B$652" fmlaRange="_Input!$C$13:$C$18" noThreeD="1" sel="0" val="0"/>
</file>

<file path=xl/ctrlProps/ctrlProp672.xml><?xml version="1.0" encoding="utf-8"?>
<formControlPr xmlns="http://schemas.microsoft.com/office/spreadsheetml/2009/9/main" objectType="Drop" dropStyle="combo" dx="16" fmlaLink="_Output!$B$653" fmlaRange="_Input!$C$13:$C$18" noThreeD="1" sel="0" val="0"/>
</file>

<file path=xl/ctrlProps/ctrlProp673.xml><?xml version="1.0" encoding="utf-8"?>
<formControlPr xmlns="http://schemas.microsoft.com/office/spreadsheetml/2009/9/main" objectType="Drop" dropStyle="combo" dx="16" fmlaLink="_Output!$C$660" fmlaRange="_Input!$C$27:$C$31" noThreeD="1" sel="3" val="0"/>
</file>

<file path=xl/ctrlProps/ctrlProp674.xml><?xml version="1.0" encoding="utf-8"?>
<formControlPr xmlns="http://schemas.microsoft.com/office/spreadsheetml/2009/9/main" objectType="Drop" dropStyle="combo" dx="16" fmlaLink="_Output!$B$660" fmlaRange="_Input!$C$13:$C$17" noThreeD="1" sel="0" val="0"/>
</file>

<file path=xl/ctrlProps/ctrlProp675.xml><?xml version="1.0" encoding="utf-8"?>
<formControlPr xmlns="http://schemas.microsoft.com/office/spreadsheetml/2009/9/main" objectType="Drop" dropStyle="combo" dx="16" fmlaLink="_Output!$B$662" fmlaRange="_Input!$C$3:$C$4" noThreeD="1" val="0"/>
</file>

<file path=xl/ctrlProps/ctrlProp676.xml><?xml version="1.0" encoding="utf-8"?>
<formControlPr xmlns="http://schemas.microsoft.com/office/spreadsheetml/2009/9/main" objectType="Drop" dropStyle="combo" dx="16" fmlaLink="_Output!$B$663" fmlaRange="_Input!$C$3:$C$4" noThreeD="1" val="0"/>
</file>

<file path=xl/ctrlProps/ctrlProp677.xml><?xml version="1.0" encoding="utf-8"?>
<formControlPr xmlns="http://schemas.microsoft.com/office/spreadsheetml/2009/9/main" objectType="Drop" dropStyle="combo" dx="16" fmlaLink="_Output!$B$664" fmlaRange="_Input!$C$3:$C$4" noThreeD="1" val="0"/>
</file>

<file path=xl/ctrlProps/ctrlProp678.xml><?xml version="1.0" encoding="utf-8"?>
<formControlPr xmlns="http://schemas.microsoft.com/office/spreadsheetml/2009/9/main" objectType="Drop" dropStyle="combo" dx="16" fmlaLink="_Output!$B$665" fmlaRange="_Input!$C$3:$C$4" noThreeD="1" val="0"/>
</file>

<file path=xl/ctrlProps/ctrlProp679.xml><?xml version="1.0" encoding="utf-8"?>
<formControlPr xmlns="http://schemas.microsoft.com/office/spreadsheetml/2009/9/main" objectType="Drop" dropStyle="combo" dx="16" fmlaLink="_Output!$B$666" fmlaRange="_Input!$C$3:$C$4" noThreeD="1" val="0"/>
</file>

<file path=xl/ctrlProps/ctrlProp68.xml><?xml version="1.0" encoding="utf-8"?>
<formControlPr xmlns="http://schemas.microsoft.com/office/spreadsheetml/2009/9/main" objectType="Drop" dropStyle="combo" dx="16" fmlaLink="_Output!$B$44" fmlaRange="_Input!$C$13:$C$17" noThreeD="1" sel="0" val="0"/>
</file>

<file path=xl/ctrlProps/ctrlProp680.xml><?xml version="1.0" encoding="utf-8"?>
<formControlPr xmlns="http://schemas.microsoft.com/office/spreadsheetml/2009/9/main" objectType="Drop" dropStyle="combo" dx="16" fmlaLink="_Output!$B$667" fmlaRange="_Input!$C$3:$C$4" noThreeD="1" val="0"/>
</file>

<file path=xl/ctrlProps/ctrlProp681.xml><?xml version="1.0" encoding="utf-8"?>
<formControlPr xmlns="http://schemas.microsoft.com/office/spreadsheetml/2009/9/main" objectType="Drop" dropStyle="combo" dx="16" fmlaLink="_Output!$B$668" fmlaRange="_Input!$C$3:$C$4" noThreeD="1" val="0"/>
</file>

<file path=xl/ctrlProps/ctrlProp682.xml><?xml version="1.0" encoding="utf-8"?>
<formControlPr xmlns="http://schemas.microsoft.com/office/spreadsheetml/2009/9/main" objectType="Drop" dropStyle="combo" dx="16" fmlaLink="_Output!$B$669" fmlaRange="_Input!$C$3:$C$4" noThreeD="1" val="0"/>
</file>

<file path=xl/ctrlProps/ctrlProp683.xml><?xml version="1.0" encoding="utf-8"?>
<formControlPr xmlns="http://schemas.microsoft.com/office/spreadsheetml/2009/9/main" objectType="Drop" dropStyle="combo" dx="16" fmlaLink="_Output!$B$670" fmlaRange="_Input!$C$3:$C$4" noThreeD="1" val="0"/>
</file>

<file path=xl/ctrlProps/ctrlProp684.xml><?xml version="1.0" encoding="utf-8"?>
<formControlPr xmlns="http://schemas.microsoft.com/office/spreadsheetml/2009/9/main" objectType="Drop" dropStyle="combo" dx="16" fmlaLink="_Output!$B$671" fmlaRange="_Input!$C$3:$C$4" noThreeD="1" val="0"/>
</file>

<file path=xl/ctrlProps/ctrlProp685.xml><?xml version="1.0" encoding="utf-8"?>
<formControlPr xmlns="http://schemas.microsoft.com/office/spreadsheetml/2009/9/main" objectType="Drop" dropStyle="combo" dx="16" fmlaLink="_Output!$B$672" fmlaRange="_Input!$C$3:$C$4" noThreeD="1" val="0"/>
</file>

<file path=xl/ctrlProps/ctrlProp686.xml><?xml version="1.0" encoding="utf-8"?>
<formControlPr xmlns="http://schemas.microsoft.com/office/spreadsheetml/2009/9/main" objectType="Drop" dropStyle="combo" dx="16" fmlaLink="_Output!$B$673" fmlaRange="_Input!$C$13:$C$17" noThreeD="1" sel="0" val="0"/>
</file>

<file path=xl/ctrlProps/ctrlProp687.xml><?xml version="1.0" encoding="utf-8"?>
<formControlPr xmlns="http://schemas.microsoft.com/office/spreadsheetml/2009/9/main" objectType="Drop" dropStyle="combo" dx="16" fmlaLink="_Output!$C$673" fmlaRange="_Input!$C$27:$C$31" noThreeD="1" sel="3" val="0"/>
</file>

<file path=xl/ctrlProps/ctrlProp688.xml><?xml version="1.0" encoding="utf-8"?>
<formControlPr xmlns="http://schemas.microsoft.com/office/spreadsheetml/2009/9/main" objectType="Drop" dropStyle="combo" dx="16" fmlaLink="_Output!$B$675" fmlaRange="_Input!$C$3:$C$4" noThreeD="1" val="0"/>
</file>

<file path=xl/ctrlProps/ctrlProp689.xml><?xml version="1.0" encoding="utf-8"?>
<formControlPr xmlns="http://schemas.microsoft.com/office/spreadsheetml/2009/9/main" objectType="Drop" dropStyle="combo" dx="16" fmlaLink="_Output!$B$676" fmlaRange="_Input!$C$3:$C$4" noThreeD="1" val="0"/>
</file>

<file path=xl/ctrlProps/ctrlProp69.xml><?xml version="1.0" encoding="utf-8"?>
<formControlPr xmlns="http://schemas.microsoft.com/office/spreadsheetml/2009/9/main" objectType="Drop" dropStyle="combo" dx="16" fmlaLink="_Output!$B$38" fmlaRange="_Input!$C$3:$C$4" noThreeD="1" val="0"/>
</file>

<file path=xl/ctrlProps/ctrlProp690.xml><?xml version="1.0" encoding="utf-8"?>
<formControlPr xmlns="http://schemas.microsoft.com/office/spreadsheetml/2009/9/main" objectType="Drop" dropStyle="combo" dx="16" fmlaLink="_Output!$B$677" fmlaRange="_Input!$C$3:$C$4" noThreeD="1" val="0"/>
</file>

<file path=xl/ctrlProps/ctrlProp691.xml><?xml version="1.0" encoding="utf-8"?>
<formControlPr xmlns="http://schemas.microsoft.com/office/spreadsheetml/2009/9/main" objectType="Drop" dropStyle="combo" dx="16" fmlaLink="_Output!$B$678" fmlaRange="_Input!$C$3:$C$4" noThreeD="1" val="0"/>
</file>

<file path=xl/ctrlProps/ctrlProp692.xml><?xml version="1.0" encoding="utf-8"?>
<formControlPr xmlns="http://schemas.microsoft.com/office/spreadsheetml/2009/9/main" objectType="Drop" dropStyle="combo" dx="16" fmlaLink="_Output!$B$679" fmlaRange="_Input!$C$3:$C$4" noThreeD="1" val="0"/>
</file>

<file path=xl/ctrlProps/ctrlProp693.xml><?xml version="1.0" encoding="utf-8"?>
<formControlPr xmlns="http://schemas.microsoft.com/office/spreadsheetml/2009/9/main" objectType="Drop" dropStyle="combo" dx="16" fmlaLink="_Output!$B$680" fmlaRange="_Input!$C$3:$C$4" noThreeD="1" val="0"/>
</file>

<file path=xl/ctrlProps/ctrlProp694.xml><?xml version="1.0" encoding="utf-8"?>
<formControlPr xmlns="http://schemas.microsoft.com/office/spreadsheetml/2009/9/main" objectType="Drop" dropStyle="combo" dx="16" fmlaLink="_Output!$B$681" fmlaRange="_Input!$C$3:$C$4" noThreeD="1" val="0"/>
</file>

<file path=xl/ctrlProps/ctrlProp695.xml><?xml version="1.0" encoding="utf-8"?>
<formControlPr xmlns="http://schemas.microsoft.com/office/spreadsheetml/2009/9/main" objectType="Drop" dropStyle="combo" dx="16" fmlaLink="_Output!$B$682" fmlaRange="_Input!$C$3:$C$4" noThreeD="1" val="0"/>
</file>

<file path=xl/ctrlProps/ctrlProp696.xml><?xml version="1.0" encoding="utf-8"?>
<formControlPr xmlns="http://schemas.microsoft.com/office/spreadsheetml/2009/9/main" objectType="Drop" dropStyle="combo" dx="16" fmlaLink="_Output!$B$683" fmlaRange="_Input!$C$3:$C$4" noThreeD="1" val="0"/>
</file>

<file path=xl/ctrlProps/ctrlProp697.xml><?xml version="1.0" encoding="utf-8"?>
<formControlPr xmlns="http://schemas.microsoft.com/office/spreadsheetml/2009/9/main" objectType="Drop" dropStyle="combo" dx="16" fmlaLink="_Output!$B$685" fmlaRange="_Input!$C$3:$C$4" noThreeD="1" val="0"/>
</file>

<file path=xl/ctrlProps/ctrlProp698.xml><?xml version="1.0" encoding="utf-8"?>
<formControlPr xmlns="http://schemas.microsoft.com/office/spreadsheetml/2009/9/main" objectType="Drop" dropStyle="combo" dx="16" fmlaLink="_Output!$B$687" fmlaRange="_Input!$C$13:$C$18" noThreeD="1" sel="0" val="0"/>
</file>

<file path=xl/ctrlProps/ctrlProp699.xml><?xml version="1.0" encoding="utf-8"?>
<formControlPr xmlns="http://schemas.microsoft.com/office/spreadsheetml/2009/9/main" objectType="Drop" dropStyle="combo" dx="16" fmlaLink="_Output!$B$688" fmlaRange="_Input!$C$13:$C$18" noThreeD="1" sel="0" val="0"/>
</file>

<file path=xl/ctrlProps/ctrlProp7.xml><?xml version="1.0" encoding="utf-8"?>
<formControlPr xmlns="http://schemas.microsoft.com/office/spreadsheetml/2009/9/main" objectType="Drop" dropStyle="combo" dx="16" fmlaLink="_Output!$B$549" fmlaRange="_Input!$C$3:$C$4" noThreeD="1" sel="2" val="0"/>
</file>

<file path=xl/ctrlProps/ctrlProp70.xml><?xml version="1.0" encoding="utf-8"?>
<formControlPr xmlns="http://schemas.microsoft.com/office/spreadsheetml/2009/9/main" objectType="Drop" dropStyle="combo" dx="16" fmlaLink="_Output!$B$64" fmlaRange="_Input!$C$39:$C$43" noThreeD="1" sel="0" val="0"/>
</file>

<file path=xl/ctrlProps/ctrlProp700.xml><?xml version="1.0" encoding="utf-8"?>
<formControlPr xmlns="http://schemas.microsoft.com/office/spreadsheetml/2009/9/main" objectType="Drop" dropStyle="combo" dx="16" fmlaLink="_Output!$B$689" fmlaRange="_Input!$C$13:$C$18" noThreeD="1" sel="0" val="0"/>
</file>

<file path=xl/ctrlProps/ctrlProp701.xml><?xml version="1.0" encoding="utf-8"?>
<formControlPr xmlns="http://schemas.microsoft.com/office/spreadsheetml/2009/9/main" objectType="Drop" dropStyle="combo" dx="16" fmlaLink="_Output!$B$690" fmlaRange="_Input!$C$13:$C$18" noThreeD="1" sel="0" val="0"/>
</file>

<file path=xl/ctrlProps/ctrlProp702.xml><?xml version="1.0" encoding="utf-8"?>
<formControlPr xmlns="http://schemas.microsoft.com/office/spreadsheetml/2009/9/main" objectType="Drop" dropStyle="combo" dx="16" fmlaLink="_Output!$B$691" fmlaRange="_Input!$C$13:$C$18" noThreeD="1" sel="0" val="0"/>
</file>

<file path=xl/ctrlProps/ctrlProp703.xml><?xml version="1.0" encoding="utf-8"?>
<formControlPr xmlns="http://schemas.microsoft.com/office/spreadsheetml/2009/9/main" objectType="Drop" dropStyle="combo" dx="16" fmlaLink="_Output!$B$692" fmlaRange="_Input!$C$13:$C$18" noThreeD="1" sel="0" val="0"/>
</file>

<file path=xl/ctrlProps/ctrlProp704.xml><?xml version="1.0" encoding="utf-8"?>
<formControlPr xmlns="http://schemas.microsoft.com/office/spreadsheetml/2009/9/main" objectType="Drop" dropStyle="combo" dx="16" fmlaLink="_Output!$B$693" fmlaRange="_Input!$C$13:$C$18" noThreeD="1" sel="0" val="0"/>
</file>

<file path=xl/ctrlProps/ctrlProp705.xml><?xml version="1.0" encoding="utf-8"?>
<formControlPr xmlns="http://schemas.microsoft.com/office/spreadsheetml/2009/9/main" objectType="Drop" dropStyle="combo" dx="16" fmlaLink="_Output!$B$694" fmlaRange="_Input!$C$13:$C$18" noThreeD="1" sel="0" val="0"/>
</file>

<file path=xl/ctrlProps/ctrlProp706.xml><?xml version="1.0" encoding="utf-8"?>
<formControlPr xmlns="http://schemas.microsoft.com/office/spreadsheetml/2009/9/main" objectType="Drop" dropStyle="combo" dx="16" fmlaLink="_Output!$B$695" fmlaRange="_Input!$C$13:$C$18" noThreeD="1" sel="0" val="0"/>
</file>

<file path=xl/ctrlProps/ctrlProp707.xml><?xml version="1.0" encoding="utf-8"?>
<formControlPr xmlns="http://schemas.microsoft.com/office/spreadsheetml/2009/9/main" objectType="Drop" dropStyle="combo" dx="16" fmlaLink="_Output!$B$696" fmlaRange="_Input!$C$13:$C$18" noThreeD="1" sel="0" val="0"/>
</file>

<file path=xl/ctrlProps/ctrlProp708.xml><?xml version="1.0" encoding="utf-8"?>
<formControlPr xmlns="http://schemas.microsoft.com/office/spreadsheetml/2009/9/main" objectType="Drop" dropStyle="combo" dx="16" fmlaLink="_Output!$B$697" fmlaRange="_Input!$C$13:$C$18" noThreeD="1" sel="0" val="0"/>
</file>

<file path=xl/ctrlProps/ctrlProp709.xml><?xml version="1.0" encoding="utf-8"?>
<formControlPr xmlns="http://schemas.microsoft.com/office/spreadsheetml/2009/9/main" objectType="Drop" dropStyle="combo" dx="16" fmlaLink="_Output!$B$698" fmlaRange="_Input!$C$13:$C$18" noThreeD="1" sel="0" val="0"/>
</file>

<file path=xl/ctrlProps/ctrlProp71.xml><?xml version="1.0" encoding="utf-8"?>
<formControlPr xmlns="http://schemas.microsoft.com/office/spreadsheetml/2009/9/main" objectType="Drop" dropStyle="combo" dx="16" fmlaLink="_Output!$B$65" fmlaRange="_Input!$C$13:$C$17" noThreeD="1" sel="0" val="0"/>
</file>

<file path=xl/ctrlProps/ctrlProp710.xml><?xml version="1.0" encoding="utf-8"?>
<formControlPr xmlns="http://schemas.microsoft.com/office/spreadsheetml/2009/9/main" objectType="Drop" dropStyle="combo" dx="16" fmlaLink="_Output!$B$699" fmlaRange="_Input!$C$13:$C$18" noThreeD="1" sel="0" val="0"/>
</file>

<file path=xl/ctrlProps/ctrlProp711.xml><?xml version="1.0" encoding="utf-8"?>
<formControlPr xmlns="http://schemas.microsoft.com/office/spreadsheetml/2009/9/main" objectType="Drop" dropStyle="combo" dx="16" fmlaLink="_Output!$B$700" fmlaRange="_Input!$C$13:$C$18" noThreeD="1" sel="0" val="0"/>
</file>

<file path=xl/ctrlProps/ctrlProp712.xml><?xml version="1.0" encoding="utf-8"?>
<formControlPr xmlns="http://schemas.microsoft.com/office/spreadsheetml/2009/9/main" objectType="Drop" dropStyle="combo" dx="16" fmlaLink="_Output!$B$701" fmlaRange="_Input!$C$13:$C$18" noThreeD="1" sel="0" val="0"/>
</file>

<file path=xl/ctrlProps/ctrlProp713.xml><?xml version="1.0" encoding="utf-8"?>
<formControlPr xmlns="http://schemas.microsoft.com/office/spreadsheetml/2009/9/main" objectType="Drop" dropStyle="combo" dx="16" fmlaLink="_Output!$B$702" fmlaRange="_Input!$C$13:$C$18" noThreeD="1" sel="0" val="0"/>
</file>

<file path=xl/ctrlProps/ctrlProp714.xml><?xml version="1.0" encoding="utf-8"?>
<formControlPr xmlns="http://schemas.microsoft.com/office/spreadsheetml/2009/9/main" objectType="Drop" dropStyle="combo" dx="16" fmlaLink="_Output!$B$703" fmlaRange="_Input!$C$13:$C$18" noThreeD="1" sel="0" val="0"/>
</file>

<file path=xl/ctrlProps/ctrlProp715.xml><?xml version="1.0" encoding="utf-8"?>
<formControlPr xmlns="http://schemas.microsoft.com/office/spreadsheetml/2009/9/main" objectType="Drop" dropStyle="combo" dx="16" fmlaLink="_Output!$B$704" fmlaRange="_Input!$C$13:$C$18" noThreeD="1" sel="0" val="0"/>
</file>

<file path=xl/ctrlProps/ctrlProp716.xml><?xml version="1.0" encoding="utf-8"?>
<formControlPr xmlns="http://schemas.microsoft.com/office/spreadsheetml/2009/9/main" objectType="Drop" dropStyle="combo" dx="16" fmlaLink="_Output!$B$705" fmlaRange="_Input!$C$13:$C$18" noThreeD="1" sel="0" val="0"/>
</file>

<file path=xl/ctrlProps/ctrlProp717.xml><?xml version="1.0" encoding="utf-8"?>
<formControlPr xmlns="http://schemas.microsoft.com/office/spreadsheetml/2009/9/main" objectType="Drop" dropStyle="combo" dx="16" fmlaLink="_Output!$B$706" fmlaRange="_Input!$C$13:$C$18" noThreeD="1" sel="0" val="0"/>
</file>

<file path=xl/ctrlProps/ctrlProp718.xml><?xml version="1.0" encoding="utf-8"?>
<formControlPr xmlns="http://schemas.microsoft.com/office/spreadsheetml/2009/9/main" objectType="Drop" dropStyle="combo" dx="16" fmlaLink="_Output!$B$424" fmlaRange="_Input!$C$13:$C$18" noThreeD="1" sel="0" val="0"/>
</file>

<file path=xl/ctrlProps/ctrlProp719.xml><?xml version="1.0" encoding="utf-8"?>
<formControlPr xmlns="http://schemas.microsoft.com/office/spreadsheetml/2009/9/main" objectType="Drop" dropStyle="combo" dx="16" fmlaLink="_Output!$B$426" fmlaRange="_Input!$C$13:$C$18" noThreeD="1" sel="0" val="0"/>
</file>

<file path=xl/ctrlProps/ctrlProp72.xml><?xml version="1.0" encoding="utf-8"?>
<formControlPr xmlns="http://schemas.microsoft.com/office/spreadsheetml/2009/9/main" objectType="Drop" dropStyle="combo" dx="16" fmlaLink="_Output!$C$64" fmlaRange="_Input!$C$27:$C$31" noThreeD="1" sel="3" val="0"/>
</file>

<file path=xl/ctrlProps/ctrlProp720.xml><?xml version="1.0" encoding="utf-8"?>
<formControlPr xmlns="http://schemas.microsoft.com/office/spreadsheetml/2009/9/main" objectType="Drop" dropStyle="combo" dx="16" fmlaLink="_Output!$C$379" fmlaRange="_Input!$C$27:$C$31" noThreeD="1" sel="3" val="0"/>
</file>

<file path=xl/ctrlProps/ctrlProp721.xml><?xml version="1.0" encoding="utf-8"?>
<formControlPr xmlns="http://schemas.microsoft.com/office/spreadsheetml/2009/9/main" objectType="Drop" dropStyle="combo" dx="16" fmlaLink="_Output!$B$425" fmlaRange="_Input!$C$13:$C$18" noThreeD="1" sel="0" val="0"/>
</file>

<file path=xl/ctrlProps/ctrlProp722.xml><?xml version="1.0" encoding="utf-8"?>
<formControlPr xmlns="http://schemas.microsoft.com/office/spreadsheetml/2009/9/main" objectType="Drop" dropStyle="combo" dx="16" fmlaLink="_Output!$B$574" fmlaRange="_Input!$C$3:$C$4" noThreeD="1" val="0"/>
</file>

<file path=xl/ctrlProps/ctrlProp723.xml><?xml version="1.0" encoding="utf-8"?>
<formControlPr xmlns="http://schemas.microsoft.com/office/spreadsheetml/2009/9/main" objectType="Drop" dropStyle="combo" dx="16" fmlaLink="_Output!$B$684" fmlaRange="_Input!$C$3:$C$4" noThreeD="1" val="0"/>
</file>

<file path=xl/ctrlProps/ctrlProp73.xml><?xml version="1.0" encoding="utf-8"?>
<formControlPr xmlns="http://schemas.microsoft.com/office/spreadsheetml/2009/9/main" objectType="Drop" dropStyle="combo" dx="16" fmlaLink="_Output!$C$65" fmlaRange="_Input!$C$27:$C$31" noThreeD="1" sel="3" val="0"/>
</file>

<file path=xl/ctrlProps/ctrlProp74.xml><?xml version="1.0" encoding="utf-8"?>
<formControlPr xmlns="http://schemas.microsoft.com/office/spreadsheetml/2009/9/main" objectType="Drop" dropStyle="combo" dx="16" fmlaLink="_Output!$B$8" fmlaRange="_Input!$C$13:$C$17" noThreeD="1" sel="0" val="0"/>
</file>

<file path=xl/ctrlProps/ctrlProp75.xml><?xml version="1.0" encoding="utf-8"?>
<formControlPr xmlns="http://schemas.microsoft.com/office/spreadsheetml/2009/9/main" objectType="Drop" dropStyle="combo" dx="16" fmlaLink="_Output!$B$30" fmlaRange="_Input!$C$13:$C$17" noThreeD="1" sel="0" val="0"/>
</file>

<file path=xl/ctrlProps/ctrlProp76.xml><?xml version="1.0" encoding="utf-8"?>
<formControlPr xmlns="http://schemas.microsoft.com/office/spreadsheetml/2009/9/main" objectType="Drop" dropStyle="combo" dx="16" fmlaLink="_Output!$B$66" fmlaRange="_Input!$C$39:$C$43" noThreeD="1" sel="0" val="0"/>
</file>

<file path=xl/ctrlProps/ctrlProp77.xml><?xml version="1.0" encoding="utf-8"?>
<formControlPr xmlns="http://schemas.microsoft.com/office/spreadsheetml/2009/9/main" objectType="Drop" dropStyle="combo" dx="16" fmlaLink="_Output!$C$66" fmlaRange="_Input!$C$27:$C$31" noThreeD="1" sel="3" val="0"/>
</file>

<file path=xl/ctrlProps/ctrlProp78.xml><?xml version="1.0" encoding="utf-8"?>
<formControlPr xmlns="http://schemas.microsoft.com/office/spreadsheetml/2009/9/main" objectType="Drop" dropStyle="combo" dx="16" fmlaLink="_Output!$B$21" fmlaRange="_Input!$C$3:$C$4" noThreeD="1" sel="0" val="0"/>
</file>

<file path=xl/ctrlProps/ctrlProp79.xml><?xml version="1.0" encoding="utf-8"?>
<formControlPr xmlns="http://schemas.microsoft.com/office/spreadsheetml/2009/9/main" objectType="Drop" dropStyle="combo" dx="16" fmlaLink="_Output!$B$84" fmlaRange="_Input!$C$3:$C$4" noThreeD="1" sel="0" val="0"/>
</file>

<file path=xl/ctrlProps/ctrlProp8.xml><?xml version="1.0" encoding="utf-8"?>
<formControlPr xmlns="http://schemas.microsoft.com/office/spreadsheetml/2009/9/main" objectType="Drop" dropStyle="combo" dx="16" fmlaLink="_Output!$B$608" fmlaRange="_Input!$C$3:$C$4" noThreeD="1" sel="2" val="0"/>
</file>

<file path=xl/ctrlProps/ctrlProp80.xml><?xml version="1.0" encoding="utf-8"?>
<formControlPr xmlns="http://schemas.microsoft.com/office/spreadsheetml/2009/9/main" objectType="Drop" dropStyle="combo" dx="16" fmlaLink="_Output!$B$85" fmlaRange="_Input!$C$3:$C$4" noThreeD="1" sel="0" val="0"/>
</file>

<file path=xl/ctrlProps/ctrlProp81.xml><?xml version="1.0" encoding="utf-8"?>
<formControlPr xmlns="http://schemas.microsoft.com/office/spreadsheetml/2009/9/main" objectType="Drop" dropStyle="combo" dx="16" fmlaLink="_Output!$B$86" fmlaRange="_Input!$C$3:$C$4" noThreeD="1" sel="0" val="0"/>
</file>

<file path=xl/ctrlProps/ctrlProp82.xml><?xml version="1.0" encoding="utf-8"?>
<formControlPr xmlns="http://schemas.microsoft.com/office/spreadsheetml/2009/9/main" objectType="Drop" dropStyle="combo" dx="16" fmlaLink="_Output!$B$87" fmlaRange="_Input!$C$3:$C$4" noThreeD="1" sel="0" val="0"/>
</file>

<file path=xl/ctrlProps/ctrlProp83.xml><?xml version="1.0" encoding="utf-8"?>
<formControlPr xmlns="http://schemas.microsoft.com/office/spreadsheetml/2009/9/main" objectType="Drop" dropStyle="combo" dx="16" fmlaLink="_Output!$B$88" fmlaRange="_Input!$C$3:$C$4" noThreeD="1" sel="0" val="0"/>
</file>

<file path=xl/ctrlProps/ctrlProp84.xml><?xml version="1.0" encoding="utf-8"?>
<formControlPr xmlns="http://schemas.microsoft.com/office/spreadsheetml/2009/9/main" objectType="Drop" dropStyle="combo" dx="16" fmlaLink="_Output!$B$89" fmlaRange="_Input!$C$3:$C$4" noThreeD="1" sel="0" val="0"/>
</file>

<file path=xl/ctrlProps/ctrlProp85.xml><?xml version="1.0" encoding="utf-8"?>
<formControlPr xmlns="http://schemas.microsoft.com/office/spreadsheetml/2009/9/main" objectType="Drop" dropStyle="combo" dx="16" fmlaLink="_Output!$B$90" fmlaRange="_Input!$C$3:$C$4" noThreeD="1" sel="0" val="0"/>
</file>

<file path=xl/ctrlProps/ctrlProp86.xml><?xml version="1.0" encoding="utf-8"?>
<formControlPr xmlns="http://schemas.microsoft.com/office/spreadsheetml/2009/9/main" objectType="Drop" dropStyle="combo" dx="16" fmlaLink="_Output!$B$91" fmlaRange="_Input!$C$3:$C$4" noThreeD="1" sel="0" val="0"/>
</file>

<file path=xl/ctrlProps/ctrlProp87.xml><?xml version="1.0" encoding="utf-8"?>
<formControlPr xmlns="http://schemas.microsoft.com/office/spreadsheetml/2009/9/main" objectType="Drop" dropStyle="combo" dx="16" fmlaLink="_Output!$B$92" fmlaRange="_Input!$C$3:$C$4" noThreeD="1" sel="0" val="0"/>
</file>

<file path=xl/ctrlProps/ctrlProp88.xml><?xml version="1.0" encoding="utf-8"?>
<formControlPr xmlns="http://schemas.microsoft.com/office/spreadsheetml/2009/9/main" objectType="Drop" dropStyle="combo" dx="16" fmlaLink="_Output!$B$93" fmlaRange="_Input!$C$3:$C$4" noThreeD="1" sel="0" val="0"/>
</file>

<file path=xl/ctrlProps/ctrlProp89.xml><?xml version="1.0" encoding="utf-8"?>
<formControlPr xmlns="http://schemas.microsoft.com/office/spreadsheetml/2009/9/main" objectType="Drop" dropStyle="combo" dx="16" fmlaLink="_Output!$B$94" fmlaRange="_Input!$C$3:$C$4" noThreeD="1" sel="0" val="0"/>
</file>

<file path=xl/ctrlProps/ctrlProp9.xml><?xml version="1.0" encoding="utf-8"?>
<formControlPr xmlns="http://schemas.microsoft.com/office/spreadsheetml/2009/9/main" objectType="Drop" dropStyle="combo" dx="16" fmlaLink="_Output!$B$659" fmlaRange="_Input!$C$3:$C$4" noThreeD="1" sel="2" val="0"/>
</file>

<file path=xl/ctrlProps/ctrlProp90.xml><?xml version="1.0" encoding="utf-8"?>
<formControlPr xmlns="http://schemas.microsoft.com/office/spreadsheetml/2009/9/main" objectType="Drop" dropStyle="combo" dx="16" fmlaLink="_Output!$C$82" fmlaRange="_Input!$C$27:$C$31" noThreeD="1" sel="3" val="0"/>
</file>

<file path=xl/ctrlProps/ctrlProp91.xml><?xml version="1.0" encoding="utf-8"?>
<formControlPr xmlns="http://schemas.microsoft.com/office/spreadsheetml/2009/9/main" objectType="Drop" dropStyle="combo" dx="16" fmlaLink="_Output!$B$96" fmlaRange="_Input!$C$13:$C$17" noThreeD="1" sel="0" val="0"/>
</file>

<file path=xl/ctrlProps/ctrlProp92.xml><?xml version="1.0" encoding="utf-8"?>
<formControlPr xmlns="http://schemas.microsoft.com/office/spreadsheetml/2009/9/main" objectType="Drop" dropStyle="combo" dx="16" fmlaLink="_Output!$C$96" fmlaRange="_Input!$C$27:$C$31" noThreeD="1" sel="3" val="0"/>
</file>

<file path=xl/ctrlProps/ctrlProp93.xml><?xml version="1.0" encoding="utf-8"?>
<formControlPr xmlns="http://schemas.microsoft.com/office/spreadsheetml/2009/9/main" objectType="Drop" dropStyle="combo" dx="16" fmlaLink="_Output!$B$98" fmlaRange="_Input!$C$13:$C$17" noThreeD="1" sel="0" val="0"/>
</file>

<file path=xl/ctrlProps/ctrlProp94.xml><?xml version="1.0" encoding="utf-8"?>
<formControlPr xmlns="http://schemas.microsoft.com/office/spreadsheetml/2009/9/main" objectType="Drop" dropStyle="combo" dx="16" fmlaLink="_Output!$C$98" fmlaRange="_Input!$C$27:$C$31" noThreeD="1" sel="3" val="0"/>
</file>

<file path=xl/ctrlProps/ctrlProp95.xml><?xml version="1.0" encoding="utf-8"?>
<formControlPr xmlns="http://schemas.microsoft.com/office/spreadsheetml/2009/9/main" objectType="Drop" dropStyle="combo" dx="16" fmlaLink="_Output!$C$99" fmlaRange="_Input!$C$27:$C$31" noThreeD="1" sel="3" val="0"/>
</file>

<file path=xl/ctrlProps/ctrlProp96.xml><?xml version="1.0" encoding="utf-8"?>
<formControlPr xmlns="http://schemas.microsoft.com/office/spreadsheetml/2009/9/main" objectType="Drop" dropStyle="combo" dx="16" fmlaLink="_Output!$B$102" fmlaRange="_Input!$C$3:$C$4" noThreeD="1" val="0"/>
</file>

<file path=xl/ctrlProps/ctrlProp97.xml><?xml version="1.0" encoding="utf-8"?>
<formControlPr xmlns="http://schemas.microsoft.com/office/spreadsheetml/2009/9/main" objectType="Drop" dropStyle="combo" dx="16" fmlaLink="_Output!$B$103" fmlaRange="_Input!$C$3:$C$4" noThreeD="1" val="0"/>
</file>

<file path=xl/ctrlProps/ctrlProp98.xml><?xml version="1.0" encoding="utf-8"?>
<formControlPr xmlns="http://schemas.microsoft.com/office/spreadsheetml/2009/9/main" objectType="Drop" dropStyle="combo" dx="16" fmlaLink="_Output!$B$104" fmlaRange="_Input!$C$3:$C$4" noThreeD="1" val="0"/>
</file>

<file path=xl/ctrlProps/ctrlProp99.xml><?xml version="1.0" encoding="utf-8"?>
<formControlPr xmlns="http://schemas.microsoft.com/office/spreadsheetml/2009/9/main" objectType="Drop" dropStyle="combo" dx="16" fmlaLink="_Output!$B$105" fmlaRange="_Input!$C$3:$C$4" noThreeD="1" val="0"/>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1</xdr:col>
      <xdr:colOff>714965</xdr:colOff>
      <xdr:row>28</xdr:row>
      <xdr:rowOff>54276</xdr:rowOff>
    </xdr:from>
    <xdr:to>
      <xdr:col>3</xdr:col>
      <xdr:colOff>5000035</xdr:colOff>
      <xdr:row>41</xdr:row>
      <xdr:rowOff>75265</xdr:rowOff>
    </xdr:to>
    <xdr:pic>
      <xdr:nvPicPr>
        <xdr:cNvPr id="3" name="Afbeelding 2"/>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14965" y="6988476"/>
          <a:ext cx="6809195" cy="3240439"/>
        </a:xfrm>
        <a:prstGeom prst="rect">
          <a:avLst/>
        </a:prstGeom>
        <a:noFill/>
      </xdr:spPr>
    </xdr:pic>
    <xdr:clientData/>
  </xdr:twoCellAnchor>
  <xdr:twoCellAnchor editAs="oneCell">
    <xdr:from>
      <xdr:col>3</xdr:col>
      <xdr:colOff>3110057</xdr:colOff>
      <xdr:row>43</xdr:row>
      <xdr:rowOff>190500</xdr:rowOff>
    </xdr:from>
    <xdr:to>
      <xdr:col>4</xdr:col>
      <xdr:colOff>0</xdr:colOff>
      <xdr:row>50</xdr:row>
      <xdr:rowOff>25688</xdr:rowOff>
    </xdr:to>
    <xdr:pic>
      <xdr:nvPicPr>
        <xdr:cNvPr id="6" name="Picture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34182" y="10839450"/>
          <a:ext cx="2604943" cy="1568738"/>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7</xdr:row>
          <xdr:rowOff>9525</xdr:rowOff>
        </xdr:from>
        <xdr:to>
          <xdr:col>3</xdr:col>
          <xdr:colOff>19050</xdr:colOff>
          <xdr:row>7</xdr:row>
          <xdr:rowOff>228600</xdr:rowOff>
        </xdr:to>
        <xdr:sp macro="" textlink="">
          <xdr:nvSpPr>
            <xdr:cNvPr id="40962" name="Drop Down 2" hidden="1">
              <a:extLst>
                <a:ext uri="{63B3BB69-23CF-44E3-9099-C40C66FF867C}">
                  <a14:compatExt spid="_x0000_s409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8</xdr:row>
          <xdr:rowOff>9525</xdr:rowOff>
        </xdr:from>
        <xdr:to>
          <xdr:col>3</xdr:col>
          <xdr:colOff>19050</xdr:colOff>
          <xdr:row>8</xdr:row>
          <xdr:rowOff>228600</xdr:rowOff>
        </xdr:to>
        <xdr:sp macro="" textlink="">
          <xdr:nvSpPr>
            <xdr:cNvPr id="40967" name="Drop Down 7" hidden="1">
              <a:extLst>
                <a:ext uri="{63B3BB69-23CF-44E3-9099-C40C66FF867C}">
                  <a14:compatExt spid="_x0000_s409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9</xdr:row>
          <xdr:rowOff>9525</xdr:rowOff>
        </xdr:from>
        <xdr:to>
          <xdr:col>3</xdr:col>
          <xdr:colOff>19050</xdr:colOff>
          <xdr:row>9</xdr:row>
          <xdr:rowOff>228600</xdr:rowOff>
        </xdr:to>
        <xdr:sp macro="" textlink="">
          <xdr:nvSpPr>
            <xdr:cNvPr id="40968" name="Drop Down 8" hidden="1">
              <a:extLst>
                <a:ext uri="{63B3BB69-23CF-44E3-9099-C40C66FF867C}">
                  <a14:compatExt spid="_x0000_s409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12</xdr:row>
          <xdr:rowOff>9525</xdr:rowOff>
        </xdr:from>
        <xdr:to>
          <xdr:col>3</xdr:col>
          <xdr:colOff>19050</xdr:colOff>
          <xdr:row>12</xdr:row>
          <xdr:rowOff>228600</xdr:rowOff>
        </xdr:to>
        <xdr:sp macro="" textlink="">
          <xdr:nvSpPr>
            <xdr:cNvPr id="40969" name="Drop Down 9" hidden="1">
              <a:extLst>
                <a:ext uri="{63B3BB69-23CF-44E3-9099-C40C66FF867C}">
                  <a14:compatExt spid="_x0000_s409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13</xdr:row>
          <xdr:rowOff>9525</xdr:rowOff>
        </xdr:from>
        <xdr:to>
          <xdr:col>3</xdr:col>
          <xdr:colOff>19050</xdr:colOff>
          <xdr:row>13</xdr:row>
          <xdr:rowOff>228600</xdr:rowOff>
        </xdr:to>
        <xdr:sp macro="" textlink="">
          <xdr:nvSpPr>
            <xdr:cNvPr id="40970" name="Drop Down 10" hidden="1">
              <a:extLst>
                <a:ext uri="{63B3BB69-23CF-44E3-9099-C40C66FF867C}">
                  <a14:compatExt spid="_x0000_s409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14</xdr:row>
          <xdr:rowOff>9525</xdr:rowOff>
        </xdr:from>
        <xdr:to>
          <xdr:col>3</xdr:col>
          <xdr:colOff>19050</xdr:colOff>
          <xdr:row>14</xdr:row>
          <xdr:rowOff>228600</xdr:rowOff>
        </xdr:to>
        <xdr:sp macro="" textlink="">
          <xdr:nvSpPr>
            <xdr:cNvPr id="40971" name="Drop Down 11" hidden="1">
              <a:extLst>
                <a:ext uri="{63B3BB69-23CF-44E3-9099-C40C66FF867C}">
                  <a14:compatExt spid="_x0000_s409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15</xdr:row>
          <xdr:rowOff>9525</xdr:rowOff>
        </xdr:from>
        <xdr:to>
          <xdr:col>3</xdr:col>
          <xdr:colOff>19050</xdr:colOff>
          <xdr:row>15</xdr:row>
          <xdr:rowOff>228600</xdr:rowOff>
        </xdr:to>
        <xdr:sp macro="" textlink="">
          <xdr:nvSpPr>
            <xdr:cNvPr id="40972" name="Drop Down 12" hidden="1">
              <a:extLst>
                <a:ext uri="{63B3BB69-23CF-44E3-9099-C40C66FF867C}">
                  <a14:compatExt spid="_x0000_s409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16</xdr:row>
          <xdr:rowOff>9525</xdr:rowOff>
        </xdr:from>
        <xdr:to>
          <xdr:col>3</xdr:col>
          <xdr:colOff>19050</xdr:colOff>
          <xdr:row>16</xdr:row>
          <xdr:rowOff>228600</xdr:rowOff>
        </xdr:to>
        <xdr:sp macro="" textlink="">
          <xdr:nvSpPr>
            <xdr:cNvPr id="40973" name="Drop Down 13" hidden="1">
              <a:extLst>
                <a:ext uri="{63B3BB69-23CF-44E3-9099-C40C66FF867C}">
                  <a14:compatExt spid="_x0000_s409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xdr:colOff>
          <xdr:row>17</xdr:row>
          <xdr:rowOff>9525</xdr:rowOff>
        </xdr:from>
        <xdr:to>
          <xdr:col>3</xdr:col>
          <xdr:colOff>19050</xdr:colOff>
          <xdr:row>17</xdr:row>
          <xdr:rowOff>228600</xdr:rowOff>
        </xdr:to>
        <xdr:sp macro="" textlink="">
          <xdr:nvSpPr>
            <xdr:cNvPr id="40974" name="Drop Down 14" hidden="1">
              <a:extLst>
                <a:ext uri="{63B3BB69-23CF-44E3-9099-C40C66FF867C}">
                  <a14:compatExt spid="_x0000_s40974"/>
                </a:ext>
              </a:extLst>
            </xdr:cNvPr>
            <xdr:cNvSpPr/>
          </xdr:nvSpPr>
          <xdr:spPr>
            <a:xfrm>
              <a:off x="0" y="0"/>
              <a:ext cx="0" cy="0"/>
            </a:xfrm>
            <a:prstGeom prst="rect">
              <a:avLst/>
            </a:prstGeom>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5</xdr:row>
          <xdr:rowOff>228600</xdr:rowOff>
        </xdr:to>
        <xdr:sp macro="" textlink="">
          <xdr:nvSpPr>
            <xdr:cNvPr id="2056" name="Drop Down 8" hidden="1">
              <a:extLst>
                <a:ext uri="{63B3BB69-23CF-44E3-9099-C40C66FF867C}">
                  <a14:compatExt spid="_x0000_s2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2058" name="Drop Down 10" hidden="1">
              <a:extLst>
                <a:ext uri="{63B3BB69-23CF-44E3-9099-C40C66FF867C}">
                  <a14:compatExt spid="_x0000_s2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2059" name="Drop Down 11" hidden="1">
              <a:extLst>
                <a:ext uri="{63B3BB69-23CF-44E3-9099-C40C66FF867C}">
                  <a14:compatExt spid="_x0000_s2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2060" name="Drop Down 12" hidden="1">
              <a:extLst>
                <a:ext uri="{63B3BB69-23CF-44E3-9099-C40C66FF867C}">
                  <a14:compatExt spid="_x0000_s2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2061" name="Drop Down 13" hidden="1">
              <a:extLst>
                <a:ext uri="{63B3BB69-23CF-44E3-9099-C40C66FF867C}">
                  <a14:compatExt spid="_x0000_s2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34</xdr:row>
          <xdr:rowOff>28575</xdr:rowOff>
        </xdr:from>
        <xdr:to>
          <xdr:col>4</xdr:col>
          <xdr:colOff>9525</xdr:colOff>
          <xdr:row>34</xdr:row>
          <xdr:rowOff>228600</xdr:rowOff>
        </xdr:to>
        <xdr:sp macro="" textlink="">
          <xdr:nvSpPr>
            <xdr:cNvPr id="2062" name="Drop Down 14" hidden="1">
              <a:extLst>
                <a:ext uri="{63B3BB69-23CF-44E3-9099-C40C66FF867C}">
                  <a14:compatExt spid="_x0000_s2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2063" name="Drop Down 15" hidden="1">
              <a:extLst>
                <a:ext uri="{63B3BB69-23CF-44E3-9099-C40C66FF867C}">
                  <a14:compatExt spid="_x0000_s2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2064" name="Drop Down 16" hidden="1">
              <a:extLst>
                <a:ext uri="{63B3BB69-23CF-44E3-9099-C40C66FF867C}">
                  <a14:compatExt spid="_x0000_s2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2065" name="Drop Down 17" hidden="1">
              <a:extLst>
                <a:ext uri="{63B3BB69-23CF-44E3-9099-C40C66FF867C}">
                  <a14:compatExt spid="_x0000_s2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2066" name="Drop Down 18" hidden="1">
              <a:extLst>
                <a:ext uri="{63B3BB69-23CF-44E3-9099-C40C66FF867C}">
                  <a14:compatExt spid="_x0000_s2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40</xdr:row>
          <xdr:rowOff>228600</xdr:rowOff>
        </xdr:to>
        <xdr:sp macro="" textlink="">
          <xdr:nvSpPr>
            <xdr:cNvPr id="2067" name="Drop Down 19" hidden="1">
              <a:extLst>
                <a:ext uri="{63B3BB69-23CF-44E3-9099-C40C66FF867C}">
                  <a14:compatExt spid="_x0000_s2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2068" name="Drop Down 20" hidden="1">
              <a:extLst>
                <a:ext uri="{63B3BB69-23CF-44E3-9099-C40C66FF867C}">
                  <a14:compatExt spid="_x0000_s2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43</xdr:row>
          <xdr:rowOff>228600</xdr:rowOff>
        </xdr:to>
        <xdr:sp macro="" textlink="">
          <xdr:nvSpPr>
            <xdr:cNvPr id="2069" name="Drop Down 21" hidden="1">
              <a:extLst>
                <a:ext uri="{63B3BB69-23CF-44E3-9099-C40C66FF867C}">
                  <a14:compatExt spid="_x0000_s2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2070" name="Drop Down 22" hidden="1">
              <a:extLst>
                <a:ext uri="{63B3BB69-23CF-44E3-9099-C40C66FF867C}">
                  <a14:compatExt spid="_x0000_s2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51</xdr:row>
          <xdr:rowOff>228600</xdr:rowOff>
        </xdr:to>
        <xdr:sp macro="" textlink="">
          <xdr:nvSpPr>
            <xdr:cNvPr id="2071" name="Drop Down 23" hidden="1">
              <a:extLst>
                <a:ext uri="{63B3BB69-23CF-44E3-9099-C40C66FF867C}">
                  <a14:compatExt spid="_x0000_s2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52</xdr:row>
          <xdr:rowOff>228600</xdr:rowOff>
        </xdr:to>
        <xdr:sp macro="" textlink="">
          <xdr:nvSpPr>
            <xdr:cNvPr id="2072" name="Drop Down 24" hidden="1">
              <a:extLst>
                <a:ext uri="{63B3BB69-23CF-44E3-9099-C40C66FF867C}">
                  <a14:compatExt spid="_x0000_s2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2073" name="Drop Down 25" hidden="1">
              <a:extLst>
                <a:ext uri="{63B3BB69-23CF-44E3-9099-C40C66FF867C}">
                  <a14:compatExt spid="_x0000_s2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54</xdr:row>
          <xdr:rowOff>228600</xdr:rowOff>
        </xdr:to>
        <xdr:sp macro="" textlink="">
          <xdr:nvSpPr>
            <xdr:cNvPr id="2074" name="Drop Down 26" hidden="1">
              <a:extLst>
                <a:ext uri="{63B3BB69-23CF-44E3-9099-C40C66FF867C}">
                  <a14:compatExt spid="_x0000_s2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28575</xdr:rowOff>
        </xdr:from>
        <xdr:to>
          <xdr:col>4</xdr:col>
          <xdr:colOff>9525</xdr:colOff>
          <xdr:row>55</xdr:row>
          <xdr:rowOff>228600</xdr:rowOff>
        </xdr:to>
        <xdr:sp macro="" textlink="">
          <xdr:nvSpPr>
            <xdr:cNvPr id="2075" name="Drop Down 27" hidden="1">
              <a:extLst>
                <a:ext uri="{63B3BB69-23CF-44E3-9099-C40C66FF867C}">
                  <a14:compatExt spid="_x0000_s2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2076" name="Drop Down 28" hidden="1">
              <a:extLst>
                <a:ext uri="{63B3BB69-23CF-44E3-9099-C40C66FF867C}">
                  <a14:compatExt spid="_x0000_s2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28575</xdr:rowOff>
        </xdr:from>
        <xdr:to>
          <xdr:col>4</xdr:col>
          <xdr:colOff>9525</xdr:colOff>
          <xdr:row>57</xdr:row>
          <xdr:rowOff>228600</xdr:rowOff>
        </xdr:to>
        <xdr:sp macro="" textlink="">
          <xdr:nvSpPr>
            <xdr:cNvPr id="2077" name="Drop Down 29" hidden="1">
              <a:extLst>
                <a:ext uri="{63B3BB69-23CF-44E3-9099-C40C66FF867C}">
                  <a14:compatExt spid="_x0000_s2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2078" name="Drop Down 30" hidden="1">
              <a:extLst>
                <a:ext uri="{63B3BB69-23CF-44E3-9099-C40C66FF867C}">
                  <a14:compatExt spid="_x0000_s2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59</xdr:row>
          <xdr:rowOff>228600</xdr:rowOff>
        </xdr:to>
        <xdr:sp macro="" textlink="">
          <xdr:nvSpPr>
            <xdr:cNvPr id="2079" name="Drop Down 31" hidden="1">
              <a:extLst>
                <a:ext uri="{63B3BB69-23CF-44E3-9099-C40C66FF867C}">
                  <a14:compatExt spid="_x0000_s2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2080" name="Drop Down 32" hidden="1">
              <a:extLst>
                <a:ext uri="{63B3BB69-23CF-44E3-9099-C40C66FF867C}">
                  <a14:compatExt spid="_x0000_s2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2081" name="Drop Down 33" hidden="1">
              <a:extLst>
                <a:ext uri="{63B3BB69-23CF-44E3-9099-C40C66FF867C}">
                  <a14:compatExt spid="_x0000_s2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2082" name="Drop Down 34" hidden="1">
              <a:extLst>
                <a:ext uri="{63B3BB69-23CF-44E3-9099-C40C66FF867C}">
                  <a14:compatExt spid="_x0000_s2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28575</xdr:rowOff>
        </xdr:from>
        <xdr:to>
          <xdr:col>6</xdr:col>
          <xdr:colOff>9525</xdr:colOff>
          <xdr:row>5</xdr:row>
          <xdr:rowOff>228600</xdr:rowOff>
        </xdr:to>
        <xdr:sp macro="" textlink="">
          <xdr:nvSpPr>
            <xdr:cNvPr id="2083" name="Drop Down 35" hidden="1">
              <a:extLst>
                <a:ext uri="{63B3BB69-23CF-44E3-9099-C40C66FF867C}">
                  <a14:compatExt spid="_x0000_s2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28575</xdr:rowOff>
        </xdr:from>
        <xdr:to>
          <xdr:col>6</xdr:col>
          <xdr:colOff>9525</xdr:colOff>
          <xdr:row>6</xdr:row>
          <xdr:rowOff>228600</xdr:rowOff>
        </xdr:to>
        <xdr:sp macro="" textlink="">
          <xdr:nvSpPr>
            <xdr:cNvPr id="2084" name="Drop Down 36" hidden="1">
              <a:extLst>
                <a:ext uri="{63B3BB69-23CF-44E3-9099-C40C66FF867C}">
                  <a14:compatExt spid="_x0000_s2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28575</xdr:rowOff>
        </xdr:from>
        <xdr:to>
          <xdr:col>6</xdr:col>
          <xdr:colOff>9525</xdr:colOff>
          <xdr:row>29</xdr:row>
          <xdr:rowOff>228600</xdr:rowOff>
        </xdr:to>
        <xdr:sp macro="" textlink="">
          <xdr:nvSpPr>
            <xdr:cNvPr id="2085" name="Drop Down 37" hidden="1">
              <a:extLst>
                <a:ext uri="{63B3BB69-23CF-44E3-9099-C40C66FF867C}">
                  <a14:compatExt spid="_x0000_s2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2087" name="Drop Down 39" hidden="1">
              <a:extLst>
                <a:ext uri="{63B3BB69-23CF-44E3-9099-C40C66FF867C}">
                  <a14:compatExt spid="_x0000_s2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48</xdr:row>
          <xdr:rowOff>228600</xdr:rowOff>
        </xdr:to>
        <xdr:sp macro="" textlink="">
          <xdr:nvSpPr>
            <xdr:cNvPr id="2088" name="Drop Down 40" hidden="1">
              <a:extLst>
                <a:ext uri="{63B3BB69-23CF-44E3-9099-C40C66FF867C}">
                  <a14:compatExt spid="_x0000_s20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28575</xdr:rowOff>
        </xdr:from>
        <xdr:to>
          <xdr:col>6</xdr:col>
          <xdr:colOff>9525</xdr:colOff>
          <xdr:row>47</xdr:row>
          <xdr:rowOff>228600</xdr:rowOff>
        </xdr:to>
        <xdr:sp macro="" textlink="">
          <xdr:nvSpPr>
            <xdr:cNvPr id="2089" name="Drop Down 41" hidden="1">
              <a:extLst>
                <a:ext uri="{63B3BB69-23CF-44E3-9099-C40C66FF867C}">
                  <a14:compatExt spid="_x0000_s20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28575</xdr:rowOff>
        </xdr:from>
        <xdr:to>
          <xdr:col>6</xdr:col>
          <xdr:colOff>9525</xdr:colOff>
          <xdr:row>48</xdr:row>
          <xdr:rowOff>228600</xdr:rowOff>
        </xdr:to>
        <xdr:sp macro="" textlink="">
          <xdr:nvSpPr>
            <xdr:cNvPr id="2090" name="Drop Down 42" hidden="1">
              <a:extLst>
                <a:ext uri="{63B3BB69-23CF-44E3-9099-C40C66FF867C}">
                  <a14:compatExt spid="_x0000_s20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28575</xdr:rowOff>
        </xdr:from>
        <xdr:to>
          <xdr:col>4</xdr:col>
          <xdr:colOff>9525</xdr:colOff>
          <xdr:row>7</xdr:row>
          <xdr:rowOff>228600</xdr:rowOff>
        </xdr:to>
        <xdr:sp macro="" textlink="">
          <xdr:nvSpPr>
            <xdr:cNvPr id="2091" name="Drop Down 43" hidden="1">
              <a:extLst>
                <a:ext uri="{63B3BB69-23CF-44E3-9099-C40C66FF867C}">
                  <a14:compatExt spid="_x0000_s20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28575</xdr:rowOff>
        </xdr:from>
        <xdr:to>
          <xdr:col>6</xdr:col>
          <xdr:colOff>9525</xdr:colOff>
          <xdr:row>7</xdr:row>
          <xdr:rowOff>228600</xdr:rowOff>
        </xdr:to>
        <xdr:sp macro="" textlink="">
          <xdr:nvSpPr>
            <xdr:cNvPr id="2092" name="Drop Down 44" hidden="1">
              <a:extLst>
                <a:ext uri="{63B3BB69-23CF-44E3-9099-C40C66FF867C}">
                  <a14:compatExt spid="_x0000_s20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2093" name="Drop Down 45" hidden="1">
              <a:extLst>
                <a:ext uri="{63B3BB69-23CF-44E3-9099-C40C66FF867C}">
                  <a14:compatExt spid="_x0000_s20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28575</xdr:rowOff>
        </xdr:from>
        <xdr:to>
          <xdr:col>6</xdr:col>
          <xdr:colOff>9525</xdr:colOff>
          <xdr:row>8</xdr:row>
          <xdr:rowOff>228600</xdr:rowOff>
        </xdr:to>
        <xdr:sp macro="" textlink="">
          <xdr:nvSpPr>
            <xdr:cNvPr id="2094" name="Drop Down 46" hidden="1">
              <a:extLst>
                <a:ext uri="{63B3BB69-23CF-44E3-9099-C40C66FF867C}">
                  <a14:compatExt spid="_x0000_s20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2095" name="Drop Down 47" hidden="1">
              <a:extLst>
                <a:ext uri="{63B3BB69-23CF-44E3-9099-C40C66FF867C}">
                  <a14:compatExt spid="_x0000_s20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2096" name="Drop Down 48" hidden="1">
              <a:extLst>
                <a:ext uri="{63B3BB69-23CF-44E3-9099-C40C66FF867C}">
                  <a14:compatExt spid="_x0000_s20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2097" name="Drop Down 49" hidden="1">
              <a:extLst>
                <a:ext uri="{63B3BB69-23CF-44E3-9099-C40C66FF867C}">
                  <a14:compatExt spid="_x0000_s20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2098" name="Drop Down 50" hidden="1">
              <a:extLst>
                <a:ext uri="{63B3BB69-23CF-44E3-9099-C40C66FF867C}">
                  <a14:compatExt spid="_x0000_s20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2100" name="Drop Down 52" hidden="1">
              <a:extLst>
                <a:ext uri="{63B3BB69-23CF-44E3-9099-C40C66FF867C}">
                  <a14:compatExt spid="_x0000_s21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28575</xdr:rowOff>
        </xdr:from>
        <xdr:to>
          <xdr:col>6</xdr:col>
          <xdr:colOff>9525</xdr:colOff>
          <xdr:row>9</xdr:row>
          <xdr:rowOff>228600</xdr:rowOff>
        </xdr:to>
        <xdr:sp macro="" textlink="">
          <xdr:nvSpPr>
            <xdr:cNvPr id="2101" name="Drop Down 53" hidden="1">
              <a:extLst>
                <a:ext uri="{63B3BB69-23CF-44E3-9099-C40C66FF867C}">
                  <a14:compatExt spid="_x0000_s21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28575</xdr:rowOff>
        </xdr:from>
        <xdr:to>
          <xdr:col>6</xdr:col>
          <xdr:colOff>9525</xdr:colOff>
          <xdr:row>12</xdr:row>
          <xdr:rowOff>228600</xdr:rowOff>
        </xdr:to>
        <xdr:sp macro="" textlink="">
          <xdr:nvSpPr>
            <xdr:cNvPr id="2103" name="Drop Down 55" hidden="1">
              <a:extLst>
                <a:ext uri="{63B3BB69-23CF-44E3-9099-C40C66FF867C}">
                  <a14:compatExt spid="_x0000_s21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28575</xdr:rowOff>
        </xdr:from>
        <xdr:to>
          <xdr:col>6</xdr:col>
          <xdr:colOff>9525</xdr:colOff>
          <xdr:row>23</xdr:row>
          <xdr:rowOff>228600</xdr:rowOff>
        </xdr:to>
        <xdr:sp macro="" textlink="">
          <xdr:nvSpPr>
            <xdr:cNvPr id="2104" name="Drop Down 56" hidden="1">
              <a:extLst>
                <a:ext uri="{63B3BB69-23CF-44E3-9099-C40C66FF867C}">
                  <a14:compatExt spid="_x0000_s21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28575</xdr:rowOff>
        </xdr:from>
        <xdr:to>
          <xdr:col>6</xdr:col>
          <xdr:colOff>9525</xdr:colOff>
          <xdr:row>24</xdr:row>
          <xdr:rowOff>228600</xdr:rowOff>
        </xdr:to>
        <xdr:sp macro="" textlink="">
          <xdr:nvSpPr>
            <xdr:cNvPr id="2105" name="Drop Down 57" hidden="1">
              <a:extLst>
                <a:ext uri="{63B3BB69-23CF-44E3-9099-C40C66FF867C}">
                  <a14:compatExt spid="_x0000_s21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28575</xdr:rowOff>
        </xdr:from>
        <xdr:to>
          <xdr:col>6</xdr:col>
          <xdr:colOff>9525</xdr:colOff>
          <xdr:row>25</xdr:row>
          <xdr:rowOff>228600</xdr:rowOff>
        </xdr:to>
        <xdr:sp macro="" textlink="">
          <xdr:nvSpPr>
            <xdr:cNvPr id="2106" name="Drop Down 58" hidden="1">
              <a:extLst>
                <a:ext uri="{63B3BB69-23CF-44E3-9099-C40C66FF867C}">
                  <a14:compatExt spid="_x0000_s21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28575</xdr:rowOff>
        </xdr:from>
        <xdr:to>
          <xdr:col>6</xdr:col>
          <xdr:colOff>9525</xdr:colOff>
          <xdr:row>26</xdr:row>
          <xdr:rowOff>228600</xdr:rowOff>
        </xdr:to>
        <xdr:sp macro="" textlink="">
          <xdr:nvSpPr>
            <xdr:cNvPr id="2107" name="Drop Down 59" hidden="1">
              <a:extLst>
                <a:ext uri="{63B3BB69-23CF-44E3-9099-C40C66FF867C}">
                  <a14:compatExt spid="_x0000_s21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28575</xdr:rowOff>
        </xdr:from>
        <xdr:to>
          <xdr:col>6</xdr:col>
          <xdr:colOff>9525</xdr:colOff>
          <xdr:row>42</xdr:row>
          <xdr:rowOff>228600</xdr:rowOff>
        </xdr:to>
        <xdr:sp macro="" textlink="">
          <xdr:nvSpPr>
            <xdr:cNvPr id="2108" name="Drop Down 60" hidden="1">
              <a:extLst>
                <a:ext uri="{63B3BB69-23CF-44E3-9099-C40C66FF867C}">
                  <a14:compatExt spid="_x0000_s21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28575</xdr:rowOff>
        </xdr:from>
        <xdr:to>
          <xdr:col>6</xdr:col>
          <xdr:colOff>9525</xdr:colOff>
          <xdr:row>43</xdr:row>
          <xdr:rowOff>228600</xdr:rowOff>
        </xdr:to>
        <xdr:sp macro="" textlink="">
          <xdr:nvSpPr>
            <xdr:cNvPr id="2109" name="Drop Down 61" hidden="1">
              <a:extLst>
                <a:ext uri="{63B3BB69-23CF-44E3-9099-C40C66FF867C}">
                  <a14:compatExt spid="_x0000_s21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28575</xdr:rowOff>
        </xdr:from>
        <xdr:to>
          <xdr:col>6</xdr:col>
          <xdr:colOff>9525</xdr:colOff>
          <xdr:row>44</xdr:row>
          <xdr:rowOff>228600</xdr:rowOff>
        </xdr:to>
        <xdr:sp macro="" textlink="">
          <xdr:nvSpPr>
            <xdr:cNvPr id="2111" name="Drop Down 63" hidden="1">
              <a:extLst>
                <a:ext uri="{63B3BB69-23CF-44E3-9099-C40C66FF867C}">
                  <a14:compatExt spid="_x0000_s21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14</xdr:row>
          <xdr:rowOff>228600</xdr:rowOff>
        </xdr:to>
        <xdr:sp macro="" textlink="">
          <xdr:nvSpPr>
            <xdr:cNvPr id="2113" name="Drop Down 65" hidden="1">
              <a:extLst>
                <a:ext uri="{63B3BB69-23CF-44E3-9099-C40C66FF867C}">
                  <a14:compatExt spid="_x0000_s21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2114" name="Drop Down 66" hidden="1">
              <a:extLst>
                <a:ext uri="{63B3BB69-23CF-44E3-9099-C40C66FF867C}">
                  <a14:compatExt spid="_x0000_s21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16</xdr:row>
          <xdr:rowOff>228600</xdr:rowOff>
        </xdr:to>
        <xdr:sp macro="" textlink="">
          <xdr:nvSpPr>
            <xdr:cNvPr id="2115" name="Drop Down 67" hidden="1">
              <a:extLst>
                <a:ext uri="{63B3BB69-23CF-44E3-9099-C40C66FF867C}">
                  <a14:compatExt spid="_x0000_s21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28575</xdr:rowOff>
        </xdr:from>
        <xdr:to>
          <xdr:col>4</xdr:col>
          <xdr:colOff>9525</xdr:colOff>
          <xdr:row>17</xdr:row>
          <xdr:rowOff>228600</xdr:rowOff>
        </xdr:to>
        <xdr:sp macro="" textlink="">
          <xdr:nvSpPr>
            <xdr:cNvPr id="2116" name="Drop Down 68" hidden="1">
              <a:extLst>
                <a:ext uri="{63B3BB69-23CF-44E3-9099-C40C66FF867C}">
                  <a14:compatExt spid="_x0000_s21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28575</xdr:rowOff>
        </xdr:from>
        <xdr:to>
          <xdr:col>4</xdr:col>
          <xdr:colOff>9525</xdr:colOff>
          <xdr:row>18</xdr:row>
          <xdr:rowOff>228600</xdr:rowOff>
        </xdr:to>
        <xdr:sp macro="" textlink="">
          <xdr:nvSpPr>
            <xdr:cNvPr id="2117" name="Drop Down 69" hidden="1">
              <a:extLst>
                <a:ext uri="{63B3BB69-23CF-44E3-9099-C40C66FF867C}">
                  <a14:compatExt spid="_x0000_s21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2118" name="Drop Down 70" hidden="1">
              <a:extLst>
                <a:ext uri="{63B3BB69-23CF-44E3-9099-C40C66FF867C}">
                  <a14:compatExt spid="_x0000_s21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28575</xdr:rowOff>
        </xdr:from>
        <xdr:to>
          <xdr:col>4</xdr:col>
          <xdr:colOff>9525</xdr:colOff>
          <xdr:row>20</xdr:row>
          <xdr:rowOff>228600</xdr:rowOff>
        </xdr:to>
        <xdr:sp macro="" textlink="">
          <xdr:nvSpPr>
            <xdr:cNvPr id="2119" name="Drop Down 71" hidden="1">
              <a:extLst>
                <a:ext uri="{63B3BB69-23CF-44E3-9099-C40C66FF867C}">
                  <a14:compatExt spid="_x0000_s21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2120" name="Drop Down 72" hidden="1">
              <a:extLst>
                <a:ext uri="{63B3BB69-23CF-44E3-9099-C40C66FF867C}">
                  <a14:compatExt spid="_x0000_s21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2121" name="Drop Down 73" hidden="1">
              <a:extLst>
                <a:ext uri="{63B3BB69-23CF-44E3-9099-C40C66FF867C}">
                  <a14:compatExt spid="_x0000_s21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64</xdr:row>
          <xdr:rowOff>228600</xdr:rowOff>
        </xdr:to>
        <xdr:sp macro="" textlink="">
          <xdr:nvSpPr>
            <xdr:cNvPr id="2124" name="Drop Down 76" hidden="1">
              <a:extLst>
                <a:ext uri="{63B3BB69-23CF-44E3-9099-C40C66FF867C}">
                  <a14:compatExt spid="_x0000_s21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2125" name="Drop Down 77" hidden="1">
              <a:extLst>
                <a:ext uri="{63B3BB69-23CF-44E3-9099-C40C66FF867C}">
                  <a14:compatExt spid="_x0000_s21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28575</xdr:rowOff>
        </xdr:from>
        <xdr:to>
          <xdr:col>6</xdr:col>
          <xdr:colOff>9525</xdr:colOff>
          <xdr:row>64</xdr:row>
          <xdr:rowOff>228600</xdr:rowOff>
        </xdr:to>
        <xdr:sp macro="" textlink="">
          <xdr:nvSpPr>
            <xdr:cNvPr id="2127" name="Drop Down 79" hidden="1">
              <a:extLst>
                <a:ext uri="{63B3BB69-23CF-44E3-9099-C40C66FF867C}">
                  <a14:compatExt spid="_x0000_s21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28575</xdr:rowOff>
        </xdr:from>
        <xdr:to>
          <xdr:col>6</xdr:col>
          <xdr:colOff>9525</xdr:colOff>
          <xdr:row>65</xdr:row>
          <xdr:rowOff>228600</xdr:rowOff>
        </xdr:to>
        <xdr:sp macro="" textlink="">
          <xdr:nvSpPr>
            <xdr:cNvPr id="2128" name="Drop Down 80" hidden="1">
              <a:extLst>
                <a:ext uri="{63B3BB69-23CF-44E3-9099-C40C66FF867C}">
                  <a14:compatExt spid="_x0000_s21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2130" name="Drop Down 82" hidden="1">
              <a:extLst>
                <a:ext uri="{63B3BB69-23CF-44E3-9099-C40C66FF867C}">
                  <a14:compatExt spid="_x0000_s21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2131" name="Drop Down 83" hidden="1">
              <a:extLst>
                <a:ext uri="{63B3BB69-23CF-44E3-9099-C40C66FF867C}">
                  <a14:compatExt spid="_x0000_s21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2132" name="Drop Down 84" hidden="1">
              <a:extLst>
                <a:ext uri="{63B3BB69-23CF-44E3-9099-C40C66FF867C}">
                  <a14:compatExt spid="_x0000_s21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28575</xdr:rowOff>
        </xdr:from>
        <xdr:to>
          <xdr:col>6</xdr:col>
          <xdr:colOff>9525</xdr:colOff>
          <xdr:row>66</xdr:row>
          <xdr:rowOff>228600</xdr:rowOff>
        </xdr:to>
        <xdr:sp macro="" textlink="">
          <xdr:nvSpPr>
            <xdr:cNvPr id="2133" name="Drop Down 85" hidden="1">
              <a:extLst>
                <a:ext uri="{63B3BB69-23CF-44E3-9099-C40C66FF867C}">
                  <a14:compatExt spid="_x0000_s21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21</xdr:row>
          <xdr:rowOff>228600</xdr:rowOff>
        </xdr:to>
        <xdr:sp macro="" textlink="">
          <xdr:nvSpPr>
            <xdr:cNvPr id="2134" name="Drop Down 86" hidden="1">
              <a:extLst>
                <a:ext uri="{63B3BB69-23CF-44E3-9099-C40C66FF867C}">
                  <a14:compatExt spid="_x0000_s2134"/>
                </a:ext>
              </a:extLst>
            </xdr:cNvPr>
            <xdr:cNvSpPr/>
          </xdr:nvSpPr>
          <xdr:spPr>
            <a:xfrm>
              <a:off x="0" y="0"/>
              <a:ext cx="0" cy="0"/>
            </a:xfrm>
            <a:prstGeom prst="rect">
              <a:avLst/>
            </a:prstGeom>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17</xdr:row>
          <xdr:rowOff>38100</xdr:rowOff>
        </xdr:from>
        <xdr:to>
          <xdr:col>4</xdr:col>
          <xdr:colOff>9525</xdr:colOff>
          <xdr:row>17</xdr:row>
          <xdr:rowOff>238125</xdr:rowOff>
        </xdr:to>
        <xdr:sp macro="" textlink="">
          <xdr:nvSpPr>
            <xdr:cNvPr id="7171" name="Drop Down 3" hidden="1">
              <a:extLst>
                <a:ext uri="{63B3BB69-23CF-44E3-9099-C40C66FF867C}">
                  <a14:compatExt spid="_x0000_s71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28575</xdr:rowOff>
        </xdr:from>
        <xdr:to>
          <xdr:col>4</xdr:col>
          <xdr:colOff>9525</xdr:colOff>
          <xdr:row>18</xdr:row>
          <xdr:rowOff>228600</xdr:rowOff>
        </xdr:to>
        <xdr:sp macro="" textlink="">
          <xdr:nvSpPr>
            <xdr:cNvPr id="7173" name="Drop Down 5" hidden="1">
              <a:extLst>
                <a:ext uri="{63B3BB69-23CF-44E3-9099-C40C66FF867C}">
                  <a14:compatExt spid="_x0000_s71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7174" name="Drop Down 6" hidden="1">
              <a:extLst>
                <a:ext uri="{63B3BB69-23CF-44E3-9099-C40C66FF867C}">
                  <a14:compatExt spid="_x0000_s71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28575</xdr:rowOff>
        </xdr:from>
        <xdr:to>
          <xdr:col>4</xdr:col>
          <xdr:colOff>9525</xdr:colOff>
          <xdr:row>20</xdr:row>
          <xdr:rowOff>228600</xdr:rowOff>
        </xdr:to>
        <xdr:sp macro="" textlink="">
          <xdr:nvSpPr>
            <xdr:cNvPr id="7175" name="Drop Down 7" hidden="1">
              <a:extLst>
                <a:ext uri="{63B3BB69-23CF-44E3-9099-C40C66FF867C}">
                  <a14:compatExt spid="_x0000_s71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21</xdr:row>
          <xdr:rowOff>228600</xdr:rowOff>
        </xdr:to>
        <xdr:sp macro="" textlink="">
          <xdr:nvSpPr>
            <xdr:cNvPr id="7176" name="Drop Down 8" hidden="1">
              <a:extLst>
                <a:ext uri="{63B3BB69-23CF-44E3-9099-C40C66FF867C}">
                  <a14:compatExt spid="_x0000_s71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28575</xdr:rowOff>
        </xdr:from>
        <xdr:to>
          <xdr:col>4</xdr:col>
          <xdr:colOff>9525</xdr:colOff>
          <xdr:row>22</xdr:row>
          <xdr:rowOff>228600</xdr:rowOff>
        </xdr:to>
        <xdr:sp macro="" textlink="">
          <xdr:nvSpPr>
            <xdr:cNvPr id="7177" name="Drop Down 9" hidden="1">
              <a:extLst>
                <a:ext uri="{63B3BB69-23CF-44E3-9099-C40C66FF867C}">
                  <a14:compatExt spid="_x0000_s71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7178" name="Drop Down 10" hidden="1">
              <a:extLst>
                <a:ext uri="{63B3BB69-23CF-44E3-9099-C40C66FF867C}">
                  <a14:compatExt spid="_x0000_s71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7179" name="Drop Down 11" hidden="1">
              <a:extLst>
                <a:ext uri="{63B3BB69-23CF-44E3-9099-C40C66FF867C}">
                  <a14:compatExt spid="_x0000_s71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7180" name="Drop Down 12" hidden="1">
              <a:extLst>
                <a:ext uri="{63B3BB69-23CF-44E3-9099-C40C66FF867C}">
                  <a14:compatExt spid="_x0000_s71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7181" name="Drop Down 13" hidden="1">
              <a:extLst>
                <a:ext uri="{63B3BB69-23CF-44E3-9099-C40C66FF867C}">
                  <a14:compatExt spid="_x0000_s71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27</xdr:row>
          <xdr:rowOff>228600</xdr:rowOff>
        </xdr:to>
        <xdr:sp macro="" textlink="">
          <xdr:nvSpPr>
            <xdr:cNvPr id="7182" name="Drop Down 14" hidden="1">
              <a:extLst>
                <a:ext uri="{63B3BB69-23CF-44E3-9099-C40C66FF867C}">
                  <a14:compatExt spid="_x0000_s71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38100</xdr:rowOff>
        </xdr:from>
        <xdr:to>
          <xdr:col>6</xdr:col>
          <xdr:colOff>9525</xdr:colOff>
          <xdr:row>15</xdr:row>
          <xdr:rowOff>238125</xdr:rowOff>
        </xdr:to>
        <xdr:sp macro="" textlink="">
          <xdr:nvSpPr>
            <xdr:cNvPr id="7183" name="Drop Down 15" hidden="1">
              <a:extLst>
                <a:ext uri="{63B3BB69-23CF-44E3-9099-C40C66FF867C}">
                  <a14:compatExt spid="_x0000_s71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7184" name="Drop Down 16" hidden="1">
              <a:extLst>
                <a:ext uri="{63B3BB69-23CF-44E3-9099-C40C66FF867C}">
                  <a14:compatExt spid="_x0000_s71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38100</xdr:rowOff>
        </xdr:from>
        <xdr:to>
          <xdr:col>6</xdr:col>
          <xdr:colOff>9525</xdr:colOff>
          <xdr:row>29</xdr:row>
          <xdr:rowOff>238125</xdr:rowOff>
        </xdr:to>
        <xdr:sp macro="" textlink="">
          <xdr:nvSpPr>
            <xdr:cNvPr id="7185" name="Drop Down 17" hidden="1">
              <a:extLst>
                <a:ext uri="{63B3BB69-23CF-44E3-9099-C40C66FF867C}">
                  <a14:compatExt spid="_x0000_s71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7187" name="Drop Down 19" hidden="1">
              <a:extLst>
                <a:ext uri="{63B3BB69-23CF-44E3-9099-C40C66FF867C}">
                  <a14:compatExt spid="_x0000_s71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38100</xdr:rowOff>
        </xdr:from>
        <xdr:to>
          <xdr:col>6</xdr:col>
          <xdr:colOff>9525</xdr:colOff>
          <xdr:row>31</xdr:row>
          <xdr:rowOff>238125</xdr:rowOff>
        </xdr:to>
        <xdr:sp macro="" textlink="">
          <xdr:nvSpPr>
            <xdr:cNvPr id="7188" name="Drop Down 20" hidden="1">
              <a:extLst>
                <a:ext uri="{63B3BB69-23CF-44E3-9099-C40C66FF867C}">
                  <a14:compatExt spid="_x0000_s71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38100</xdr:rowOff>
        </xdr:from>
        <xdr:to>
          <xdr:col>6</xdr:col>
          <xdr:colOff>9525</xdr:colOff>
          <xdr:row>32</xdr:row>
          <xdr:rowOff>238125</xdr:rowOff>
        </xdr:to>
        <xdr:sp macro="" textlink="">
          <xdr:nvSpPr>
            <xdr:cNvPr id="7190" name="Drop Down 22" hidden="1">
              <a:extLst>
                <a:ext uri="{63B3BB69-23CF-44E3-9099-C40C66FF867C}">
                  <a14:compatExt spid="_x0000_s71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7191" name="Drop Down 23" hidden="1">
              <a:extLst>
                <a:ext uri="{63B3BB69-23CF-44E3-9099-C40C66FF867C}">
                  <a14:compatExt spid="_x0000_s71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7192" name="Drop Down 24" hidden="1">
              <a:extLst>
                <a:ext uri="{63B3BB69-23CF-44E3-9099-C40C66FF867C}">
                  <a14:compatExt spid="_x0000_s71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7193" name="Drop Down 25" hidden="1">
              <a:extLst>
                <a:ext uri="{63B3BB69-23CF-44E3-9099-C40C66FF867C}">
                  <a14:compatExt spid="_x0000_s71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7194" name="Drop Down 26" hidden="1">
              <a:extLst>
                <a:ext uri="{63B3BB69-23CF-44E3-9099-C40C66FF867C}">
                  <a14:compatExt spid="_x0000_s71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7195" name="Drop Down 27" hidden="1">
              <a:extLst>
                <a:ext uri="{63B3BB69-23CF-44E3-9099-C40C66FF867C}">
                  <a14:compatExt spid="_x0000_s71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40</xdr:row>
          <xdr:rowOff>228600</xdr:rowOff>
        </xdr:to>
        <xdr:sp macro="" textlink="">
          <xdr:nvSpPr>
            <xdr:cNvPr id="7196" name="Drop Down 28" hidden="1">
              <a:extLst>
                <a:ext uri="{63B3BB69-23CF-44E3-9099-C40C66FF867C}">
                  <a14:compatExt spid="_x0000_s71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41</xdr:row>
          <xdr:rowOff>228600</xdr:rowOff>
        </xdr:to>
        <xdr:sp macro="" textlink="">
          <xdr:nvSpPr>
            <xdr:cNvPr id="7197" name="Drop Down 29" hidden="1">
              <a:extLst>
                <a:ext uri="{63B3BB69-23CF-44E3-9099-C40C66FF867C}">
                  <a14:compatExt spid="_x0000_s71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7198" name="Drop Down 30" hidden="1">
              <a:extLst>
                <a:ext uri="{63B3BB69-23CF-44E3-9099-C40C66FF867C}">
                  <a14:compatExt spid="_x0000_s71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7200" name="Drop Down 32" hidden="1">
              <a:extLst>
                <a:ext uri="{63B3BB69-23CF-44E3-9099-C40C66FF867C}">
                  <a14:compatExt spid="_x0000_s72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38100</xdr:rowOff>
        </xdr:from>
        <xdr:to>
          <xdr:col>6</xdr:col>
          <xdr:colOff>9525</xdr:colOff>
          <xdr:row>33</xdr:row>
          <xdr:rowOff>238125</xdr:rowOff>
        </xdr:to>
        <xdr:sp macro="" textlink="">
          <xdr:nvSpPr>
            <xdr:cNvPr id="7201" name="Drop Down 33" hidden="1">
              <a:extLst>
                <a:ext uri="{63B3BB69-23CF-44E3-9099-C40C66FF867C}">
                  <a14:compatExt spid="_x0000_s72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7202" name="Drop Down 34" hidden="1">
              <a:extLst>
                <a:ext uri="{63B3BB69-23CF-44E3-9099-C40C66FF867C}">
                  <a14:compatExt spid="_x0000_s72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38100</xdr:rowOff>
        </xdr:from>
        <xdr:to>
          <xdr:col>6</xdr:col>
          <xdr:colOff>9525</xdr:colOff>
          <xdr:row>44</xdr:row>
          <xdr:rowOff>238125</xdr:rowOff>
        </xdr:to>
        <xdr:sp macro="" textlink="">
          <xdr:nvSpPr>
            <xdr:cNvPr id="7203" name="Drop Down 35" hidden="1">
              <a:extLst>
                <a:ext uri="{63B3BB69-23CF-44E3-9099-C40C66FF867C}">
                  <a14:compatExt spid="_x0000_s72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7205" name="Drop Down 37" hidden="1">
              <a:extLst>
                <a:ext uri="{63B3BB69-23CF-44E3-9099-C40C66FF867C}">
                  <a14:compatExt spid="_x0000_s72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48</xdr:row>
          <xdr:rowOff>228600</xdr:rowOff>
        </xdr:to>
        <xdr:sp macro="" textlink="">
          <xdr:nvSpPr>
            <xdr:cNvPr id="7206" name="Drop Down 38" hidden="1">
              <a:extLst>
                <a:ext uri="{63B3BB69-23CF-44E3-9099-C40C66FF867C}">
                  <a14:compatExt spid="_x0000_s72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38100</xdr:rowOff>
        </xdr:from>
        <xdr:to>
          <xdr:col>6</xdr:col>
          <xdr:colOff>9525</xdr:colOff>
          <xdr:row>47</xdr:row>
          <xdr:rowOff>238125</xdr:rowOff>
        </xdr:to>
        <xdr:sp macro="" textlink="">
          <xdr:nvSpPr>
            <xdr:cNvPr id="7211" name="Drop Down 43" hidden="1">
              <a:extLst>
                <a:ext uri="{63B3BB69-23CF-44E3-9099-C40C66FF867C}">
                  <a14:compatExt spid="_x0000_s72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48</xdr:row>
          <xdr:rowOff>38100</xdr:rowOff>
        </xdr:from>
        <xdr:to>
          <xdr:col>6</xdr:col>
          <xdr:colOff>9525</xdr:colOff>
          <xdr:row>48</xdr:row>
          <xdr:rowOff>238125</xdr:rowOff>
        </xdr:to>
        <xdr:sp macro="" textlink="">
          <xdr:nvSpPr>
            <xdr:cNvPr id="7212" name="Drop Down 44" hidden="1">
              <a:extLst>
                <a:ext uri="{63B3BB69-23CF-44E3-9099-C40C66FF867C}">
                  <a14:compatExt spid="_x0000_s72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7218" name="Drop Down 50" hidden="1">
              <a:extLst>
                <a:ext uri="{63B3BB69-23CF-44E3-9099-C40C66FF867C}">
                  <a14:compatExt spid="_x0000_s7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38100</xdr:rowOff>
        </xdr:from>
        <xdr:to>
          <xdr:col>6</xdr:col>
          <xdr:colOff>9525</xdr:colOff>
          <xdr:row>49</xdr:row>
          <xdr:rowOff>238125</xdr:rowOff>
        </xdr:to>
        <xdr:sp macro="" textlink="">
          <xdr:nvSpPr>
            <xdr:cNvPr id="7219" name="Drop Down 51" hidden="1">
              <a:extLst>
                <a:ext uri="{63B3BB69-23CF-44E3-9099-C40C66FF867C}">
                  <a14:compatExt spid="_x0000_s7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38100</xdr:rowOff>
        </xdr:from>
        <xdr:to>
          <xdr:col>6</xdr:col>
          <xdr:colOff>9525</xdr:colOff>
          <xdr:row>58</xdr:row>
          <xdr:rowOff>238125</xdr:rowOff>
        </xdr:to>
        <xdr:sp macro="" textlink="">
          <xdr:nvSpPr>
            <xdr:cNvPr id="7221" name="Drop Down 53" hidden="1">
              <a:extLst>
                <a:ext uri="{63B3BB69-23CF-44E3-9099-C40C66FF867C}">
                  <a14:compatExt spid="_x0000_s7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59</xdr:row>
          <xdr:rowOff>38100</xdr:rowOff>
        </xdr:from>
        <xdr:to>
          <xdr:col>6</xdr:col>
          <xdr:colOff>9525</xdr:colOff>
          <xdr:row>59</xdr:row>
          <xdr:rowOff>238125</xdr:rowOff>
        </xdr:to>
        <xdr:sp macro="" textlink="">
          <xdr:nvSpPr>
            <xdr:cNvPr id="7222" name="Drop Down 54" hidden="1">
              <a:extLst>
                <a:ext uri="{63B3BB69-23CF-44E3-9099-C40C66FF867C}">
                  <a14:compatExt spid="_x0000_s7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38100</xdr:rowOff>
        </xdr:from>
        <xdr:to>
          <xdr:col>6</xdr:col>
          <xdr:colOff>9525</xdr:colOff>
          <xdr:row>60</xdr:row>
          <xdr:rowOff>238125</xdr:rowOff>
        </xdr:to>
        <xdr:sp macro="" textlink="">
          <xdr:nvSpPr>
            <xdr:cNvPr id="7223" name="Drop Down 55" hidden="1">
              <a:extLst>
                <a:ext uri="{63B3BB69-23CF-44E3-9099-C40C66FF867C}">
                  <a14:compatExt spid="_x0000_s7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38100</xdr:rowOff>
        </xdr:from>
        <xdr:to>
          <xdr:col>6</xdr:col>
          <xdr:colOff>9525</xdr:colOff>
          <xdr:row>61</xdr:row>
          <xdr:rowOff>238125</xdr:rowOff>
        </xdr:to>
        <xdr:sp macro="" textlink="">
          <xdr:nvSpPr>
            <xdr:cNvPr id="7224" name="Drop Down 56" hidden="1">
              <a:extLst>
                <a:ext uri="{63B3BB69-23CF-44E3-9099-C40C66FF867C}">
                  <a14:compatExt spid="_x0000_s7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7238" name="Drop Down 70" hidden="1">
              <a:extLst>
                <a:ext uri="{63B3BB69-23CF-44E3-9099-C40C66FF867C}">
                  <a14:compatExt spid="_x0000_s7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51</xdr:row>
          <xdr:rowOff>228600</xdr:rowOff>
        </xdr:to>
        <xdr:sp macro="" textlink="">
          <xdr:nvSpPr>
            <xdr:cNvPr id="7239" name="Drop Down 71" hidden="1">
              <a:extLst>
                <a:ext uri="{63B3BB69-23CF-44E3-9099-C40C66FF867C}">
                  <a14:compatExt spid="_x0000_s7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38100</xdr:rowOff>
        </xdr:from>
        <xdr:to>
          <xdr:col>6</xdr:col>
          <xdr:colOff>9525</xdr:colOff>
          <xdr:row>50</xdr:row>
          <xdr:rowOff>238125</xdr:rowOff>
        </xdr:to>
        <xdr:sp macro="" textlink="">
          <xdr:nvSpPr>
            <xdr:cNvPr id="7240" name="Drop Down 72" hidden="1">
              <a:extLst>
                <a:ext uri="{63B3BB69-23CF-44E3-9099-C40C66FF867C}">
                  <a14:compatExt spid="_x0000_s7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51</xdr:row>
          <xdr:rowOff>38100</xdr:rowOff>
        </xdr:from>
        <xdr:to>
          <xdr:col>6</xdr:col>
          <xdr:colOff>9525</xdr:colOff>
          <xdr:row>51</xdr:row>
          <xdr:rowOff>238125</xdr:rowOff>
        </xdr:to>
        <xdr:sp macro="" textlink="">
          <xdr:nvSpPr>
            <xdr:cNvPr id="7241" name="Drop Down 73" hidden="1">
              <a:extLst>
                <a:ext uri="{63B3BB69-23CF-44E3-9099-C40C66FF867C}">
                  <a14:compatExt spid="_x0000_s7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72</xdr:row>
          <xdr:rowOff>228600</xdr:rowOff>
        </xdr:to>
        <xdr:sp macro="" textlink="">
          <xdr:nvSpPr>
            <xdr:cNvPr id="7243" name="Drop Down 75" hidden="1">
              <a:extLst>
                <a:ext uri="{63B3BB69-23CF-44E3-9099-C40C66FF867C}">
                  <a14:compatExt spid="_x0000_s7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74</xdr:row>
          <xdr:rowOff>228600</xdr:rowOff>
        </xdr:to>
        <xdr:sp macro="" textlink="">
          <xdr:nvSpPr>
            <xdr:cNvPr id="7245" name="Drop Down 77" hidden="1">
              <a:extLst>
                <a:ext uri="{63B3BB69-23CF-44E3-9099-C40C66FF867C}">
                  <a14:compatExt spid="_x0000_s72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75</xdr:row>
          <xdr:rowOff>228600</xdr:rowOff>
        </xdr:to>
        <xdr:sp macro="" textlink="">
          <xdr:nvSpPr>
            <xdr:cNvPr id="7246" name="Drop Down 78" hidden="1">
              <a:extLst>
                <a:ext uri="{63B3BB69-23CF-44E3-9099-C40C66FF867C}">
                  <a14:compatExt spid="_x0000_s7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76</xdr:row>
          <xdr:rowOff>228600</xdr:rowOff>
        </xdr:to>
        <xdr:sp macro="" textlink="">
          <xdr:nvSpPr>
            <xdr:cNvPr id="7247" name="Drop Down 79" hidden="1">
              <a:extLst>
                <a:ext uri="{63B3BB69-23CF-44E3-9099-C40C66FF867C}">
                  <a14:compatExt spid="_x0000_s7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77</xdr:row>
          <xdr:rowOff>28575</xdr:rowOff>
        </xdr:from>
        <xdr:to>
          <xdr:col>4</xdr:col>
          <xdr:colOff>9525</xdr:colOff>
          <xdr:row>77</xdr:row>
          <xdr:rowOff>228600</xdr:rowOff>
        </xdr:to>
        <xdr:sp macro="" textlink="">
          <xdr:nvSpPr>
            <xdr:cNvPr id="7248" name="Drop Down 80" hidden="1">
              <a:extLst>
                <a:ext uri="{63B3BB69-23CF-44E3-9099-C40C66FF867C}">
                  <a14:compatExt spid="_x0000_s7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38100</xdr:rowOff>
        </xdr:from>
        <xdr:to>
          <xdr:col>6</xdr:col>
          <xdr:colOff>9525</xdr:colOff>
          <xdr:row>72</xdr:row>
          <xdr:rowOff>238125</xdr:rowOff>
        </xdr:to>
        <xdr:sp macro="" textlink="">
          <xdr:nvSpPr>
            <xdr:cNvPr id="7249" name="Drop Down 81" hidden="1">
              <a:extLst>
                <a:ext uri="{63B3BB69-23CF-44E3-9099-C40C66FF867C}">
                  <a14:compatExt spid="_x0000_s7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28575</xdr:rowOff>
        </xdr:from>
        <xdr:to>
          <xdr:col>4</xdr:col>
          <xdr:colOff>9525</xdr:colOff>
          <xdr:row>81</xdr:row>
          <xdr:rowOff>228600</xdr:rowOff>
        </xdr:to>
        <xdr:sp macro="" textlink="">
          <xdr:nvSpPr>
            <xdr:cNvPr id="7254" name="Drop Down 86" hidden="1">
              <a:extLst>
                <a:ext uri="{63B3BB69-23CF-44E3-9099-C40C66FF867C}">
                  <a14:compatExt spid="_x0000_s7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81</xdr:row>
          <xdr:rowOff>38100</xdr:rowOff>
        </xdr:from>
        <xdr:to>
          <xdr:col>6</xdr:col>
          <xdr:colOff>9525</xdr:colOff>
          <xdr:row>81</xdr:row>
          <xdr:rowOff>238125</xdr:rowOff>
        </xdr:to>
        <xdr:sp macro="" textlink="">
          <xdr:nvSpPr>
            <xdr:cNvPr id="7255" name="Drop Down 87" hidden="1">
              <a:extLst>
                <a:ext uri="{63B3BB69-23CF-44E3-9099-C40C66FF867C}">
                  <a14:compatExt spid="_x0000_s7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28575</xdr:rowOff>
        </xdr:from>
        <xdr:to>
          <xdr:col>4</xdr:col>
          <xdr:colOff>9525</xdr:colOff>
          <xdr:row>83</xdr:row>
          <xdr:rowOff>228600</xdr:rowOff>
        </xdr:to>
        <xdr:sp macro="" textlink="">
          <xdr:nvSpPr>
            <xdr:cNvPr id="7256" name="Drop Down 88" hidden="1">
              <a:extLst>
                <a:ext uri="{63B3BB69-23CF-44E3-9099-C40C66FF867C}">
                  <a14:compatExt spid="_x0000_s7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28575</xdr:rowOff>
        </xdr:from>
        <xdr:to>
          <xdr:col>4</xdr:col>
          <xdr:colOff>9525</xdr:colOff>
          <xdr:row>84</xdr:row>
          <xdr:rowOff>228600</xdr:rowOff>
        </xdr:to>
        <xdr:sp macro="" textlink="">
          <xdr:nvSpPr>
            <xdr:cNvPr id="7257" name="Drop Down 89" hidden="1">
              <a:extLst>
                <a:ext uri="{63B3BB69-23CF-44E3-9099-C40C66FF867C}">
                  <a14:compatExt spid="_x0000_s7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85</xdr:row>
          <xdr:rowOff>28575</xdr:rowOff>
        </xdr:from>
        <xdr:to>
          <xdr:col>4</xdr:col>
          <xdr:colOff>9525</xdr:colOff>
          <xdr:row>85</xdr:row>
          <xdr:rowOff>228600</xdr:rowOff>
        </xdr:to>
        <xdr:sp macro="" textlink="">
          <xdr:nvSpPr>
            <xdr:cNvPr id="7258" name="Drop Down 90" hidden="1">
              <a:extLst>
                <a:ext uri="{63B3BB69-23CF-44E3-9099-C40C66FF867C}">
                  <a14:compatExt spid="_x0000_s72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87</xdr:row>
          <xdr:rowOff>28575</xdr:rowOff>
        </xdr:from>
        <xdr:to>
          <xdr:col>4</xdr:col>
          <xdr:colOff>9525</xdr:colOff>
          <xdr:row>87</xdr:row>
          <xdr:rowOff>228600</xdr:rowOff>
        </xdr:to>
        <xdr:sp macro="" textlink="">
          <xdr:nvSpPr>
            <xdr:cNvPr id="7262" name="Drop Down 94" hidden="1">
              <a:extLst>
                <a:ext uri="{63B3BB69-23CF-44E3-9099-C40C66FF867C}">
                  <a14:compatExt spid="_x0000_s7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87</xdr:row>
          <xdr:rowOff>38100</xdr:rowOff>
        </xdr:from>
        <xdr:to>
          <xdr:col>6</xdr:col>
          <xdr:colOff>9525</xdr:colOff>
          <xdr:row>87</xdr:row>
          <xdr:rowOff>238125</xdr:rowOff>
        </xdr:to>
        <xdr:sp macro="" textlink="">
          <xdr:nvSpPr>
            <xdr:cNvPr id="7263" name="Drop Down 95" hidden="1">
              <a:extLst>
                <a:ext uri="{63B3BB69-23CF-44E3-9099-C40C66FF867C}">
                  <a14:compatExt spid="_x0000_s7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78</xdr:row>
          <xdr:rowOff>228600</xdr:rowOff>
        </xdr:to>
        <xdr:sp macro="" textlink="">
          <xdr:nvSpPr>
            <xdr:cNvPr id="7264" name="Drop Down 96" hidden="1">
              <a:extLst>
                <a:ext uri="{63B3BB69-23CF-44E3-9099-C40C66FF867C}">
                  <a14:compatExt spid="_x0000_s7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88</xdr:row>
          <xdr:rowOff>28575</xdr:rowOff>
        </xdr:from>
        <xdr:to>
          <xdr:col>4</xdr:col>
          <xdr:colOff>9525</xdr:colOff>
          <xdr:row>88</xdr:row>
          <xdr:rowOff>228600</xdr:rowOff>
        </xdr:to>
        <xdr:sp macro="" textlink="">
          <xdr:nvSpPr>
            <xdr:cNvPr id="7266" name="Drop Down 98" hidden="1">
              <a:extLst>
                <a:ext uri="{63B3BB69-23CF-44E3-9099-C40C66FF867C}">
                  <a14:compatExt spid="_x0000_s7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88</xdr:row>
          <xdr:rowOff>38100</xdr:rowOff>
        </xdr:from>
        <xdr:to>
          <xdr:col>6</xdr:col>
          <xdr:colOff>9525</xdr:colOff>
          <xdr:row>88</xdr:row>
          <xdr:rowOff>238125</xdr:rowOff>
        </xdr:to>
        <xdr:sp macro="" textlink="">
          <xdr:nvSpPr>
            <xdr:cNvPr id="7267" name="Drop Down 99" hidden="1">
              <a:extLst>
                <a:ext uri="{63B3BB69-23CF-44E3-9099-C40C66FF867C}">
                  <a14:compatExt spid="_x0000_s7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28575</xdr:rowOff>
        </xdr:from>
        <xdr:to>
          <xdr:col>4</xdr:col>
          <xdr:colOff>9525</xdr:colOff>
          <xdr:row>89</xdr:row>
          <xdr:rowOff>228600</xdr:rowOff>
        </xdr:to>
        <xdr:sp macro="" textlink="">
          <xdr:nvSpPr>
            <xdr:cNvPr id="7268" name="Drop Down 100" hidden="1">
              <a:extLst>
                <a:ext uri="{63B3BB69-23CF-44E3-9099-C40C66FF867C}">
                  <a14:compatExt spid="_x0000_s7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89</xdr:row>
          <xdr:rowOff>38100</xdr:rowOff>
        </xdr:from>
        <xdr:to>
          <xdr:col>6</xdr:col>
          <xdr:colOff>9525</xdr:colOff>
          <xdr:row>89</xdr:row>
          <xdr:rowOff>238125</xdr:rowOff>
        </xdr:to>
        <xdr:sp macro="" textlink="">
          <xdr:nvSpPr>
            <xdr:cNvPr id="7270" name="Drop Down 102" hidden="1">
              <a:extLst>
                <a:ext uri="{63B3BB69-23CF-44E3-9099-C40C66FF867C}">
                  <a14:compatExt spid="_x0000_s7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7271" name="Drop Down 103" hidden="1">
              <a:extLst>
                <a:ext uri="{63B3BB69-23CF-44E3-9099-C40C66FF867C}">
                  <a14:compatExt spid="_x0000_s7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10</xdr:row>
          <xdr:rowOff>228600</xdr:rowOff>
        </xdr:to>
        <xdr:sp macro="" textlink="">
          <xdr:nvSpPr>
            <xdr:cNvPr id="7272" name="Drop Down 104" hidden="1">
              <a:extLst>
                <a:ext uri="{63B3BB69-23CF-44E3-9099-C40C66FF867C}">
                  <a14:compatExt spid="_x0000_s7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28575</xdr:rowOff>
        </xdr:from>
        <xdr:to>
          <xdr:col>6</xdr:col>
          <xdr:colOff>9525</xdr:colOff>
          <xdr:row>9</xdr:row>
          <xdr:rowOff>228600</xdr:rowOff>
        </xdr:to>
        <xdr:sp macro="" textlink="">
          <xdr:nvSpPr>
            <xdr:cNvPr id="7273" name="Drop Down 105" hidden="1">
              <a:extLst>
                <a:ext uri="{63B3BB69-23CF-44E3-9099-C40C66FF867C}">
                  <a14:compatExt spid="_x0000_s7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28575</xdr:rowOff>
        </xdr:from>
        <xdr:to>
          <xdr:col>6</xdr:col>
          <xdr:colOff>9525</xdr:colOff>
          <xdr:row>10</xdr:row>
          <xdr:rowOff>228600</xdr:rowOff>
        </xdr:to>
        <xdr:sp macro="" textlink="">
          <xdr:nvSpPr>
            <xdr:cNvPr id="7274" name="Drop Down 106" hidden="1">
              <a:extLst>
                <a:ext uri="{63B3BB69-23CF-44E3-9099-C40C66FF867C}">
                  <a14:compatExt spid="_x0000_s7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7275" name="Drop Down 107" hidden="1">
              <a:extLst>
                <a:ext uri="{63B3BB69-23CF-44E3-9099-C40C66FF867C}">
                  <a14:compatExt spid="_x0000_s7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xdr:row>
          <xdr:rowOff>28575</xdr:rowOff>
        </xdr:from>
        <xdr:to>
          <xdr:col>6</xdr:col>
          <xdr:colOff>9525</xdr:colOff>
          <xdr:row>8</xdr:row>
          <xdr:rowOff>228600</xdr:rowOff>
        </xdr:to>
        <xdr:sp macro="" textlink="">
          <xdr:nvSpPr>
            <xdr:cNvPr id="7276" name="Drop Down 108" hidden="1">
              <a:extLst>
                <a:ext uri="{63B3BB69-23CF-44E3-9099-C40C66FF867C}">
                  <a14:compatExt spid="_x0000_s7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7277" name="Drop Down 109" hidden="1">
              <a:extLst>
                <a:ext uri="{63B3BB69-23CF-44E3-9099-C40C66FF867C}">
                  <a14:compatExt spid="_x0000_s7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49</xdr:row>
          <xdr:rowOff>228600</xdr:rowOff>
        </xdr:to>
        <xdr:sp macro="" textlink="">
          <xdr:nvSpPr>
            <xdr:cNvPr id="7279" name="Drop Down 111" hidden="1">
              <a:extLst>
                <a:ext uri="{63B3BB69-23CF-44E3-9099-C40C66FF867C}">
                  <a14:compatExt spid="_x0000_s7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7280" name="Drop Down 112" hidden="1">
              <a:extLst>
                <a:ext uri="{63B3BB69-23CF-44E3-9099-C40C66FF867C}">
                  <a14:compatExt spid="_x0000_s7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7281" name="Drop Down 113" hidden="1">
              <a:extLst>
                <a:ext uri="{63B3BB69-23CF-44E3-9099-C40C66FF867C}">
                  <a14:compatExt spid="_x0000_s7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7282" name="Drop Down 114" hidden="1">
              <a:extLst>
                <a:ext uri="{63B3BB69-23CF-44E3-9099-C40C66FF867C}">
                  <a14:compatExt spid="_x0000_s7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38100</xdr:rowOff>
        </xdr:from>
        <xdr:to>
          <xdr:col>6</xdr:col>
          <xdr:colOff>9525</xdr:colOff>
          <xdr:row>62</xdr:row>
          <xdr:rowOff>238125</xdr:rowOff>
        </xdr:to>
        <xdr:sp macro="" textlink="">
          <xdr:nvSpPr>
            <xdr:cNvPr id="7283" name="Drop Down 115" hidden="1">
              <a:extLst>
                <a:ext uri="{63B3BB69-23CF-44E3-9099-C40C66FF867C}">
                  <a14:compatExt spid="_x0000_s7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68</xdr:row>
          <xdr:rowOff>228600</xdr:rowOff>
        </xdr:to>
        <xdr:sp macro="" textlink="">
          <xdr:nvSpPr>
            <xdr:cNvPr id="7286" name="Drop Down 118" hidden="1">
              <a:extLst>
                <a:ext uri="{63B3BB69-23CF-44E3-9099-C40C66FF867C}">
                  <a14:compatExt spid="_x0000_s7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38100</xdr:rowOff>
        </xdr:from>
        <xdr:to>
          <xdr:col>6</xdr:col>
          <xdr:colOff>9525</xdr:colOff>
          <xdr:row>68</xdr:row>
          <xdr:rowOff>238125</xdr:rowOff>
        </xdr:to>
        <xdr:sp macro="" textlink="">
          <xdr:nvSpPr>
            <xdr:cNvPr id="7287" name="Drop Down 119" hidden="1">
              <a:extLst>
                <a:ext uri="{63B3BB69-23CF-44E3-9099-C40C66FF867C}">
                  <a14:compatExt spid="_x0000_s7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7288" name="Drop Down 120" hidden="1">
              <a:extLst>
                <a:ext uri="{63B3BB69-23CF-44E3-9099-C40C66FF867C}">
                  <a14:compatExt spid="_x0000_s72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59</xdr:row>
          <xdr:rowOff>228600</xdr:rowOff>
        </xdr:to>
        <xdr:sp macro="" textlink="">
          <xdr:nvSpPr>
            <xdr:cNvPr id="7289" name="Drop Down 121" hidden="1">
              <a:extLst>
                <a:ext uri="{63B3BB69-23CF-44E3-9099-C40C66FF867C}">
                  <a14:compatExt spid="_x0000_s7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7290" name="Drop Down 122" hidden="1">
              <a:extLst>
                <a:ext uri="{63B3BB69-23CF-44E3-9099-C40C66FF867C}">
                  <a14:compatExt spid="_x0000_s72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7293" name="Drop Down 125" hidden="1">
              <a:extLst>
                <a:ext uri="{63B3BB69-23CF-44E3-9099-C40C66FF867C}">
                  <a14:compatExt spid="_x0000_s7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38100</xdr:rowOff>
        </xdr:from>
        <xdr:to>
          <xdr:col>6</xdr:col>
          <xdr:colOff>9525</xdr:colOff>
          <xdr:row>65</xdr:row>
          <xdr:rowOff>238125</xdr:rowOff>
        </xdr:to>
        <xdr:sp macro="" textlink="">
          <xdr:nvSpPr>
            <xdr:cNvPr id="7294" name="Drop Down 126" hidden="1">
              <a:extLst>
                <a:ext uri="{63B3BB69-23CF-44E3-9099-C40C66FF867C}">
                  <a14:compatExt spid="_x0000_s7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67</xdr:row>
          <xdr:rowOff>28575</xdr:rowOff>
        </xdr:from>
        <xdr:to>
          <xdr:col>4</xdr:col>
          <xdr:colOff>9525</xdr:colOff>
          <xdr:row>67</xdr:row>
          <xdr:rowOff>228600</xdr:rowOff>
        </xdr:to>
        <xdr:sp macro="" textlink="">
          <xdr:nvSpPr>
            <xdr:cNvPr id="7298" name="Drop Down 130" hidden="1">
              <a:extLst>
                <a:ext uri="{63B3BB69-23CF-44E3-9099-C40C66FF867C}">
                  <a14:compatExt spid="_x0000_s7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67</xdr:row>
          <xdr:rowOff>38100</xdr:rowOff>
        </xdr:from>
        <xdr:to>
          <xdr:col>6</xdr:col>
          <xdr:colOff>9525</xdr:colOff>
          <xdr:row>67</xdr:row>
          <xdr:rowOff>238125</xdr:rowOff>
        </xdr:to>
        <xdr:sp macro="" textlink="">
          <xdr:nvSpPr>
            <xdr:cNvPr id="7299" name="Drop Down 131" hidden="1">
              <a:extLst>
                <a:ext uri="{63B3BB69-23CF-44E3-9099-C40C66FF867C}">
                  <a14:compatExt spid="_x0000_s7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7300" name="Drop Down 132" hidden="1">
              <a:extLst>
                <a:ext uri="{63B3BB69-23CF-44E3-9099-C40C66FF867C}">
                  <a14:compatExt spid="_x0000_s7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38100</xdr:rowOff>
        </xdr:from>
        <xdr:to>
          <xdr:col>6</xdr:col>
          <xdr:colOff>9525</xdr:colOff>
          <xdr:row>66</xdr:row>
          <xdr:rowOff>238125</xdr:rowOff>
        </xdr:to>
        <xdr:sp macro="" textlink="">
          <xdr:nvSpPr>
            <xdr:cNvPr id="7301" name="Drop Down 133" hidden="1">
              <a:extLst>
                <a:ext uri="{63B3BB69-23CF-44E3-9099-C40C66FF867C}">
                  <a14:compatExt spid="_x0000_s73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28575</xdr:rowOff>
        </xdr:from>
        <xdr:to>
          <xdr:col>4</xdr:col>
          <xdr:colOff>9525</xdr:colOff>
          <xdr:row>79</xdr:row>
          <xdr:rowOff>228600</xdr:rowOff>
        </xdr:to>
        <xdr:sp macro="" textlink="">
          <xdr:nvSpPr>
            <xdr:cNvPr id="7307" name="Drop Down 139" hidden="1">
              <a:extLst>
                <a:ext uri="{63B3BB69-23CF-44E3-9099-C40C66FF867C}">
                  <a14:compatExt spid="_x0000_s7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28575</xdr:rowOff>
        </xdr:from>
        <xdr:to>
          <xdr:col>4</xdr:col>
          <xdr:colOff>9525</xdr:colOff>
          <xdr:row>90</xdr:row>
          <xdr:rowOff>228600</xdr:rowOff>
        </xdr:to>
        <xdr:sp macro="" textlink="">
          <xdr:nvSpPr>
            <xdr:cNvPr id="7308" name="Drop Down 140" hidden="1">
              <a:extLst>
                <a:ext uri="{63B3BB69-23CF-44E3-9099-C40C66FF867C}">
                  <a14:compatExt spid="_x0000_s7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90</xdr:row>
          <xdr:rowOff>38100</xdr:rowOff>
        </xdr:from>
        <xdr:to>
          <xdr:col>6</xdr:col>
          <xdr:colOff>9525</xdr:colOff>
          <xdr:row>90</xdr:row>
          <xdr:rowOff>238125</xdr:rowOff>
        </xdr:to>
        <xdr:sp macro="" textlink="">
          <xdr:nvSpPr>
            <xdr:cNvPr id="7309" name="Drop Down 141" hidden="1">
              <a:extLst>
                <a:ext uri="{63B3BB69-23CF-44E3-9099-C40C66FF867C}">
                  <a14:compatExt spid="_x0000_s73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52</xdr:row>
          <xdr:rowOff>38100</xdr:rowOff>
        </xdr:from>
        <xdr:to>
          <xdr:col>6</xdr:col>
          <xdr:colOff>9525</xdr:colOff>
          <xdr:row>52</xdr:row>
          <xdr:rowOff>238125</xdr:rowOff>
        </xdr:to>
        <xdr:sp macro="" textlink="">
          <xdr:nvSpPr>
            <xdr:cNvPr id="7311" name="Drop Down 143" hidden="1">
              <a:extLst>
                <a:ext uri="{63B3BB69-23CF-44E3-9099-C40C66FF867C}">
                  <a14:compatExt spid="_x0000_s7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7312" name="Drop Down 144" hidden="1">
              <a:extLst>
                <a:ext uri="{63B3BB69-23CF-44E3-9099-C40C66FF867C}">
                  <a14:compatExt spid="_x0000_s7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38100</xdr:rowOff>
        </xdr:from>
        <xdr:to>
          <xdr:col>6</xdr:col>
          <xdr:colOff>9525</xdr:colOff>
          <xdr:row>56</xdr:row>
          <xdr:rowOff>238125</xdr:rowOff>
        </xdr:to>
        <xdr:sp macro="" textlink="">
          <xdr:nvSpPr>
            <xdr:cNvPr id="7313" name="Drop Down 145" hidden="1">
              <a:extLst>
                <a:ext uri="{63B3BB69-23CF-44E3-9099-C40C66FF867C}">
                  <a14:compatExt spid="_x0000_s7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69</xdr:row>
          <xdr:rowOff>228600</xdr:rowOff>
        </xdr:to>
        <xdr:sp macro="" textlink="">
          <xdr:nvSpPr>
            <xdr:cNvPr id="7314" name="Drop Down 146" hidden="1">
              <a:extLst>
                <a:ext uri="{63B3BB69-23CF-44E3-9099-C40C66FF867C}">
                  <a14:compatExt spid="_x0000_s7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38100</xdr:rowOff>
        </xdr:from>
        <xdr:to>
          <xdr:col>6</xdr:col>
          <xdr:colOff>9525</xdr:colOff>
          <xdr:row>69</xdr:row>
          <xdr:rowOff>238125</xdr:rowOff>
        </xdr:to>
        <xdr:sp macro="" textlink="">
          <xdr:nvSpPr>
            <xdr:cNvPr id="7315" name="Drop Down 147" hidden="1">
              <a:extLst>
                <a:ext uri="{63B3BB69-23CF-44E3-9099-C40C66FF867C}">
                  <a14:compatExt spid="_x0000_s7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52</xdr:row>
          <xdr:rowOff>228600</xdr:rowOff>
        </xdr:to>
        <xdr:sp macro="" textlink="">
          <xdr:nvSpPr>
            <xdr:cNvPr id="7316" name="Drop Down 148" hidden="1">
              <a:extLst>
                <a:ext uri="{63B3BB69-23CF-44E3-9099-C40C66FF867C}">
                  <a14:compatExt spid="_x0000_s7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7317" name="Drop Down 149" hidden="1">
              <a:extLst>
                <a:ext uri="{63B3BB69-23CF-44E3-9099-C40C66FF867C}">
                  <a14:compatExt spid="_x0000_s7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38100</xdr:rowOff>
        </xdr:from>
        <xdr:to>
          <xdr:col>6</xdr:col>
          <xdr:colOff>9525</xdr:colOff>
          <xdr:row>53</xdr:row>
          <xdr:rowOff>238125</xdr:rowOff>
        </xdr:to>
        <xdr:sp macro="" textlink="">
          <xdr:nvSpPr>
            <xdr:cNvPr id="7318" name="Drop Down 150" hidden="1">
              <a:extLst>
                <a:ext uri="{63B3BB69-23CF-44E3-9099-C40C66FF867C}">
                  <a14:compatExt spid="_x0000_s7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11</xdr:row>
          <xdr:rowOff>228600</xdr:rowOff>
        </xdr:to>
        <xdr:sp macro="" textlink="">
          <xdr:nvSpPr>
            <xdr:cNvPr id="7319" name="Drop Down 151" hidden="1">
              <a:extLst>
                <a:ext uri="{63B3BB69-23CF-44E3-9099-C40C66FF867C}">
                  <a14:compatExt spid="_x0000_s7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7320" name="Drop Down 152" hidden="1">
              <a:extLst>
                <a:ext uri="{63B3BB69-23CF-44E3-9099-C40C66FF867C}">
                  <a14:compatExt spid="_x0000_s7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11</xdr:row>
          <xdr:rowOff>28575</xdr:rowOff>
        </xdr:from>
        <xdr:to>
          <xdr:col>6</xdr:col>
          <xdr:colOff>9525</xdr:colOff>
          <xdr:row>11</xdr:row>
          <xdr:rowOff>228600</xdr:rowOff>
        </xdr:to>
        <xdr:sp macro="" textlink="">
          <xdr:nvSpPr>
            <xdr:cNvPr id="7321" name="Drop Down 153" hidden="1">
              <a:extLst>
                <a:ext uri="{63B3BB69-23CF-44E3-9099-C40C66FF867C}">
                  <a14:compatExt spid="_x0000_s7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28575</xdr:rowOff>
        </xdr:from>
        <xdr:to>
          <xdr:col>6</xdr:col>
          <xdr:colOff>9525</xdr:colOff>
          <xdr:row>12</xdr:row>
          <xdr:rowOff>228600</xdr:rowOff>
        </xdr:to>
        <xdr:sp macro="" textlink="">
          <xdr:nvSpPr>
            <xdr:cNvPr id="7322" name="Drop Down 154" hidden="1">
              <a:extLst>
                <a:ext uri="{63B3BB69-23CF-44E3-9099-C40C66FF867C}">
                  <a14:compatExt spid="_x0000_s7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38100</xdr:rowOff>
        </xdr:from>
        <xdr:to>
          <xdr:col>6</xdr:col>
          <xdr:colOff>9525</xdr:colOff>
          <xdr:row>63</xdr:row>
          <xdr:rowOff>238125</xdr:rowOff>
        </xdr:to>
        <xdr:sp macro="" textlink="">
          <xdr:nvSpPr>
            <xdr:cNvPr id="7324" name="Drop Down 156" hidden="1">
              <a:extLst>
                <a:ext uri="{63B3BB69-23CF-44E3-9099-C40C66FF867C}">
                  <a14:compatExt spid="_x0000_s7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63</xdr:row>
          <xdr:rowOff>228600</xdr:rowOff>
        </xdr:to>
        <xdr:sp macro="" textlink="">
          <xdr:nvSpPr>
            <xdr:cNvPr id="7325" name="Drop Down 157" hidden="1">
              <a:extLst>
                <a:ext uri="{63B3BB69-23CF-44E3-9099-C40C66FF867C}">
                  <a14:compatExt spid="_x0000_s7325"/>
                </a:ext>
              </a:extLst>
            </xdr:cNvPr>
            <xdr:cNvSpPr/>
          </xdr:nvSpPr>
          <xdr:spPr>
            <a:xfrm>
              <a:off x="0" y="0"/>
              <a:ext cx="0" cy="0"/>
            </a:xfrm>
            <a:prstGeom prst="rect">
              <a:avLst/>
            </a:prstGeom>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5</xdr:row>
          <xdr:rowOff>228600</xdr:rowOff>
        </xdr:to>
        <xdr:sp macro="" textlink="">
          <xdr:nvSpPr>
            <xdr:cNvPr id="13313" name="Drop Down 1" hidden="1">
              <a:extLst>
                <a:ext uri="{63B3BB69-23CF-44E3-9099-C40C66FF867C}">
                  <a14:compatExt spid="_x0000_s13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xdr:row>
          <xdr:rowOff>28575</xdr:rowOff>
        </xdr:from>
        <xdr:to>
          <xdr:col>4</xdr:col>
          <xdr:colOff>9525</xdr:colOff>
          <xdr:row>6</xdr:row>
          <xdr:rowOff>228600</xdr:rowOff>
        </xdr:to>
        <xdr:sp macro="" textlink="">
          <xdr:nvSpPr>
            <xdr:cNvPr id="13314" name="Drop Down 2" hidden="1">
              <a:extLst>
                <a:ext uri="{63B3BB69-23CF-44E3-9099-C40C66FF867C}">
                  <a14:compatExt spid="_x0000_s13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28575</xdr:rowOff>
        </xdr:from>
        <xdr:to>
          <xdr:col>6</xdr:col>
          <xdr:colOff>9525</xdr:colOff>
          <xdr:row>5</xdr:row>
          <xdr:rowOff>228600</xdr:rowOff>
        </xdr:to>
        <xdr:sp macro="" textlink="">
          <xdr:nvSpPr>
            <xdr:cNvPr id="13315" name="Drop Down 3" hidden="1">
              <a:extLst>
                <a:ext uri="{63B3BB69-23CF-44E3-9099-C40C66FF867C}">
                  <a14:compatExt spid="_x0000_s13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28575</xdr:rowOff>
        </xdr:from>
        <xdr:to>
          <xdr:col>6</xdr:col>
          <xdr:colOff>9525</xdr:colOff>
          <xdr:row>6</xdr:row>
          <xdr:rowOff>228600</xdr:rowOff>
        </xdr:to>
        <xdr:sp macro="" textlink="">
          <xdr:nvSpPr>
            <xdr:cNvPr id="13316" name="Drop Down 4" hidden="1">
              <a:extLst>
                <a:ext uri="{63B3BB69-23CF-44E3-9099-C40C66FF867C}">
                  <a14:compatExt spid="_x0000_s13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8</xdr:row>
          <xdr:rowOff>228600</xdr:rowOff>
        </xdr:to>
        <xdr:sp macro="" textlink="">
          <xdr:nvSpPr>
            <xdr:cNvPr id="13317" name="Drop Down 5" hidden="1">
              <a:extLst>
                <a:ext uri="{63B3BB69-23CF-44E3-9099-C40C66FF867C}">
                  <a14:compatExt spid="_x0000_s13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9</xdr:row>
          <xdr:rowOff>228600</xdr:rowOff>
        </xdr:to>
        <xdr:sp macro="" textlink="">
          <xdr:nvSpPr>
            <xdr:cNvPr id="13318" name="Drop Down 6" hidden="1">
              <a:extLst>
                <a:ext uri="{63B3BB69-23CF-44E3-9099-C40C66FF867C}">
                  <a14:compatExt spid="_x0000_s13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10</xdr:row>
          <xdr:rowOff>228600</xdr:rowOff>
        </xdr:to>
        <xdr:sp macro="" textlink="">
          <xdr:nvSpPr>
            <xdr:cNvPr id="13319" name="Drop Down 7" hidden="1">
              <a:extLst>
                <a:ext uri="{63B3BB69-23CF-44E3-9099-C40C66FF867C}">
                  <a14:compatExt spid="_x0000_s13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11</xdr:row>
          <xdr:rowOff>228600</xdr:rowOff>
        </xdr:to>
        <xdr:sp macro="" textlink="">
          <xdr:nvSpPr>
            <xdr:cNvPr id="13320" name="Drop Down 8" hidden="1">
              <a:extLst>
                <a:ext uri="{63B3BB69-23CF-44E3-9099-C40C66FF867C}">
                  <a14:compatExt spid="_x0000_s13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12</xdr:row>
          <xdr:rowOff>228600</xdr:rowOff>
        </xdr:to>
        <xdr:sp macro="" textlink="">
          <xdr:nvSpPr>
            <xdr:cNvPr id="13321" name="Drop Down 9" hidden="1">
              <a:extLst>
                <a:ext uri="{63B3BB69-23CF-44E3-9099-C40C66FF867C}">
                  <a14:compatExt spid="_x0000_s13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28575</xdr:rowOff>
        </xdr:from>
        <xdr:to>
          <xdr:col>4</xdr:col>
          <xdr:colOff>9525</xdr:colOff>
          <xdr:row>13</xdr:row>
          <xdr:rowOff>228600</xdr:rowOff>
        </xdr:to>
        <xdr:sp macro="" textlink="">
          <xdr:nvSpPr>
            <xdr:cNvPr id="13322" name="Drop Down 10" hidden="1">
              <a:extLst>
                <a:ext uri="{63B3BB69-23CF-44E3-9099-C40C66FF867C}">
                  <a14:compatExt spid="_x0000_s13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14</xdr:row>
          <xdr:rowOff>228600</xdr:rowOff>
        </xdr:to>
        <xdr:sp macro="" textlink="">
          <xdr:nvSpPr>
            <xdr:cNvPr id="13323" name="Drop Down 11" hidden="1">
              <a:extLst>
                <a:ext uri="{63B3BB69-23CF-44E3-9099-C40C66FF867C}">
                  <a14:compatExt spid="_x0000_s133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15</xdr:row>
          <xdr:rowOff>228600</xdr:rowOff>
        </xdr:to>
        <xdr:sp macro="" textlink="">
          <xdr:nvSpPr>
            <xdr:cNvPr id="13324" name="Drop Down 12" hidden="1">
              <a:extLst>
                <a:ext uri="{63B3BB69-23CF-44E3-9099-C40C66FF867C}">
                  <a14:compatExt spid="_x0000_s13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16</xdr:row>
          <xdr:rowOff>228600</xdr:rowOff>
        </xdr:to>
        <xdr:sp macro="" textlink="">
          <xdr:nvSpPr>
            <xdr:cNvPr id="13325" name="Drop Down 13" hidden="1">
              <a:extLst>
                <a:ext uri="{63B3BB69-23CF-44E3-9099-C40C66FF867C}">
                  <a14:compatExt spid="_x0000_s133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38100</xdr:rowOff>
        </xdr:from>
        <xdr:to>
          <xdr:col>4</xdr:col>
          <xdr:colOff>9525</xdr:colOff>
          <xdr:row>18</xdr:row>
          <xdr:rowOff>238125</xdr:rowOff>
        </xdr:to>
        <xdr:sp macro="" textlink="">
          <xdr:nvSpPr>
            <xdr:cNvPr id="13326" name="Drop Down 14" hidden="1">
              <a:extLst>
                <a:ext uri="{63B3BB69-23CF-44E3-9099-C40C66FF867C}">
                  <a14:compatExt spid="_x0000_s133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28575</xdr:rowOff>
        </xdr:from>
        <xdr:to>
          <xdr:col>6</xdr:col>
          <xdr:colOff>9525</xdr:colOff>
          <xdr:row>18</xdr:row>
          <xdr:rowOff>228600</xdr:rowOff>
        </xdr:to>
        <xdr:sp macro="" textlink="">
          <xdr:nvSpPr>
            <xdr:cNvPr id="13327" name="Drop Down 15" hidden="1">
              <a:extLst>
                <a:ext uri="{63B3BB69-23CF-44E3-9099-C40C66FF867C}">
                  <a14:compatExt spid="_x0000_s133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19</xdr:row>
          <xdr:rowOff>228600</xdr:rowOff>
        </xdr:to>
        <xdr:sp macro="" textlink="">
          <xdr:nvSpPr>
            <xdr:cNvPr id="13328" name="Drop Down 16" hidden="1">
              <a:extLst>
                <a:ext uri="{63B3BB69-23CF-44E3-9099-C40C66FF867C}">
                  <a14:compatExt spid="_x0000_s13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28575</xdr:rowOff>
        </xdr:from>
        <xdr:to>
          <xdr:col>6</xdr:col>
          <xdr:colOff>9525</xdr:colOff>
          <xdr:row>19</xdr:row>
          <xdr:rowOff>228600</xdr:rowOff>
        </xdr:to>
        <xdr:sp macro="" textlink="">
          <xdr:nvSpPr>
            <xdr:cNvPr id="13329" name="Drop Down 17" hidden="1">
              <a:extLst>
                <a:ext uri="{63B3BB69-23CF-44E3-9099-C40C66FF867C}">
                  <a14:compatExt spid="_x0000_s133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23</xdr:row>
          <xdr:rowOff>228600</xdr:rowOff>
        </xdr:to>
        <xdr:sp macro="" textlink="">
          <xdr:nvSpPr>
            <xdr:cNvPr id="13330" name="Drop Down 18" hidden="1">
              <a:extLst>
                <a:ext uri="{63B3BB69-23CF-44E3-9099-C40C66FF867C}">
                  <a14:compatExt spid="_x0000_s13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24</xdr:row>
          <xdr:rowOff>228600</xdr:rowOff>
        </xdr:to>
        <xdr:sp macro="" textlink="">
          <xdr:nvSpPr>
            <xdr:cNvPr id="13331" name="Drop Down 19" hidden="1">
              <a:extLst>
                <a:ext uri="{63B3BB69-23CF-44E3-9099-C40C66FF867C}">
                  <a14:compatExt spid="_x0000_s13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25</xdr:row>
          <xdr:rowOff>228600</xdr:rowOff>
        </xdr:to>
        <xdr:sp macro="" textlink="">
          <xdr:nvSpPr>
            <xdr:cNvPr id="13332" name="Drop Down 20" hidden="1">
              <a:extLst>
                <a:ext uri="{63B3BB69-23CF-44E3-9099-C40C66FF867C}">
                  <a14:compatExt spid="_x0000_s13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26</xdr:row>
          <xdr:rowOff>228600</xdr:rowOff>
        </xdr:to>
        <xdr:sp macro="" textlink="">
          <xdr:nvSpPr>
            <xdr:cNvPr id="13333" name="Drop Down 21" hidden="1">
              <a:extLst>
                <a:ext uri="{63B3BB69-23CF-44E3-9099-C40C66FF867C}">
                  <a14:compatExt spid="_x0000_s13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27</xdr:row>
          <xdr:rowOff>228600</xdr:rowOff>
        </xdr:to>
        <xdr:sp macro="" textlink="">
          <xdr:nvSpPr>
            <xdr:cNvPr id="13334" name="Drop Down 22" hidden="1">
              <a:extLst>
                <a:ext uri="{63B3BB69-23CF-44E3-9099-C40C66FF867C}">
                  <a14:compatExt spid="_x0000_s13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28575</xdr:rowOff>
        </xdr:from>
        <xdr:to>
          <xdr:col>6</xdr:col>
          <xdr:colOff>9525</xdr:colOff>
          <xdr:row>23</xdr:row>
          <xdr:rowOff>228600</xdr:rowOff>
        </xdr:to>
        <xdr:sp macro="" textlink="">
          <xdr:nvSpPr>
            <xdr:cNvPr id="13335" name="Drop Down 23" hidden="1">
              <a:extLst>
                <a:ext uri="{63B3BB69-23CF-44E3-9099-C40C66FF867C}">
                  <a14:compatExt spid="_x0000_s133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24</xdr:row>
          <xdr:rowOff>28575</xdr:rowOff>
        </xdr:from>
        <xdr:to>
          <xdr:col>6</xdr:col>
          <xdr:colOff>9525</xdr:colOff>
          <xdr:row>24</xdr:row>
          <xdr:rowOff>228600</xdr:rowOff>
        </xdr:to>
        <xdr:sp macro="" textlink="">
          <xdr:nvSpPr>
            <xdr:cNvPr id="13336" name="Drop Down 24" hidden="1">
              <a:extLst>
                <a:ext uri="{63B3BB69-23CF-44E3-9099-C40C66FF867C}">
                  <a14:compatExt spid="_x0000_s133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xdr:row>
          <xdr:rowOff>28575</xdr:rowOff>
        </xdr:from>
        <xdr:to>
          <xdr:col>6</xdr:col>
          <xdr:colOff>9525</xdr:colOff>
          <xdr:row>25</xdr:row>
          <xdr:rowOff>228600</xdr:rowOff>
        </xdr:to>
        <xdr:sp macro="" textlink="">
          <xdr:nvSpPr>
            <xdr:cNvPr id="13337" name="Drop Down 25" hidden="1">
              <a:extLst>
                <a:ext uri="{63B3BB69-23CF-44E3-9099-C40C66FF867C}">
                  <a14:compatExt spid="_x0000_s13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26</xdr:row>
          <xdr:rowOff>28575</xdr:rowOff>
        </xdr:from>
        <xdr:to>
          <xdr:col>6</xdr:col>
          <xdr:colOff>9525</xdr:colOff>
          <xdr:row>26</xdr:row>
          <xdr:rowOff>228600</xdr:rowOff>
        </xdr:to>
        <xdr:sp macro="" textlink="">
          <xdr:nvSpPr>
            <xdr:cNvPr id="13338" name="Drop Down 26" hidden="1">
              <a:extLst>
                <a:ext uri="{63B3BB69-23CF-44E3-9099-C40C66FF867C}">
                  <a14:compatExt spid="_x0000_s13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27</xdr:row>
          <xdr:rowOff>28575</xdr:rowOff>
        </xdr:from>
        <xdr:to>
          <xdr:col>6</xdr:col>
          <xdr:colOff>9525</xdr:colOff>
          <xdr:row>27</xdr:row>
          <xdr:rowOff>228600</xdr:rowOff>
        </xdr:to>
        <xdr:sp macro="" textlink="">
          <xdr:nvSpPr>
            <xdr:cNvPr id="13339" name="Drop Down 27" hidden="1">
              <a:extLst>
                <a:ext uri="{63B3BB69-23CF-44E3-9099-C40C66FF867C}">
                  <a14:compatExt spid="_x0000_s13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29</xdr:row>
          <xdr:rowOff>228600</xdr:rowOff>
        </xdr:to>
        <xdr:sp macro="" textlink="">
          <xdr:nvSpPr>
            <xdr:cNvPr id="13340" name="Drop Down 28" hidden="1">
              <a:extLst>
                <a:ext uri="{63B3BB69-23CF-44E3-9099-C40C66FF867C}">
                  <a14:compatExt spid="_x0000_s133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28575</xdr:rowOff>
        </xdr:from>
        <xdr:to>
          <xdr:col>4</xdr:col>
          <xdr:colOff>9525</xdr:colOff>
          <xdr:row>30</xdr:row>
          <xdr:rowOff>228600</xdr:rowOff>
        </xdr:to>
        <xdr:sp macro="" textlink="">
          <xdr:nvSpPr>
            <xdr:cNvPr id="13341" name="Drop Down 29" hidden="1">
              <a:extLst>
                <a:ext uri="{63B3BB69-23CF-44E3-9099-C40C66FF867C}">
                  <a14:compatExt spid="_x0000_s13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31</xdr:row>
          <xdr:rowOff>228600</xdr:rowOff>
        </xdr:to>
        <xdr:sp macro="" textlink="">
          <xdr:nvSpPr>
            <xdr:cNvPr id="13342" name="Drop Down 30" hidden="1">
              <a:extLst>
                <a:ext uri="{63B3BB69-23CF-44E3-9099-C40C66FF867C}">
                  <a14:compatExt spid="_x0000_s13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32</xdr:row>
          <xdr:rowOff>228600</xdr:rowOff>
        </xdr:to>
        <xdr:sp macro="" textlink="">
          <xdr:nvSpPr>
            <xdr:cNvPr id="13343" name="Drop Down 31" hidden="1">
              <a:extLst>
                <a:ext uri="{63B3BB69-23CF-44E3-9099-C40C66FF867C}">
                  <a14:compatExt spid="_x0000_s13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28575</xdr:rowOff>
        </xdr:from>
        <xdr:to>
          <xdr:col>4</xdr:col>
          <xdr:colOff>9525</xdr:colOff>
          <xdr:row>33</xdr:row>
          <xdr:rowOff>228600</xdr:rowOff>
        </xdr:to>
        <xdr:sp macro="" textlink="">
          <xdr:nvSpPr>
            <xdr:cNvPr id="13344" name="Drop Down 32" hidden="1">
              <a:extLst>
                <a:ext uri="{63B3BB69-23CF-44E3-9099-C40C66FF867C}">
                  <a14:compatExt spid="_x0000_s13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29</xdr:row>
          <xdr:rowOff>28575</xdr:rowOff>
        </xdr:from>
        <xdr:to>
          <xdr:col>6</xdr:col>
          <xdr:colOff>9525</xdr:colOff>
          <xdr:row>29</xdr:row>
          <xdr:rowOff>228600</xdr:rowOff>
        </xdr:to>
        <xdr:sp macro="" textlink="">
          <xdr:nvSpPr>
            <xdr:cNvPr id="13345" name="Drop Down 33" hidden="1">
              <a:extLst>
                <a:ext uri="{63B3BB69-23CF-44E3-9099-C40C66FF867C}">
                  <a14:compatExt spid="_x0000_s13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xdr:row>
          <xdr:rowOff>28575</xdr:rowOff>
        </xdr:from>
        <xdr:to>
          <xdr:col>6</xdr:col>
          <xdr:colOff>9525</xdr:colOff>
          <xdr:row>30</xdr:row>
          <xdr:rowOff>228600</xdr:rowOff>
        </xdr:to>
        <xdr:sp macro="" textlink="">
          <xdr:nvSpPr>
            <xdr:cNvPr id="13346" name="Drop Down 34" hidden="1">
              <a:extLst>
                <a:ext uri="{63B3BB69-23CF-44E3-9099-C40C66FF867C}">
                  <a14:compatExt spid="_x0000_s13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31</xdr:row>
          <xdr:rowOff>28575</xdr:rowOff>
        </xdr:from>
        <xdr:to>
          <xdr:col>6</xdr:col>
          <xdr:colOff>9525</xdr:colOff>
          <xdr:row>31</xdr:row>
          <xdr:rowOff>228600</xdr:rowOff>
        </xdr:to>
        <xdr:sp macro="" textlink="">
          <xdr:nvSpPr>
            <xdr:cNvPr id="13347" name="Drop Down 35" hidden="1">
              <a:extLst>
                <a:ext uri="{63B3BB69-23CF-44E3-9099-C40C66FF867C}">
                  <a14:compatExt spid="_x0000_s13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32</xdr:row>
          <xdr:rowOff>28575</xdr:rowOff>
        </xdr:from>
        <xdr:to>
          <xdr:col>6</xdr:col>
          <xdr:colOff>9525</xdr:colOff>
          <xdr:row>32</xdr:row>
          <xdr:rowOff>228600</xdr:rowOff>
        </xdr:to>
        <xdr:sp macro="" textlink="">
          <xdr:nvSpPr>
            <xdr:cNvPr id="13348" name="Drop Down 36" hidden="1">
              <a:extLst>
                <a:ext uri="{63B3BB69-23CF-44E3-9099-C40C66FF867C}">
                  <a14:compatExt spid="_x0000_s13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33</xdr:row>
          <xdr:rowOff>28575</xdr:rowOff>
        </xdr:from>
        <xdr:to>
          <xdr:col>6</xdr:col>
          <xdr:colOff>9525</xdr:colOff>
          <xdr:row>33</xdr:row>
          <xdr:rowOff>228600</xdr:rowOff>
        </xdr:to>
        <xdr:sp macro="" textlink="">
          <xdr:nvSpPr>
            <xdr:cNvPr id="13349" name="Drop Down 37" hidden="1">
              <a:extLst>
                <a:ext uri="{63B3BB69-23CF-44E3-9099-C40C66FF867C}">
                  <a14:compatExt spid="_x0000_s13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35</xdr:row>
          <xdr:rowOff>228600</xdr:rowOff>
        </xdr:to>
        <xdr:sp macro="" textlink="">
          <xdr:nvSpPr>
            <xdr:cNvPr id="13350" name="Drop Down 38" hidden="1">
              <a:extLst>
                <a:ext uri="{63B3BB69-23CF-44E3-9099-C40C66FF867C}">
                  <a14:compatExt spid="_x0000_s13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36</xdr:row>
          <xdr:rowOff>228600</xdr:rowOff>
        </xdr:to>
        <xdr:sp macro="" textlink="">
          <xdr:nvSpPr>
            <xdr:cNvPr id="13351" name="Drop Down 39" hidden="1">
              <a:extLst>
                <a:ext uri="{63B3BB69-23CF-44E3-9099-C40C66FF867C}">
                  <a14:compatExt spid="_x0000_s13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37</xdr:row>
          <xdr:rowOff>228600</xdr:rowOff>
        </xdr:to>
        <xdr:sp macro="" textlink="">
          <xdr:nvSpPr>
            <xdr:cNvPr id="13352" name="Drop Down 40" hidden="1">
              <a:extLst>
                <a:ext uri="{63B3BB69-23CF-44E3-9099-C40C66FF867C}">
                  <a14:compatExt spid="_x0000_s13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38</xdr:row>
          <xdr:rowOff>228600</xdr:rowOff>
        </xdr:to>
        <xdr:sp macro="" textlink="">
          <xdr:nvSpPr>
            <xdr:cNvPr id="13353" name="Drop Down 41" hidden="1">
              <a:extLst>
                <a:ext uri="{63B3BB69-23CF-44E3-9099-C40C66FF867C}">
                  <a14:compatExt spid="_x0000_s13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35</xdr:row>
          <xdr:rowOff>28575</xdr:rowOff>
        </xdr:from>
        <xdr:to>
          <xdr:col>6</xdr:col>
          <xdr:colOff>9525</xdr:colOff>
          <xdr:row>35</xdr:row>
          <xdr:rowOff>228600</xdr:rowOff>
        </xdr:to>
        <xdr:sp macro="" textlink="">
          <xdr:nvSpPr>
            <xdr:cNvPr id="13354" name="Drop Down 42" hidden="1">
              <a:extLst>
                <a:ext uri="{63B3BB69-23CF-44E3-9099-C40C66FF867C}">
                  <a14:compatExt spid="_x0000_s13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36</xdr:row>
          <xdr:rowOff>28575</xdr:rowOff>
        </xdr:from>
        <xdr:to>
          <xdr:col>6</xdr:col>
          <xdr:colOff>9525</xdr:colOff>
          <xdr:row>36</xdr:row>
          <xdr:rowOff>228600</xdr:rowOff>
        </xdr:to>
        <xdr:sp macro="" textlink="">
          <xdr:nvSpPr>
            <xdr:cNvPr id="13355" name="Drop Down 43" hidden="1">
              <a:extLst>
                <a:ext uri="{63B3BB69-23CF-44E3-9099-C40C66FF867C}">
                  <a14:compatExt spid="_x0000_s13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37</xdr:row>
          <xdr:rowOff>28575</xdr:rowOff>
        </xdr:from>
        <xdr:to>
          <xdr:col>6</xdr:col>
          <xdr:colOff>9525</xdr:colOff>
          <xdr:row>37</xdr:row>
          <xdr:rowOff>228600</xdr:rowOff>
        </xdr:to>
        <xdr:sp macro="" textlink="">
          <xdr:nvSpPr>
            <xdr:cNvPr id="13356" name="Drop Down 44" hidden="1">
              <a:extLst>
                <a:ext uri="{63B3BB69-23CF-44E3-9099-C40C66FF867C}">
                  <a14:compatExt spid="_x0000_s133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38</xdr:row>
          <xdr:rowOff>28575</xdr:rowOff>
        </xdr:from>
        <xdr:to>
          <xdr:col>6</xdr:col>
          <xdr:colOff>9525</xdr:colOff>
          <xdr:row>38</xdr:row>
          <xdr:rowOff>228600</xdr:rowOff>
        </xdr:to>
        <xdr:sp macro="" textlink="">
          <xdr:nvSpPr>
            <xdr:cNvPr id="13357" name="Drop Down 45" hidden="1">
              <a:extLst>
                <a:ext uri="{63B3BB69-23CF-44E3-9099-C40C66FF867C}">
                  <a14:compatExt spid="_x0000_s133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42</xdr:row>
          <xdr:rowOff>228600</xdr:rowOff>
        </xdr:to>
        <xdr:sp macro="" textlink="">
          <xdr:nvSpPr>
            <xdr:cNvPr id="13358" name="Drop Down 46" hidden="1">
              <a:extLst>
                <a:ext uri="{63B3BB69-23CF-44E3-9099-C40C66FF867C}">
                  <a14:compatExt spid="_x0000_s133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43</xdr:row>
          <xdr:rowOff>228600</xdr:rowOff>
        </xdr:to>
        <xdr:sp macro="" textlink="">
          <xdr:nvSpPr>
            <xdr:cNvPr id="13359" name="Drop Down 47" hidden="1">
              <a:extLst>
                <a:ext uri="{63B3BB69-23CF-44E3-9099-C40C66FF867C}">
                  <a14:compatExt spid="_x0000_s13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41</xdr:row>
          <xdr:rowOff>28575</xdr:rowOff>
        </xdr:from>
        <xdr:to>
          <xdr:col>6</xdr:col>
          <xdr:colOff>9525</xdr:colOff>
          <xdr:row>41</xdr:row>
          <xdr:rowOff>228600</xdr:rowOff>
        </xdr:to>
        <xdr:sp macro="" textlink="">
          <xdr:nvSpPr>
            <xdr:cNvPr id="13360" name="Drop Down 48" hidden="1">
              <a:extLst>
                <a:ext uri="{63B3BB69-23CF-44E3-9099-C40C66FF867C}">
                  <a14:compatExt spid="_x0000_s133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42</xdr:row>
          <xdr:rowOff>28575</xdr:rowOff>
        </xdr:from>
        <xdr:to>
          <xdr:col>6</xdr:col>
          <xdr:colOff>9525</xdr:colOff>
          <xdr:row>42</xdr:row>
          <xdr:rowOff>228600</xdr:rowOff>
        </xdr:to>
        <xdr:sp macro="" textlink="">
          <xdr:nvSpPr>
            <xdr:cNvPr id="13361" name="Drop Down 49" hidden="1">
              <a:extLst>
                <a:ext uri="{63B3BB69-23CF-44E3-9099-C40C66FF867C}">
                  <a14:compatExt spid="_x0000_s13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43</xdr:row>
          <xdr:rowOff>28575</xdr:rowOff>
        </xdr:from>
        <xdr:to>
          <xdr:col>6</xdr:col>
          <xdr:colOff>9525</xdr:colOff>
          <xdr:row>43</xdr:row>
          <xdr:rowOff>228600</xdr:rowOff>
        </xdr:to>
        <xdr:sp macro="" textlink="">
          <xdr:nvSpPr>
            <xdr:cNvPr id="13362" name="Drop Down 50" hidden="1">
              <a:extLst>
                <a:ext uri="{63B3BB69-23CF-44E3-9099-C40C66FF867C}">
                  <a14:compatExt spid="_x0000_s13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44</xdr:row>
          <xdr:rowOff>28575</xdr:rowOff>
        </xdr:from>
        <xdr:to>
          <xdr:col>6</xdr:col>
          <xdr:colOff>9525</xdr:colOff>
          <xdr:row>44</xdr:row>
          <xdr:rowOff>228600</xdr:rowOff>
        </xdr:to>
        <xdr:sp macro="" textlink="">
          <xdr:nvSpPr>
            <xdr:cNvPr id="13363" name="Drop Down 51" hidden="1">
              <a:extLst>
                <a:ext uri="{63B3BB69-23CF-44E3-9099-C40C66FF867C}">
                  <a14:compatExt spid="_x0000_s13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28575</xdr:rowOff>
        </xdr:from>
        <xdr:to>
          <xdr:col>4</xdr:col>
          <xdr:colOff>9525</xdr:colOff>
          <xdr:row>46</xdr:row>
          <xdr:rowOff>228600</xdr:rowOff>
        </xdr:to>
        <xdr:sp macro="" textlink="">
          <xdr:nvSpPr>
            <xdr:cNvPr id="13364" name="Drop Down 52" hidden="1">
              <a:extLst>
                <a:ext uri="{63B3BB69-23CF-44E3-9099-C40C66FF867C}">
                  <a14:compatExt spid="_x0000_s13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47</xdr:row>
          <xdr:rowOff>228600</xdr:rowOff>
        </xdr:to>
        <xdr:sp macro="" textlink="">
          <xdr:nvSpPr>
            <xdr:cNvPr id="13365" name="Drop Down 53" hidden="1">
              <a:extLst>
                <a:ext uri="{63B3BB69-23CF-44E3-9099-C40C66FF867C}">
                  <a14:compatExt spid="_x0000_s13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46</xdr:row>
          <xdr:rowOff>28575</xdr:rowOff>
        </xdr:from>
        <xdr:to>
          <xdr:col>6</xdr:col>
          <xdr:colOff>9525</xdr:colOff>
          <xdr:row>46</xdr:row>
          <xdr:rowOff>228600</xdr:rowOff>
        </xdr:to>
        <xdr:sp macro="" textlink="">
          <xdr:nvSpPr>
            <xdr:cNvPr id="13366" name="Drop Down 54" hidden="1">
              <a:extLst>
                <a:ext uri="{63B3BB69-23CF-44E3-9099-C40C66FF867C}">
                  <a14:compatExt spid="_x0000_s133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47</xdr:row>
          <xdr:rowOff>28575</xdr:rowOff>
        </xdr:from>
        <xdr:to>
          <xdr:col>6</xdr:col>
          <xdr:colOff>9525</xdr:colOff>
          <xdr:row>47</xdr:row>
          <xdr:rowOff>228600</xdr:rowOff>
        </xdr:to>
        <xdr:sp macro="" textlink="">
          <xdr:nvSpPr>
            <xdr:cNvPr id="13367" name="Drop Down 55" hidden="1">
              <a:extLst>
                <a:ext uri="{63B3BB69-23CF-44E3-9099-C40C66FF867C}">
                  <a14:compatExt spid="_x0000_s133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49</xdr:row>
          <xdr:rowOff>228600</xdr:rowOff>
        </xdr:to>
        <xdr:sp macro="" textlink="">
          <xdr:nvSpPr>
            <xdr:cNvPr id="13368" name="Drop Down 56" hidden="1">
              <a:extLst>
                <a:ext uri="{63B3BB69-23CF-44E3-9099-C40C66FF867C}">
                  <a14:compatExt spid="_x0000_s133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50</xdr:row>
          <xdr:rowOff>228600</xdr:rowOff>
        </xdr:to>
        <xdr:sp macro="" textlink="">
          <xdr:nvSpPr>
            <xdr:cNvPr id="13369" name="Drop Down 57" hidden="1">
              <a:extLst>
                <a:ext uri="{63B3BB69-23CF-44E3-9099-C40C66FF867C}">
                  <a14:compatExt spid="_x0000_s13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49</xdr:row>
          <xdr:rowOff>28575</xdr:rowOff>
        </xdr:from>
        <xdr:to>
          <xdr:col>6</xdr:col>
          <xdr:colOff>9525</xdr:colOff>
          <xdr:row>49</xdr:row>
          <xdr:rowOff>228600</xdr:rowOff>
        </xdr:to>
        <xdr:sp macro="" textlink="">
          <xdr:nvSpPr>
            <xdr:cNvPr id="13370" name="Drop Down 58" hidden="1">
              <a:extLst>
                <a:ext uri="{63B3BB69-23CF-44E3-9099-C40C66FF867C}">
                  <a14:compatExt spid="_x0000_s133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50</xdr:row>
          <xdr:rowOff>28575</xdr:rowOff>
        </xdr:from>
        <xdr:to>
          <xdr:col>6</xdr:col>
          <xdr:colOff>9525</xdr:colOff>
          <xdr:row>50</xdr:row>
          <xdr:rowOff>228600</xdr:rowOff>
        </xdr:to>
        <xdr:sp macro="" textlink="">
          <xdr:nvSpPr>
            <xdr:cNvPr id="13371" name="Drop Down 59" hidden="1">
              <a:extLst>
                <a:ext uri="{63B3BB69-23CF-44E3-9099-C40C66FF867C}">
                  <a14:compatExt spid="_x0000_s133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41</xdr:row>
          <xdr:rowOff>228600</xdr:rowOff>
        </xdr:to>
        <xdr:sp macro="" textlink="">
          <xdr:nvSpPr>
            <xdr:cNvPr id="13372" name="Drop Down 60" hidden="1">
              <a:extLst>
                <a:ext uri="{63B3BB69-23CF-44E3-9099-C40C66FF867C}">
                  <a14:compatExt spid="_x0000_s133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44</xdr:row>
          <xdr:rowOff>228600</xdr:rowOff>
        </xdr:to>
        <xdr:sp macro="" textlink="">
          <xdr:nvSpPr>
            <xdr:cNvPr id="13373" name="Drop Down 61" hidden="1">
              <a:extLst>
                <a:ext uri="{63B3BB69-23CF-44E3-9099-C40C66FF867C}">
                  <a14:compatExt spid="_x0000_s133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39</xdr:row>
          <xdr:rowOff>228600</xdr:rowOff>
        </xdr:to>
        <xdr:sp macro="" textlink="">
          <xdr:nvSpPr>
            <xdr:cNvPr id="13374" name="Drop Down 62" hidden="1">
              <a:extLst>
                <a:ext uri="{63B3BB69-23CF-44E3-9099-C40C66FF867C}">
                  <a14:compatExt spid="_x0000_s133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39</xdr:row>
          <xdr:rowOff>28575</xdr:rowOff>
        </xdr:from>
        <xdr:to>
          <xdr:col>6</xdr:col>
          <xdr:colOff>9525</xdr:colOff>
          <xdr:row>39</xdr:row>
          <xdr:rowOff>228600</xdr:rowOff>
        </xdr:to>
        <xdr:sp macro="" textlink="">
          <xdr:nvSpPr>
            <xdr:cNvPr id="13375" name="Drop Down 63" hidden="1">
              <a:extLst>
                <a:ext uri="{63B3BB69-23CF-44E3-9099-C40C66FF867C}">
                  <a14:compatExt spid="_x0000_s133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53</xdr:row>
          <xdr:rowOff>228600</xdr:rowOff>
        </xdr:to>
        <xdr:sp macro="" textlink="">
          <xdr:nvSpPr>
            <xdr:cNvPr id="13376" name="Drop Down 64" hidden="1">
              <a:extLst>
                <a:ext uri="{63B3BB69-23CF-44E3-9099-C40C66FF867C}">
                  <a14:compatExt spid="_x0000_s13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54</xdr:row>
          <xdr:rowOff>228600</xdr:rowOff>
        </xdr:to>
        <xdr:sp macro="" textlink="">
          <xdr:nvSpPr>
            <xdr:cNvPr id="13377" name="Drop Down 65" hidden="1">
              <a:extLst>
                <a:ext uri="{63B3BB69-23CF-44E3-9099-C40C66FF867C}">
                  <a14:compatExt spid="_x0000_s133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28575</xdr:rowOff>
        </xdr:from>
        <xdr:to>
          <xdr:col>4</xdr:col>
          <xdr:colOff>9525</xdr:colOff>
          <xdr:row>55</xdr:row>
          <xdr:rowOff>228600</xdr:rowOff>
        </xdr:to>
        <xdr:sp macro="" textlink="">
          <xdr:nvSpPr>
            <xdr:cNvPr id="13378" name="Drop Down 66" hidden="1">
              <a:extLst>
                <a:ext uri="{63B3BB69-23CF-44E3-9099-C40C66FF867C}">
                  <a14:compatExt spid="_x0000_s133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56</xdr:row>
          <xdr:rowOff>28575</xdr:rowOff>
        </xdr:from>
        <xdr:to>
          <xdr:col>4</xdr:col>
          <xdr:colOff>9525</xdr:colOff>
          <xdr:row>56</xdr:row>
          <xdr:rowOff>228600</xdr:rowOff>
        </xdr:to>
        <xdr:sp macro="" textlink="">
          <xdr:nvSpPr>
            <xdr:cNvPr id="13379" name="Drop Down 67" hidden="1">
              <a:extLst>
                <a:ext uri="{63B3BB69-23CF-44E3-9099-C40C66FF867C}">
                  <a14:compatExt spid="_x0000_s133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28575</xdr:rowOff>
        </xdr:from>
        <xdr:to>
          <xdr:col>4</xdr:col>
          <xdr:colOff>9525</xdr:colOff>
          <xdr:row>57</xdr:row>
          <xdr:rowOff>228600</xdr:rowOff>
        </xdr:to>
        <xdr:sp macro="" textlink="">
          <xdr:nvSpPr>
            <xdr:cNvPr id="13380" name="Drop Down 68" hidden="1">
              <a:extLst>
                <a:ext uri="{63B3BB69-23CF-44E3-9099-C40C66FF867C}">
                  <a14:compatExt spid="_x0000_s133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28575</xdr:rowOff>
        </xdr:from>
        <xdr:to>
          <xdr:col>4</xdr:col>
          <xdr:colOff>9525</xdr:colOff>
          <xdr:row>60</xdr:row>
          <xdr:rowOff>228600</xdr:rowOff>
        </xdr:to>
        <xdr:sp macro="" textlink="">
          <xdr:nvSpPr>
            <xdr:cNvPr id="13381" name="Drop Down 69" hidden="1">
              <a:extLst>
                <a:ext uri="{63B3BB69-23CF-44E3-9099-C40C66FF867C}">
                  <a14:compatExt spid="_x0000_s133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28575</xdr:rowOff>
        </xdr:from>
        <xdr:to>
          <xdr:col>4</xdr:col>
          <xdr:colOff>9525</xdr:colOff>
          <xdr:row>61</xdr:row>
          <xdr:rowOff>228600</xdr:rowOff>
        </xdr:to>
        <xdr:sp macro="" textlink="">
          <xdr:nvSpPr>
            <xdr:cNvPr id="13382" name="Drop Down 70" hidden="1">
              <a:extLst>
                <a:ext uri="{63B3BB69-23CF-44E3-9099-C40C66FF867C}">
                  <a14:compatExt spid="_x0000_s133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28575</xdr:rowOff>
        </xdr:from>
        <xdr:to>
          <xdr:col>4</xdr:col>
          <xdr:colOff>9525</xdr:colOff>
          <xdr:row>62</xdr:row>
          <xdr:rowOff>228600</xdr:rowOff>
        </xdr:to>
        <xdr:sp macro="" textlink="">
          <xdr:nvSpPr>
            <xdr:cNvPr id="13383" name="Drop Down 71" hidden="1">
              <a:extLst>
                <a:ext uri="{63B3BB69-23CF-44E3-9099-C40C66FF867C}">
                  <a14:compatExt spid="_x0000_s13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63</xdr:row>
          <xdr:rowOff>228600</xdr:rowOff>
        </xdr:to>
        <xdr:sp macro="" textlink="">
          <xdr:nvSpPr>
            <xdr:cNvPr id="13384" name="Drop Down 72" hidden="1">
              <a:extLst>
                <a:ext uri="{63B3BB69-23CF-44E3-9099-C40C66FF867C}">
                  <a14:compatExt spid="_x0000_s133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64</xdr:row>
          <xdr:rowOff>228600</xdr:rowOff>
        </xdr:to>
        <xdr:sp macro="" textlink="">
          <xdr:nvSpPr>
            <xdr:cNvPr id="13385" name="Drop Down 73" hidden="1">
              <a:extLst>
                <a:ext uri="{63B3BB69-23CF-44E3-9099-C40C66FF867C}">
                  <a14:compatExt spid="_x0000_s13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28575</xdr:rowOff>
        </xdr:from>
        <xdr:to>
          <xdr:col>4</xdr:col>
          <xdr:colOff>9525</xdr:colOff>
          <xdr:row>65</xdr:row>
          <xdr:rowOff>228600</xdr:rowOff>
        </xdr:to>
        <xdr:sp macro="" textlink="">
          <xdr:nvSpPr>
            <xdr:cNvPr id="13386" name="Drop Down 74" hidden="1">
              <a:extLst>
                <a:ext uri="{63B3BB69-23CF-44E3-9099-C40C66FF867C}">
                  <a14:compatExt spid="_x0000_s13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66</xdr:row>
          <xdr:rowOff>228600</xdr:rowOff>
        </xdr:to>
        <xdr:sp macro="" textlink="">
          <xdr:nvSpPr>
            <xdr:cNvPr id="13387" name="Drop Down 75" hidden="1">
              <a:extLst>
                <a:ext uri="{63B3BB69-23CF-44E3-9099-C40C66FF867C}">
                  <a14:compatExt spid="_x0000_s13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68</xdr:row>
          <xdr:rowOff>228600</xdr:rowOff>
        </xdr:to>
        <xdr:sp macro="" textlink="">
          <xdr:nvSpPr>
            <xdr:cNvPr id="13388" name="Drop Down 76" hidden="1">
              <a:extLst>
                <a:ext uri="{63B3BB69-23CF-44E3-9099-C40C66FF867C}">
                  <a14:compatExt spid="_x0000_s13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69</xdr:row>
          <xdr:rowOff>228600</xdr:rowOff>
        </xdr:to>
        <xdr:sp macro="" textlink="">
          <xdr:nvSpPr>
            <xdr:cNvPr id="13389" name="Drop Down 77" hidden="1">
              <a:extLst>
                <a:ext uri="{63B3BB69-23CF-44E3-9099-C40C66FF867C}">
                  <a14:compatExt spid="_x0000_s13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28575</xdr:rowOff>
        </xdr:from>
        <xdr:to>
          <xdr:col>4</xdr:col>
          <xdr:colOff>9525</xdr:colOff>
          <xdr:row>70</xdr:row>
          <xdr:rowOff>228600</xdr:rowOff>
        </xdr:to>
        <xdr:sp macro="" textlink="">
          <xdr:nvSpPr>
            <xdr:cNvPr id="13390" name="Drop Down 78" hidden="1">
              <a:extLst>
                <a:ext uri="{63B3BB69-23CF-44E3-9099-C40C66FF867C}">
                  <a14:compatExt spid="_x0000_s13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71</xdr:row>
          <xdr:rowOff>28575</xdr:rowOff>
        </xdr:from>
        <xdr:to>
          <xdr:col>4</xdr:col>
          <xdr:colOff>9525</xdr:colOff>
          <xdr:row>71</xdr:row>
          <xdr:rowOff>228600</xdr:rowOff>
        </xdr:to>
        <xdr:sp macro="" textlink="">
          <xdr:nvSpPr>
            <xdr:cNvPr id="13391" name="Drop Down 79" hidden="1">
              <a:extLst>
                <a:ext uri="{63B3BB69-23CF-44E3-9099-C40C66FF867C}">
                  <a14:compatExt spid="_x0000_s133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72</xdr:row>
          <xdr:rowOff>228600</xdr:rowOff>
        </xdr:to>
        <xdr:sp macro="" textlink="">
          <xdr:nvSpPr>
            <xdr:cNvPr id="13392" name="Drop Down 80" hidden="1">
              <a:extLst>
                <a:ext uri="{63B3BB69-23CF-44E3-9099-C40C66FF867C}">
                  <a14:compatExt spid="_x0000_s133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78</xdr:row>
          <xdr:rowOff>228600</xdr:rowOff>
        </xdr:to>
        <xdr:sp macro="" textlink="">
          <xdr:nvSpPr>
            <xdr:cNvPr id="13393" name="Drop Down 81" hidden="1">
              <a:extLst>
                <a:ext uri="{63B3BB69-23CF-44E3-9099-C40C66FF867C}">
                  <a14:compatExt spid="_x0000_s13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28575</xdr:rowOff>
        </xdr:from>
        <xdr:to>
          <xdr:col>4</xdr:col>
          <xdr:colOff>9525</xdr:colOff>
          <xdr:row>79</xdr:row>
          <xdr:rowOff>228600</xdr:rowOff>
        </xdr:to>
        <xdr:sp macro="" textlink="">
          <xdr:nvSpPr>
            <xdr:cNvPr id="13394" name="Drop Down 82" hidden="1">
              <a:extLst>
                <a:ext uri="{63B3BB69-23CF-44E3-9099-C40C66FF867C}">
                  <a14:compatExt spid="_x0000_s13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28575</xdr:rowOff>
        </xdr:from>
        <xdr:to>
          <xdr:col>4</xdr:col>
          <xdr:colOff>9525</xdr:colOff>
          <xdr:row>80</xdr:row>
          <xdr:rowOff>228600</xdr:rowOff>
        </xdr:to>
        <xdr:sp macro="" textlink="">
          <xdr:nvSpPr>
            <xdr:cNvPr id="13395" name="Drop Down 83" hidden="1">
              <a:extLst>
                <a:ext uri="{63B3BB69-23CF-44E3-9099-C40C66FF867C}">
                  <a14:compatExt spid="_x0000_s13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53</xdr:row>
          <xdr:rowOff>28575</xdr:rowOff>
        </xdr:from>
        <xdr:to>
          <xdr:col>6</xdr:col>
          <xdr:colOff>9525</xdr:colOff>
          <xdr:row>53</xdr:row>
          <xdr:rowOff>228600</xdr:rowOff>
        </xdr:to>
        <xdr:sp macro="" textlink="">
          <xdr:nvSpPr>
            <xdr:cNvPr id="13396" name="Drop Down 84" hidden="1">
              <a:extLst>
                <a:ext uri="{63B3BB69-23CF-44E3-9099-C40C66FF867C}">
                  <a14:compatExt spid="_x0000_s133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28575</xdr:rowOff>
        </xdr:from>
        <xdr:to>
          <xdr:col>6</xdr:col>
          <xdr:colOff>9525</xdr:colOff>
          <xdr:row>54</xdr:row>
          <xdr:rowOff>228600</xdr:rowOff>
        </xdr:to>
        <xdr:sp macro="" textlink="">
          <xdr:nvSpPr>
            <xdr:cNvPr id="13397" name="Drop Down 85" hidden="1">
              <a:extLst>
                <a:ext uri="{63B3BB69-23CF-44E3-9099-C40C66FF867C}">
                  <a14:compatExt spid="_x0000_s133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28575</xdr:rowOff>
        </xdr:from>
        <xdr:to>
          <xdr:col>6</xdr:col>
          <xdr:colOff>9525</xdr:colOff>
          <xdr:row>55</xdr:row>
          <xdr:rowOff>228600</xdr:rowOff>
        </xdr:to>
        <xdr:sp macro="" textlink="">
          <xdr:nvSpPr>
            <xdr:cNvPr id="13398" name="Drop Down 86" hidden="1">
              <a:extLst>
                <a:ext uri="{63B3BB69-23CF-44E3-9099-C40C66FF867C}">
                  <a14:compatExt spid="_x0000_s133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56</xdr:row>
          <xdr:rowOff>28575</xdr:rowOff>
        </xdr:from>
        <xdr:to>
          <xdr:col>6</xdr:col>
          <xdr:colOff>9525</xdr:colOff>
          <xdr:row>56</xdr:row>
          <xdr:rowOff>228600</xdr:rowOff>
        </xdr:to>
        <xdr:sp macro="" textlink="">
          <xdr:nvSpPr>
            <xdr:cNvPr id="13399" name="Drop Down 87" hidden="1">
              <a:extLst>
                <a:ext uri="{63B3BB69-23CF-44E3-9099-C40C66FF867C}">
                  <a14:compatExt spid="_x0000_s133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28575</xdr:rowOff>
        </xdr:from>
        <xdr:to>
          <xdr:col>6</xdr:col>
          <xdr:colOff>9525</xdr:colOff>
          <xdr:row>57</xdr:row>
          <xdr:rowOff>228600</xdr:rowOff>
        </xdr:to>
        <xdr:sp macro="" textlink="">
          <xdr:nvSpPr>
            <xdr:cNvPr id="13400" name="Drop Down 88" hidden="1">
              <a:extLst>
                <a:ext uri="{63B3BB69-23CF-44E3-9099-C40C66FF867C}">
                  <a14:compatExt spid="_x0000_s134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28575</xdr:rowOff>
        </xdr:from>
        <xdr:to>
          <xdr:col>6</xdr:col>
          <xdr:colOff>9525</xdr:colOff>
          <xdr:row>60</xdr:row>
          <xdr:rowOff>228600</xdr:rowOff>
        </xdr:to>
        <xdr:sp macro="" textlink="">
          <xdr:nvSpPr>
            <xdr:cNvPr id="13401" name="Drop Down 89" hidden="1">
              <a:extLst>
                <a:ext uri="{63B3BB69-23CF-44E3-9099-C40C66FF867C}">
                  <a14:compatExt spid="_x0000_s13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28575</xdr:rowOff>
        </xdr:from>
        <xdr:to>
          <xdr:col>6</xdr:col>
          <xdr:colOff>9525</xdr:colOff>
          <xdr:row>61</xdr:row>
          <xdr:rowOff>228600</xdr:rowOff>
        </xdr:to>
        <xdr:sp macro="" textlink="">
          <xdr:nvSpPr>
            <xdr:cNvPr id="13402" name="Drop Down 90" hidden="1">
              <a:extLst>
                <a:ext uri="{63B3BB69-23CF-44E3-9099-C40C66FF867C}">
                  <a14:compatExt spid="_x0000_s134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28575</xdr:rowOff>
        </xdr:from>
        <xdr:to>
          <xdr:col>6</xdr:col>
          <xdr:colOff>9525</xdr:colOff>
          <xdr:row>62</xdr:row>
          <xdr:rowOff>228600</xdr:rowOff>
        </xdr:to>
        <xdr:sp macro="" textlink="">
          <xdr:nvSpPr>
            <xdr:cNvPr id="13403" name="Drop Down 91" hidden="1">
              <a:extLst>
                <a:ext uri="{63B3BB69-23CF-44E3-9099-C40C66FF867C}">
                  <a14:compatExt spid="_x0000_s134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28575</xdr:rowOff>
        </xdr:from>
        <xdr:to>
          <xdr:col>6</xdr:col>
          <xdr:colOff>9525</xdr:colOff>
          <xdr:row>63</xdr:row>
          <xdr:rowOff>228600</xdr:rowOff>
        </xdr:to>
        <xdr:sp macro="" textlink="">
          <xdr:nvSpPr>
            <xdr:cNvPr id="13404" name="Drop Down 92" hidden="1">
              <a:extLst>
                <a:ext uri="{63B3BB69-23CF-44E3-9099-C40C66FF867C}">
                  <a14:compatExt spid="_x0000_s134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28575</xdr:rowOff>
        </xdr:from>
        <xdr:to>
          <xdr:col>6</xdr:col>
          <xdr:colOff>9525</xdr:colOff>
          <xdr:row>64</xdr:row>
          <xdr:rowOff>228600</xdr:rowOff>
        </xdr:to>
        <xdr:sp macro="" textlink="">
          <xdr:nvSpPr>
            <xdr:cNvPr id="13405" name="Drop Down 93" hidden="1">
              <a:extLst>
                <a:ext uri="{63B3BB69-23CF-44E3-9099-C40C66FF867C}">
                  <a14:compatExt spid="_x0000_s134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28575</xdr:rowOff>
        </xdr:from>
        <xdr:to>
          <xdr:col>6</xdr:col>
          <xdr:colOff>9525</xdr:colOff>
          <xdr:row>65</xdr:row>
          <xdr:rowOff>228600</xdr:rowOff>
        </xdr:to>
        <xdr:sp macro="" textlink="">
          <xdr:nvSpPr>
            <xdr:cNvPr id="13406" name="Drop Down 94" hidden="1">
              <a:extLst>
                <a:ext uri="{63B3BB69-23CF-44E3-9099-C40C66FF867C}">
                  <a14:compatExt spid="_x0000_s134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28575</xdr:rowOff>
        </xdr:from>
        <xdr:to>
          <xdr:col>6</xdr:col>
          <xdr:colOff>9525</xdr:colOff>
          <xdr:row>66</xdr:row>
          <xdr:rowOff>228600</xdr:rowOff>
        </xdr:to>
        <xdr:sp macro="" textlink="">
          <xdr:nvSpPr>
            <xdr:cNvPr id="13407" name="Drop Down 95" hidden="1">
              <a:extLst>
                <a:ext uri="{63B3BB69-23CF-44E3-9099-C40C66FF867C}">
                  <a14:compatExt spid="_x0000_s13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38100</xdr:rowOff>
        </xdr:from>
        <xdr:to>
          <xdr:col>6</xdr:col>
          <xdr:colOff>9525</xdr:colOff>
          <xdr:row>68</xdr:row>
          <xdr:rowOff>238125</xdr:rowOff>
        </xdr:to>
        <xdr:sp macro="" textlink="">
          <xdr:nvSpPr>
            <xdr:cNvPr id="13408" name="Drop Down 96" hidden="1">
              <a:extLst>
                <a:ext uri="{63B3BB69-23CF-44E3-9099-C40C66FF867C}">
                  <a14:compatExt spid="_x0000_s13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38100</xdr:rowOff>
        </xdr:from>
        <xdr:to>
          <xdr:col>6</xdr:col>
          <xdr:colOff>9525</xdr:colOff>
          <xdr:row>69</xdr:row>
          <xdr:rowOff>238125</xdr:rowOff>
        </xdr:to>
        <xdr:sp macro="" textlink="">
          <xdr:nvSpPr>
            <xdr:cNvPr id="13410" name="Drop Down 98" hidden="1">
              <a:extLst>
                <a:ext uri="{63B3BB69-23CF-44E3-9099-C40C66FF867C}">
                  <a14:compatExt spid="_x0000_s13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38100</xdr:rowOff>
        </xdr:from>
        <xdr:to>
          <xdr:col>6</xdr:col>
          <xdr:colOff>9525</xdr:colOff>
          <xdr:row>70</xdr:row>
          <xdr:rowOff>238125</xdr:rowOff>
        </xdr:to>
        <xdr:sp macro="" textlink="">
          <xdr:nvSpPr>
            <xdr:cNvPr id="13411" name="Drop Down 99" hidden="1">
              <a:extLst>
                <a:ext uri="{63B3BB69-23CF-44E3-9099-C40C66FF867C}">
                  <a14:compatExt spid="_x0000_s13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71</xdr:row>
          <xdr:rowOff>38100</xdr:rowOff>
        </xdr:from>
        <xdr:to>
          <xdr:col>6</xdr:col>
          <xdr:colOff>9525</xdr:colOff>
          <xdr:row>71</xdr:row>
          <xdr:rowOff>238125</xdr:rowOff>
        </xdr:to>
        <xdr:sp macro="" textlink="">
          <xdr:nvSpPr>
            <xdr:cNvPr id="13412" name="Drop Down 100" hidden="1">
              <a:extLst>
                <a:ext uri="{63B3BB69-23CF-44E3-9099-C40C66FF867C}">
                  <a14:compatExt spid="_x0000_s13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72</xdr:row>
          <xdr:rowOff>38100</xdr:rowOff>
        </xdr:from>
        <xdr:to>
          <xdr:col>6</xdr:col>
          <xdr:colOff>9525</xdr:colOff>
          <xdr:row>72</xdr:row>
          <xdr:rowOff>238125</xdr:rowOff>
        </xdr:to>
        <xdr:sp macro="" textlink="">
          <xdr:nvSpPr>
            <xdr:cNvPr id="13413" name="Drop Down 101" hidden="1">
              <a:extLst>
                <a:ext uri="{63B3BB69-23CF-44E3-9099-C40C66FF867C}">
                  <a14:compatExt spid="_x0000_s13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78</xdr:row>
          <xdr:rowOff>38100</xdr:rowOff>
        </xdr:from>
        <xdr:to>
          <xdr:col>6</xdr:col>
          <xdr:colOff>9525</xdr:colOff>
          <xdr:row>78</xdr:row>
          <xdr:rowOff>238125</xdr:rowOff>
        </xdr:to>
        <xdr:sp macro="" textlink="">
          <xdr:nvSpPr>
            <xdr:cNvPr id="13414" name="Drop Down 102" hidden="1">
              <a:extLst>
                <a:ext uri="{63B3BB69-23CF-44E3-9099-C40C66FF867C}">
                  <a14:compatExt spid="_x0000_s13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79</xdr:row>
          <xdr:rowOff>38100</xdr:rowOff>
        </xdr:from>
        <xdr:to>
          <xdr:col>6</xdr:col>
          <xdr:colOff>9525</xdr:colOff>
          <xdr:row>79</xdr:row>
          <xdr:rowOff>238125</xdr:rowOff>
        </xdr:to>
        <xdr:sp macro="" textlink="">
          <xdr:nvSpPr>
            <xdr:cNvPr id="13415" name="Drop Down 103" hidden="1">
              <a:extLst>
                <a:ext uri="{63B3BB69-23CF-44E3-9099-C40C66FF867C}">
                  <a14:compatExt spid="_x0000_s134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80</xdr:row>
          <xdr:rowOff>38100</xdr:rowOff>
        </xdr:from>
        <xdr:to>
          <xdr:col>6</xdr:col>
          <xdr:colOff>9525</xdr:colOff>
          <xdr:row>80</xdr:row>
          <xdr:rowOff>238125</xdr:rowOff>
        </xdr:to>
        <xdr:sp macro="" textlink="">
          <xdr:nvSpPr>
            <xdr:cNvPr id="13416" name="Drop Down 104" hidden="1">
              <a:extLst>
                <a:ext uri="{63B3BB69-23CF-44E3-9099-C40C66FF867C}">
                  <a14:compatExt spid="_x0000_s134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74</xdr:row>
          <xdr:rowOff>228600</xdr:rowOff>
        </xdr:to>
        <xdr:sp macro="" textlink="">
          <xdr:nvSpPr>
            <xdr:cNvPr id="13417" name="Drop Down 105" hidden="1">
              <a:extLst>
                <a:ext uri="{63B3BB69-23CF-44E3-9099-C40C66FF867C}">
                  <a14:compatExt spid="_x0000_s134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75</xdr:row>
          <xdr:rowOff>228600</xdr:rowOff>
        </xdr:to>
        <xdr:sp macro="" textlink="">
          <xdr:nvSpPr>
            <xdr:cNvPr id="13418" name="Drop Down 106" hidden="1">
              <a:extLst>
                <a:ext uri="{63B3BB69-23CF-44E3-9099-C40C66FF867C}">
                  <a14:compatExt spid="_x0000_s13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76</xdr:row>
          <xdr:rowOff>228600</xdr:rowOff>
        </xdr:to>
        <xdr:sp macro="" textlink="">
          <xdr:nvSpPr>
            <xdr:cNvPr id="13419" name="Drop Down 107" hidden="1">
              <a:extLst>
                <a:ext uri="{63B3BB69-23CF-44E3-9099-C40C66FF867C}">
                  <a14:compatExt spid="_x0000_s13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74</xdr:row>
          <xdr:rowOff>38100</xdr:rowOff>
        </xdr:from>
        <xdr:to>
          <xdr:col>6</xdr:col>
          <xdr:colOff>9525</xdr:colOff>
          <xdr:row>74</xdr:row>
          <xdr:rowOff>238125</xdr:rowOff>
        </xdr:to>
        <xdr:sp macro="" textlink="">
          <xdr:nvSpPr>
            <xdr:cNvPr id="13421" name="Drop Down 109" hidden="1">
              <a:extLst>
                <a:ext uri="{63B3BB69-23CF-44E3-9099-C40C66FF867C}">
                  <a14:compatExt spid="_x0000_s134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75</xdr:row>
          <xdr:rowOff>38100</xdr:rowOff>
        </xdr:from>
        <xdr:to>
          <xdr:col>6</xdr:col>
          <xdr:colOff>9525</xdr:colOff>
          <xdr:row>75</xdr:row>
          <xdr:rowOff>238125</xdr:rowOff>
        </xdr:to>
        <xdr:sp macro="" textlink="">
          <xdr:nvSpPr>
            <xdr:cNvPr id="13422" name="Drop Down 110" hidden="1">
              <a:extLst>
                <a:ext uri="{63B3BB69-23CF-44E3-9099-C40C66FF867C}">
                  <a14:compatExt spid="_x0000_s134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76</xdr:row>
          <xdr:rowOff>38100</xdr:rowOff>
        </xdr:from>
        <xdr:to>
          <xdr:col>6</xdr:col>
          <xdr:colOff>9525</xdr:colOff>
          <xdr:row>76</xdr:row>
          <xdr:rowOff>238125</xdr:rowOff>
        </xdr:to>
        <xdr:sp macro="" textlink="">
          <xdr:nvSpPr>
            <xdr:cNvPr id="13423" name="Drop Down 111" hidden="1">
              <a:extLst>
                <a:ext uri="{63B3BB69-23CF-44E3-9099-C40C66FF867C}">
                  <a14:compatExt spid="_x0000_s13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28575</xdr:rowOff>
        </xdr:from>
        <xdr:to>
          <xdr:col>4</xdr:col>
          <xdr:colOff>9525</xdr:colOff>
          <xdr:row>58</xdr:row>
          <xdr:rowOff>228600</xdr:rowOff>
        </xdr:to>
        <xdr:sp macro="" textlink="">
          <xdr:nvSpPr>
            <xdr:cNvPr id="13424" name="Drop Down 112" hidden="1">
              <a:extLst>
                <a:ext uri="{63B3BB69-23CF-44E3-9099-C40C66FF867C}">
                  <a14:compatExt spid="_x0000_s134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28575</xdr:rowOff>
        </xdr:from>
        <xdr:to>
          <xdr:col>6</xdr:col>
          <xdr:colOff>9525</xdr:colOff>
          <xdr:row>58</xdr:row>
          <xdr:rowOff>228600</xdr:rowOff>
        </xdr:to>
        <xdr:sp macro="" textlink="">
          <xdr:nvSpPr>
            <xdr:cNvPr id="13425" name="Drop Down 113" hidden="1">
              <a:extLst>
                <a:ext uri="{63B3BB69-23CF-44E3-9099-C40C66FF867C}">
                  <a14:compatExt spid="_x0000_s13425"/>
                </a:ext>
              </a:extLst>
            </xdr:cNvPr>
            <xdr:cNvSpPr/>
          </xdr:nvSpPr>
          <xdr:spPr>
            <a:xfrm>
              <a:off x="0" y="0"/>
              <a:ext cx="0" cy="0"/>
            </a:xfrm>
            <a:prstGeom prst="rect">
              <a:avLst/>
            </a:prstGeom>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6</xdr:row>
          <xdr:rowOff>19050</xdr:rowOff>
        </xdr:from>
        <xdr:to>
          <xdr:col>4</xdr:col>
          <xdr:colOff>9525</xdr:colOff>
          <xdr:row>6</xdr:row>
          <xdr:rowOff>238125</xdr:rowOff>
        </xdr:to>
        <xdr:sp macro="" textlink="">
          <xdr:nvSpPr>
            <xdr:cNvPr id="18438" name="Drop Down 6" hidden="1">
              <a:extLst>
                <a:ext uri="{63B3BB69-23CF-44E3-9099-C40C66FF867C}">
                  <a14:compatExt spid="_x0000_s18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19050</xdr:rowOff>
        </xdr:from>
        <xdr:to>
          <xdr:col>4</xdr:col>
          <xdr:colOff>9525</xdr:colOff>
          <xdr:row>7</xdr:row>
          <xdr:rowOff>238125</xdr:rowOff>
        </xdr:to>
        <xdr:sp macro="" textlink="">
          <xdr:nvSpPr>
            <xdr:cNvPr id="18439" name="Drop Down 7" hidden="1">
              <a:extLst>
                <a:ext uri="{63B3BB69-23CF-44E3-9099-C40C66FF867C}">
                  <a14:compatExt spid="_x0000_s18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xdr:row>
          <xdr:rowOff>19050</xdr:rowOff>
        </xdr:from>
        <xdr:to>
          <xdr:col>6</xdr:col>
          <xdr:colOff>9525</xdr:colOff>
          <xdr:row>6</xdr:row>
          <xdr:rowOff>238125</xdr:rowOff>
        </xdr:to>
        <xdr:sp macro="" textlink="">
          <xdr:nvSpPr>
            <xdr:cNvPr id="18440" name="Drop Down 8" hidden="1">
              <a:extLst>
                <a:ext uri="{63B3BB69-23CF-44E3-9099-C40C66FF867C}">
                  <a14:compatExt spid="_x0000_s18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xdr:row>
          <xdr:rowOff>19050</xdr:rowOff>
        </xdr:from>
        <xdr:to>
          <xdr:col>6</xdr:col>
          <xdr:colOff>9525</xdr:colOff>
          <xdr:row>7</xdr:row>
          <xdr:rowOff>238125</xdr:rowOff>
        </xdr:to>
        <xdr:sp macro="" textlink="">
          <xdr:nvSpPr>
            <xdr:cNvPr id="18441" name="Drop Down 9" hidden="1">
              <a:extLst>
                <a:ext uri="{63B3BB69-23CF-44E3-9099-C40C66FF867C}">
                  <a14:compatExt spid="_x0000_s18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19050</xdr:rowOff>
        </xdr:from>
        <xdr:to>
          <xdr:col>4</xdr:col>
          <xdr:colOff>9525</xdr:colOff>
          <xdr:row>9</xdr:row>
          <xdr:rowOff>238125</xdr:rowOff>
        </xdr:to>
        <xdr:sp macro="" textlink="">
          <xdr:nvSpPr>
            <xdr:cNvPr id="18442" name="Drop Down 10" hidden="1">
              <a:extLst>
                <a:ext uri="{63B3BB69-23CF-44E3-9099-C40C66FF867C}">
                  <a14:compatExt spid="_x0000_s18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19050</xdr:rowOff>
        </xdr:from>
        <xdr:to>
          <xdr:col>4</xdr:col>
          <xdr:colOff>9525</xdr:colOff>
          <xdr:row>10</xdr:row>
          <xdr:rowOff>238125</xdr:rowOff>
        </xdr:to>
        <xdr:sp macro="" textlink="">
          <xdr:nvSpPr>
            <xdr:cNvPr id="18443" name="Drop Down 11" hidden="1">
              <a:extLst>
                <a:ext uri="{63B3BB69-23CF-44E3-9099-C40C66FF867C}">
                  <a14:compatExt spid="_x0000_s18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xdr:row>
          <xdr:rowOff>19050</xdr:rowOff>
        </xdr:from>
        <xdr:to>
          <xdr:col>6</xdr:col>
          <xdr:colOff>9525</xdr:colOff>
          <xdr:row>9</xdr:row>
          <xdr:rowOff>238125</xdr:rowOff>
        </xdr:to>
        <xdr:sp macro="" textlink="">
          <xdr:nvSpPr>
            <xdr:cNvPr id="18445" name="Drop Down 13" hidden="1">
              <a:extLst>
                <a:ext uri="{63B3BB69-23CF-44E3-9099-C40C66FF867C}">
                  <a14:compatExt spid="_x0000_s18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xdr:row>
          <xdr:rowOff>19050</xdr:rowOff>
        </xdr:from>
        <xdr:to>
          <xdr:col>6</xdr:col>
          <xdr:colOff>9525</xdr:colOff>
          <xdr:row>10</xdr:row>
          <xdr:rowOff>238125</xdr:rowOff>
        </xdr:to>
        <xdr:sp macro="" textlink="">
          <xdr:nvSpPr>
            <xdr:cNvPr id="18446" name="Drop Down 14" hidden="1">
              <a:extLst>
                <a:ext uri="{63B3BB69-23CF-44E3-9099-C40C66FF867C}">
                  <a14:compatExt spid="_x0000_s18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19050</xdr:rowOff>
        </xdr:from>
        <xdr:to>
          <xdr:col>4</xdr:col>
          <xdr:colOff>9525</xdr:colOff>
          <xdr:row>12</xdr:row>
          <xdr:rowOff>238125</xdr:rowOff>
        </xdr:to>
        <xdr:sp macro="" textlink="">
          <xdr:nvSpPr>
            <xdr:cNvPr id="18448" name="Drop Down 16" hidden="1">
              <a:extLst>
                <a:ext uri="{63B3BB69-23CF-44E3-9099-C40C66FF867C}">
                  <a14:compatExt spid="_x0000_s18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19050</xdr:rowOff>
        </xdr:from>
        <xdr:to>
          <xdr:col>4</xdr:col>
          <xdr:colOff>9525</xdr:colOff>
          <xdr:row>13</xdr:row>
          <xdr:rowOff>238125</xdr:rowOff>
        </xdr:to>
        <xdr:sp macro="" textlink="">
          <xdr:nvSpPr>
            <xdr:cNvPr id="18449" name="Drop Down 17" hidden="1">
              <a:extLst>
                <a:ext uri="{63B3BB69-23CF-44E3-9099-C40C66FF867C}">
                  <a14:compatExt spid="_x0000_s18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19050</xdr:rowOff>
        </xdr:from>
        <xdr:to>
          <xdr:col>4</xdr:col>
          <xdr:colOff>9525</xdr:colOff>
          <xdr:row>14</xdr:row>
          <xdr:rowOff>238125</xdr:rowOff>
        </xdr:to>
        <xdr:sp macro="" textlink="">
          <xdr:nvSpPr>
            <xdr:cNvPr id="18450" name="Drop Down 18" hidden="1">
              <a:extLst>
                <a:ext uri="{63B3BB69-23CF-44E3-9099-C40C66FF867C}">
                  <a14:compatExt spid="_x0000_s18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19050</xdr:rowOff>
        </xdr:from>
        <xdr:to>
          <xdr:col>4</xdr:col>
          <xdr:colOff>9525</xdr:colOff>
          <xdr:row>15</xdr:row>
          <xdr:rowOff>238125</xdr:rowOff>
        </xdr:to>
        <xdr:sp macro="" textlink="">
          <xdr:nvSpPr>
            <xdr:cNvPr id="18451" name="Drop Down 19" hidden="1">
              <a:extLst>
                <a:ext uri="{63B3BB69-23CF-44E3-9099-C40C66FF867C}">
                  <a14:compatExt spid="_x0000_s184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xdr:row>
          <xdr:rowOff>19050</xdr:rowOff>
        </xdr:from>
        <xdr:to>
          <xdr:col>6</xdr:col>
          <xdr:colOff>9525</xdr:colOff>
          <xdr:row>12</xdr:row>
          <xdr:rowOff>238125</xdr:rowOff>
        </xdr:to>
        <xdr:sp macro="" textlink="">
          <xdr:nvSpPr>
            <xdr:cNvPr id="18452" name="Drop Down 20" hidden="1">
              <a:extLst>
                <a:ext uri="{63B3BB69-23CF-44E3-9099-C40C66FF867C}">
                  <a14:compatExt spid="_x0000_s184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13</xdr:row>
          <xdr:rowOff>19050</xdr:rowOff>
        </xdr:from>
        <xdr:to>
          <xdr:col>6</xdr:col>
          <xdr:colOff>9525</xdr:colOff>
          <xdr:row>13</xdr:row>
          <xdr:rowOff>238125</xdr:rowOff>
        </xdr:to>
        <xdr:sp macro="" textlink="">
          <xdr:nvSpPr>
            <xdr:cNvPr id="18453" name="Drop Down 21" hidden="1">
              <a:extLst>
                <a:ext uri="{63B3BB69-23CF-44E3-9099-C40C66FF867C}">
                  <a14:compatExt spid="_x0000_s18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xdr:row>
          <xdr:rowOff>19050</xdr:rowOff>
        </xdr:from>
        <xdr:to>
          <xdr:col>6</xdr:col>
          <xdr:colOff>9525</xdr:colOff>
          <xdr:row>14</xdr:row>
          <xdr:rowOff>238125</xdr:rowOff>
        </xdr:to>
        <xdr:sp macro="" textlink="">
          <xdr:nvSpPr>
            <xdr:cNvPr id="18454" name="Drop Down 22" hidden="1">
              <a:extLst>
                <a:ext uri="{63B3BB69-23CF-44E3-9099-C40C66FF867C}">
                  <a14:compatExt spid="_x0000_s18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19050</xdr:rowOff>
        </xdr:from>
        <xdr:to>
          <xdr:col>6</xdr:col>
          <xdr:colOff>9525</xdr:colOff>
          <xdr:row>15</xdr:row>
          <xdr:rowOff>238125</xdr:rowOff>
        </xdr:to>
        <xdr:sp macro="" textlink="">
          <xdr:nvSpPr>
            <xdr:cNvPr id="18455" name="Drop Down 23" hidden="1">
              <a:extLst>
                <a:ext uri="{63B3BB69-23CF-44E3-9099-C40C66FF867C}">
                  <a14:compatExt spid="_x0000_s18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19050</xdr:rowOff>
        </xdr:from>
        <xdr:to>
          <xdr:col>4</xdr:col>
          <xdr:colOff>9525</xdr:colOff>
          <xdr:row>17</xdr:row>
          <xdr:rowOff>238125</xdr:rowOff>
        </xdr:to>
        <xdr:sp macro="" textlink="">
          <xdr:nvSpPr>
            <xdr:cNvPr id="18456" name="Drop Down 24" hidden="1">
              <a:extLst>
                <a:ext uri="{63B3BB69-23CF-44E3-9099-C40C66FF867C}">
                  <a14:compatExt spid="_x0000_s18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xdr:row>
          <xdr:rowOff>19050</xdr:rowOff>
        </xdr:from>
        <xdr:to>
          <xdr:col>4</xdr:col>
          <xdr:colOff>9525</xdr:colOff>
          <xdr:row>18</xdr:row>
          <xdr:rowOff>238125</xdr:rowOff>
        </xdr:to>
        <xdr:sp macro="" textlink="">
          <xdr:nvSpPr>
            <xdr:cNvPr id="18457" name="Drop Down 25" hidden="1">
              <a:extLst>
                <a:ext uri="{63B3BB69-23CF-44E3-9099-C40C66FF867C}">
                  <a14:compatExt spid="_x0000_s18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xdr:row>
          <xdr:rowOff>19050</xdr:rowOff>
        </xdr:from>
        <xdr:to>
          <xdr:col>4</xdr:col>
          <xdr:colOff>9525</xdr:colOff>
          <xdr:row>20</xdr:row>
          <xdr:rowOff>238125</xdr:rowOff>
        </xdr:to>
        <xdr:sp macro="" textlink="">
          <xdr:nvSpPr>
            <xdr:cNvPr id="18458" name="Drop Down 26" hidden="1">
              <a:extLst>
                <a:ext uri="{63B3BB69-23CF-44E3-9099-C40C66FF867C}">
                  <a14:compatExt spid="_x0000_s18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xdr:row>
          <xdr:rowOff>19050</xdr:rowOff>
        </xdr:from>
        <xdr:to>
          <xdr:col>6</xdr:col>
          <xdr:colOff>9525</xdr:colOff>
          <xdr:row>17</xdr:row>
          <xdr:rowOff>238125</xdr:rowOff>
        </xdr:to>
        <xdr:sp macro="" textlink="">
          <xdr:nvSpPr>
            <xdr:cNvPr id="18459" name="Drop Down 27" hidden="1">
              <a:extLst>
                <a:ext uri="{63B3BB69-23CF-44E3-9099-C40C66FF867C}">
                  <a14:compatExt spid="_x0000_s18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18</xdr:row>
          <xdr:rowOff>19050</xdr:rowOff>
        </xdr:from>
        <xdr:to>
          <xdr:col>6</xdr:col>
          <xdr:colOff>9525</xdr:colOff>
          <xdr:row>18</xdr:row>
          <xdr:rowOff>238125</xdr:rowOff>
        </xdr:to>
        <xdr:sp macro="" textlink="">
          <xdr:nvSpPr>
            <xdr:cNvPr id="18460" name="Drop Down 28" hidden="1">
              <a:extLst>
                <a:ext uri="{63B3BB69-23CF-44E3-9099-C40C66FF867C}">
                  <a14:compatExt spid="_x0000_s18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20</xdr:row>
          <xdr:rowOff>19050</xdr:rowOff>
        </xdr:from>
        <xdr:to>
          <xdr:col>6</xdr:col>
          <xdr:colOff>9525</xdr:colOff>
          <xdr:row>20</xdr:row>
          <xdr:rowOff>238125</xdr:rowOff>
        </xdr:to>
        <xdr:sp macro="" textlink="">
          <xdr:nvSpPr>
            <xdr:cNvPr id="18461" name="Drop Down 29" hidden="1">
              <a:extLst>
                <a:ext uri="{63B3BB69-23CF-44E3-9099-C40C66FF867C}">
                  <a14:compatExt spid="_x0000_s18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19050</xdr:rowOff>
        </xdr:from>
        <xdr:to>
          <xdr:col>4</xdr:col>
          <xdr:colOff>9525</xdr:colOff>
          <xdr:row>22</xdr:row>
          <xdr:rowOff>238125</xdr:rowOff>
        </xdr:to>
        <xdr:sp macro="" textlink="">
          <xdr:nvSpPr>
            <xdr:cNvPr id="18462" name="Drop Down 30" hidden="1">
              <a:extLst>
                <a:ext uri="{63B3BB69-23CF-44E3-9099-C40C66FF867C}">
                  <a14:compatExt spid="_x0000_s18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22</xdr:row>
          <xdr:rowOff>19050</xdr:rowOff>
        </xdr:from>
        <xdr:to>
          <xdr:col>6</xdr:col>
          <xdr:colOff>9525</xdr:colOff>
          <xdr:row>22</xdr:row>
          <xdr:rowOff>238125</xdr:rowOff>
        </xdr:to>
        <xdr:sp macro="" textlink="">
          <xdr:nvSpPr>
            <xdr:cNvPr id="18465" name="Drop Down 33" hidden="1">
              <a:extLst>
                <a:ext uri="{63B3BB69-23CF-44E3-9099-C40C66FF867C}">
                  <a14:compatExt spid="_x0000_s18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19050</xdr:rowOff>
        </xdr:from>
        <xdr:to>
          <xdr:col>4</xdr:col>
          <xdr:colOff>9525</xdr:colOff>
          <xdr:row>25</xdr:row>
          <xdr:rowOff>238125</xdr:rowOff>
        </xdr:to>
        <xdr:sp macro="" textlink="">
          <xdr:nvSpPr>
            <xdr:cNvPr id="18468" name="Drop Down 36" hidden="1">
              <a:extLst>
                <a:ext uri="{63B3BB69-23CF-44E3-9099-C40C66FF867C}">
                  <a14:compatExt spid="_x0000_s184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19050</xdr:rowOff>
        </xdr:from>
        <xdr:to>
          <xdr:col>4</xdr:col>
          <xdr:colOff>9525</xdr:colOff>
          <xdr:row>26</xdr:row>
          <xdr:rowOff>238125</xdr:rowOff>
        </xdr:to>
        <xdr:sp macro="" textlink="">
          <xdr:nvSpPr>
            <xdr:cNvPr id="18472" name="Drop Down 40" hidden="1">
              <a:extLst>
                <a:ext uri="{63B3BB69-23CF-44E3-9099-C40C66FF867C}">
                  <a14:compatExt spid="_x0000_s18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19050</xdr:rowOff>
        </xdr:from>
        <xdr:to>
          <xdr:col>4</xdr:col>
          <xdr:colOff>9525</xdr:colOff>
          <xdr:row>28</xdr:row>
          <xdr:rowOff>238125</xdr:rowOff>
        </xdr:to>
        <xdr:sp macro="" textlink="">
          <xdr:nvSpPr>
            <xdr:cNvPr id="18473" name="Drop Down 41" hidden="1">
              <a:extLst>
                <a:ext uri="{63B3BB69-23CF-44E3-9099-C40C66FF867C}">
                  <a14:compatExt spid="_x0000_s18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19050</xdr:rowOff>
        </xdr:from>
        <xdr:to>
          <xdr:col>4</xdr:col>
          <xdr:colOff>9525</xdr:colOff>
          <xdr:row>30</xdr:row>
          <xdr:rowOff>238125</xdr:rowOff>
        </xdr:to>
        <xdr:sp macro="" textlink="">
          <xdr:nvSpPr>
            <xdr:cNvPr id="18476" name="Drop Down 44" hidden="1">
              <a:extLst>
                <a:ext uri="{63B3BB69-23CF-44E3-9099-C40C66FF867C}">
                  <a14:compatExt spid="_x0000_s18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xdr:row>
          <xdr:rowOff>19050</xdr:rowOff>
        </xdr:from>
        <xdr:to>
          <xdr:col>4</xdr:col>
          <xdr:colOff>9525</xdr:colOff>
          <xdr:row>33</xdr:row>
          <xdr:rowOff>238125</xdr:rowOff>
        </xdr:to>
        <xdr:sp macro="" textlink="">
          <xdr:nvSpPr>
            <xdr:cNvPr id="18477" name="Drop Down 45" hidden="1">
              <a:extLst>
                <a:ext uri="{63B3BB69-23CF-44E3-9099-C40C66FF867C}">
                  <a14:compatExt spid="_x0000_s18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34</xdr:row>
          <xdr:rowOff>19050</xdr:rowOff>
        </xdr:from>
        <xdr:to>
          <xdr:col>4</xdr:col>
          <xdr:colOff>9525</xdr:colOff>
          <xdr:row>34</xdr:row>
          <xdr:rowOff>238125</xdr:rowOff>
        </xdr:to>
        <xdr:sp macro="" textlink="">
          <xdr:nvSpPr>
            <xdr:cNvPr id="18478" name="Drop Down 46" hidden="1">
              <a:extLst>
                <a:ext uri="{63B3BB69-23CF-44E3-9099-C40C66FF867C}">
                  <a14:compatExt spid="_x0000_s18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19050</xdr:rowOff>
        </xdr:from>
        <xdr:to>
          <xdr:col>4</xdr:col>
          <xdr:colOff>9525</xdr:colOff>
          <xdr:row>35</xdr:row>
          <xdr:rowOff>238125</xdr:rowOff>
        </xdr:to>
        <xdr:sp macro="" textlink="">
          <xdr:nvSpPr>
            <xdr:cNvPr id="18479" name="Drop Down 47" hidden="1">
              <a:extLst>
                <a:ext uri="{63B3BB69-23CF-44E3-9099-C40C66FF867C}">
                  <a14:compatExt spid="_x0000_s18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19050</xdr:rowOff>
        </xdr:from>
        <xdr:to>
          <xdr:col>4</xdr:col>
          <xdr:colOff>9525</xdr:colOff>
          <xdr:row>36</xdr:row>
          <xdr:rowOff>238125</xdr:rowOff>
        </xdr:to>
        <xdr:sp macro="" textlink="">
          <xdr:nvSpPr>
            <xdr:cNvPr id="18480" name="Drop Down 48" hidden="1">
              <a:extLst>
                <a:ext uri="{63B3BB69-23CF-44E3-9099-C40C66FF867C}">
                  <a14:compatExt spid="_x0000_s18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19050</xdr:rowOff>
        </xdr:from>
        <xdr:to>
          <xdr:col>4</xdr:col>
          <xdr:colOff>9525</xdr:colOff>
          <xdr:row>37</xdr:row>
          <xdr:rowOff>238125</xdr:rowOff>
        </xdr:to>
        <xdr:sp macro="" textlink="">
          <xdr:nvSpPr>
            <xdr:cNvPr id="18481" name="Drop Down 49" hidden="1">
              <a:extLst>
                <a:ext uri="{63B3BB69-23CF-44E3-9099-C40C66FF867C}">
                  <a14:compatExt spid="_x0000_s18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19050</xdr:rowOff>
        </xdr:from>
        <xdr:to>
          <xdr:col>4</xdr:col>
          <xdr:colOff>9525</xdr:colOff>
          <xdr:row>38</xdr:row>
          <xdr:rowOff>238125</xdr:rowOff>
        </xdr:to>
        <xdr:sp macro="" textlink="">
          <xdr:nvSpPr>
            <xdr:cNvPr id="18482" name="Drop Down 50" hidden="1">
              <a:extLst>
                <a:ext uri="{63B3BB69-23CF-44E3-9099-C40C66FF867C}">
                  <a14:compatExt spid="_x0000_s18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19050</xdr:rowOff>
        </xdr:from>
        <xdr:to>
          <xdr:col>4</xdr:col>
          <xdr:colOff>9525</xdr:colOff>
          <xdr:row>39</xdr:row>
          <xdr:rowOff>238125</xdr:rowOff>
        </xdr:to>
        <xdr:sp macro="" textlink="">
          <xdr:nvSpPr>
            <xdr:cNvPr id="18483" name="Drop Down 51" hidden="1">
              <a:extLst>
                <a:ext uri="{63B3BB69-23CF-44E3-9099-C40C66FF867C}">
                  <a14:compatExt spid="_x0000_s18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19050</xdr:rowOff>
        </xdr:from>
        <xdr:to>
          <xdr:col>4</xdr:col>
          <xdr:colOff>9525</xdr:colOff>
          <xdr:row>40</xdr:row>
          <xdr:rowOff>238125</xdr:rowOff>
        </xdr:to>
        <xdr:sp macro="" textlink="">
          <xdr:nvSpPr>
            <xdr:cNvPr id="18484" name="Drop Down 52" hidden="1">
              <a:extLst>
                <a:ext uri="{63B3BB69-23CF-44E3-9099-C40C66FF867C}">
                  <a14:compatExt spid="_x0000_s18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19050</xdr:rowOff>
        </xdr:from>
        <xdr:to>
          <xdr:col>4</xdr:col>
          <xdr:colOff>9525</xdr:colOff>
          <xdr:row>41</xdr:row>
          <xdr:rowOff>238125</xdr:rowOff>
        </xdr:to>
        <xdr:sp macro="" textlink="">
          <xdr:nvSpPr>
            <xdr:cNvPr id="18485" name="Drop Down 53" hidden="1">
              <a:extLst>
                <a:ext uri="{63B3BB69-23CF-44E3-9099-C40C66FF867C}">
                  <a14:compatExt spid="_x0000_s18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19050</xdr:rowOff>
        </xdr:from>
        <xdr:to>
          <xdr:col>4</xdr:col>
          <xdr:colOff>9525</xdr:colOff>
          <xdr:row>42</xdr:row>
          <xdr:rowOff>238125</xdr:rowOff>
        </xdr:to>
        <xdr:sp macro="" textlink="">
          <xdr:nvSpPr>
            <xdr:cNvPr id="18486" name="Drop Down 54" hidden="1">
              <a:extLst>
                <a:ext uri="{63B3BB69-23CF-44E3-9099-C40C66FF867C}">
                  <a14:compatExt spid="_x0000_s18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19050</xdr:rowOff>
        </xdr:from>
        <xdr:to>
          <xdr:col>4</xdr:col>
          <xdr:colOff>9525</xdr:colOff>
          <xdr:row>43</xdr:row>
          <xdr:rowOff>238125</xdr:rowOff>
        </xdr:to>
        <xdr:sp macro="" textlink="">
          <xdr:nvSpPr>
            <xdr:cNvPr id="18487" name="Drop Down 55" hidden="1">
              <a:extLst>
                <a:ext uri="{63B3BB69-23CF-44E3-9099-C40C66FF867C}">
                  <a14:compatExt spid="_x0000_s18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19050</xdr:rowOff>
        </xdr:from>
        <xdr:to>
          <xdr:col>4</xdr:col>
          <xdr:colOff>9525</xdr:colOff>
          <xdr:row>44</xdr:row>
          <xdr:rowOff>238125</xdr:rowOff>
        </xdr:to>
        <xdr:sp macro="" textlink="">
          <xdr:nvSpPr>
            <xdr:cNvPr id="18488" name="Drop Down 56" hidden="1">
              <a:extLst>
                <a:ext uri="{63B3BB69-23CF-44E3-9099-C40C66FF867C}">
                  <a14:compatExt spid="_x0000_s18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45</xdr:row>
          <xdr:rowOff>19050</xdr:rowOff>
        </xdr:from>
        <xdr:to>
          <xdr:col>4</xdr:col>
          <xdr:colOff>9525</xdr:colOff>
          <xdr:row>45</xdr:row>
          <xdr:rowOff>238125</xdr:rowOff>
        </xdr:to>
        <xdr:sp macro="" textlink="">
          <xdr:nvSpPr>
            <xdr:cNvPr id="18489" name="Drop Down 57" hidden="1">
              <a:extLst>
                <a:ext uri="{63B3BB69-23CF-44E3-9099-C40C66FF867C}">
                  <a14:compatExt spid="_x0000_s18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19050</xdr:rowOff>
        </xdr:from>
        <xdr:to>
          <xdr:col>4</xdr:col>
          <xdr:colOff>9525</xdr:colOff>
          <xdr:row>47</xdr:row>
          <xdr:rowOff>238125</xdr:rowOff>
        </xdr:to>
        <xdr:sp macro="" textlink="">
          <xdr:nvSpPr>
            <xdr:cNvPr id="18490" name="Drop Down 58" hidden="1">
              <a:extLst>
                <a:ext uri="{63B3BB69-23CF-44E3-9099-C40C66FF867C}">
                  <a14:compatExt spid="_x0000_s18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19050</xdr:rowOff>
        </xdr:from>
        <xdr:to>
          <xdr:col>4</xdr:col>
          <xdr:colOff>9525</xdr:colOff>
          <xdr:row>48</xdr:row>
          <xdr:rowOff>238125</xdr:rowOff>
        </xdr:to>
        <xdr:sp macro="" textlink="">
          <xdr:nvSpPr>
            <xdr:cNvPr id="18491" name="Drop Down 59" hidden="1">
              <a:extLst>
                <a:ext uri="{63B3BB69-23CF-44E3-9099-C40C66FF867C}">
                  <a14:compatExt spid="_x0000_s18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19050</xdr:rowOff>
        </xdr:from>
        <xdr:to>
          <xdr:col>4</xdr:col>
          <xdr:colOff>9525</xdr:colOff>
          <xdr:row>49</xdr:row>
          <xdr:rowOff>238125</xdr:rowOff>
        </xdr:to>
        <xdr:sp macro="" textlink="">
          <xdr:nvSpPr>
            <xdr:cNvPr id="18492" name="Drop Down 60" hidden="1">
              <a:extLst>
                <a:ext uri="{63B3BB69-23CF-44E3-9099-C40C66FF867C}">
                  <a14:compatExt spid="_x0000_s18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54</xdr:row>
          <xdr:rowOff>19050</xdr:rowOff>
        </xdr:from>
        <xdr:to>
          <xdr:col>6</xdr:col>
          <xdr:colOff>9525</xdr:colOff>
          <xdr:row>54</xdr:row>
          <xdr:rowOff>238125</xdr:rowOff>
        </xdr:to>
        <xdr:sp macro="" textlink="">
          <xdr:nvSpPr>
            <xdr:cNvPr id="18494" name="Drop Down 62" hidden="1">
              <a:extLst>
                <a:ext uri="{63B3BB69-23CF-44E3-9099-C40C66FF867C}">
                  <a14:compatExt spid="_x0000_s18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55</xdr:row>
          <xdr:rowOff>19050</xdr:rowOff>
        </xdr:from>
        <xdr:to>
          <xdr:col>6</xdr:col>
          <xdr:colOff>9525</xdr:colOff>
          <xdr:row>55</xdr:row>
          <xdr:rowOff>238125</xdr:rowOff>
        </xdr:to>
        <xdr:sp macro="" textlink="">
          <xdr:nvSpPr>
            <xdr:cNvPr id="18495" name="Drop Down 63" hidden="1">
              <a:extLst>
                <a:ext uri="{63B3BB69-23CF-44E3-9099-C40C66FF867C}">
                  <a14:compatExt spid="_x0000_s18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57</xdr:row>
          <xdr:rowOff>19050</xdr:rowOff>
        </xdr:from>
        <xdr:to>
          <xdr:col>6</xdr:col>
          <xdr:colOff>9525</xdr:colOff>
          <xdr:row>57</xdr:row>
          <xdr:rowOff>238125</xdr:rowOff>
        </xdr:to>
        <xdr:sp macro="" textlink="">
          <xdr:nvSpPr>
            <xdr:cNvPr id="18496" name="Drop Down 64" hidden="1">
              <a:extLst>
                <a:ext uri="{63B3BB69-23CF-44E3-9099-C40C66FF867C}">
                  <a14:compatExt spid="_x0000_s18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58</xdr:row>
          <xdr:rowOff>19050</xdr:rowOff>
        </xdr:from>
        <xdr:to>
          <xdr:col>6</xdr:col>
          <xdr:colOff>9525</xdr:colOff>
          <xdr:row>58</xdr:row>
          <xdr:rowOff>238125</xdr:rowOff>
        </xdr:to>
        <xdr:sp macro="" textlink="">
          <xdr:nvSpPr>
            <xdr:cNvPr id="18497" name="Drop Down 65" hidden="1">
              <a:extLst>
                <a:ext uri="{63B3BB69-23CF-44E3-9099-C40C66FF867C}">
                  <a14:compatExt spid="_x0000_s18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19050</xdr:rowOff>
        </xdr:from>
        <xdr:to>
          <xdr:col>4</xdr:col>
          <xdr:colOff>9525</xdr:colOff>
          <xdr:row>54</xdr:row>
          <xdr:rowOff>238125</xdr:rowOff>
        </xdr:to>
        <xdr:sp macro="" textlink="">
          <xdr:nvSpPr>
            <xdr:cNvPr id="18499" name="Drop Down 67" hidden="1">
              <a:extLst>
                <a:ext uri="{63B3BB69-23CF-44E3-9099-C40C66FF867C}">
                  <a14:compatExt spid="_x0000_s184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55</xdr:row>
          <xdr:rowOff>19050</xdr:rowOff>
        </xdr:from>
        <xdr:to>
          <xdr:col>4</xdr:col>
          <xdr:colOff>9525</xdr:colOff>
          <xdr:row>55</xdr:row>
          <xdr:rowOff>238125</xdr:rowOff>
        </xdr:to>
        <xdr:sp macro="" textlink="">
          <xdr:nvSpPr>
            <xdr:cNvPr id="18500" name="Drop Down 68" hidden="1">
              <a:extLst>
                <a:ext uri="{63B3BB69-23CF-44E3-9099-C40C66FF867C}">
                  <a14:compatExt spid="_x0000_s185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57</xdr:row>
          <xdr:rowOff>19050</xdr:rowOff>
        </xdr:from>
        <xdr:to>
          <xdr:col>4</xdr:col>
          <xdr:colOff>9525</xdr:colOff>
          <xdr:row>57</xdr:row>
          <xdr:rowOff>238125</xdr:rowOff>
        </xdr:to>
        <xdr:sp macro="" textlink="">
          <xdr:nvSpPr>
            <xdr:cNvPr id="18501" name="Drop Down 69" hidden="1">
              <a:extLst>
                <a:ext uri="{63B3BB69-23CF-44E3-9099-C40C66FF867C}">
                  <a14:compatExt spid="_x0000_s18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19050</xdr:rowOff>
        </xdr:from>
        <xdr:to>
          <xdr:col>4</xdr:col>
          <xdr:colOff>9525</xdr:colOff>
          <xdr:row>58</xdr:row>
          <xdr:rowOff>238125</xdr:rowOff>
        </xdr:to>
        <xdr:sp macro="" textlink="">
          <xdr:nvSpPr>
            <xdr:cNvPr id="18502" name="Drop Down 70" hidden="1">
              <a:extLst>
                <a:ext uri="{63B3BB69-23CF-44E3-9099-C40C66FF867C}">
                  <a14:compatExt spid="_x0000_s18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60</xdr:row>
          <xdr:rowOff>19050</xdr:rowOff>
        </xdr:from>
        <xdr:to>
          <xdr:col>4</xdr:col>
          <xdr:colOff>9525</xdr:colOff>
          <xdr:row>60</xdr:row>
          <xdr:rowOff>238125</xdr:rowOff>
        </xdr:to>
        <xdr:sp macro="" textlink="">
          <xdr:nvSpPr>
            <xdr:cNvPr id="18504" name="Drop Down 72" hidden="1">
              <a:extLst>
                <a:ext uri="{63B3BB69-23CF-44E3-9099-C40C66FF867C}">
                  <a14:compatExt spid="_x0000_s18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61</xdr:row>
          <xdr:rowOff>19050</xdr:rowOff>
        </xdr:from>
        <xdr:to>
          <xdr:col>4</xdr:col>
          <xdr:colOff>9525</xdr:colOff>
          <xdr:row>61</xdr:row>
          <xdr:rowOff>238125</xdr:rowOff>
        </xdr:to>
        <xdr:sp macro="" textlink="">
          <xdr:nvSpPr>
            <xdr:cNvPr id="18505" name="Drop Down 73" hidden="1">
              <a:extLst>
                <a:ext uri="{63B3BB69-23CF-44E3-9099-C40C66FF867C}">
                  <a14:compatExt spid="_x0000_s185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62</xdr:row>
          <xdr:rowOff>19050</xdr:rowOff>
        </xdr:from>
        <xdr:to>
          <xdr:col>4</xdr:col>
          <xdr:colOff>9525</xdr:colOff>
          <xdr:row>62</xdr:row>
          <xdr:rowOff>238125</xdr:rowOff>
        </xdr:to>
        <xdr:sp macro="" textlink="">
          <xdr:nvSpPr>
            <xdr:cNvPr id="18506" name="Drop Down 74" hidden="1">
              <a:extLst>
                <a:ext uri="{63B3BB69-23CF-44E3-9099-C40C66FF867C}">
                  <a14:compatExt spid="_x0000_s18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19050</xdr:rowOff>
        </xdr:from>
        <xdr:to>
          <xdr:col>4</xdr:col>
          <xdr:colOff>9525</xdr:colOff>
          <xdr:row>63</xdr:row>
          <xdr:rowOff>238125</xdr:rowOff>
        </xdr:to>
        <xdr:sp macro="" textlink="">
          <xdr:nvSpPr>
            <xdr:cNvPr id="18507" name="Drop Down 75" hidden="1">
              <a:extLst>
                <a:ext uri="{63B3BB69-23CF-44E3-9099-C40C66FF867C}">
                  <a14:compatExt spid="_x0000_s18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60</xdr:row>
          <xdr:rowOff>19050</xdr:rowOff>
        </xdr:from>
        <xdr:to>
          <xdr:col>6</xdr:col>
          <xdr:colOff>9525</xdr:colOff>
          <xdr:row>60</xdr:row>
          <xdr:rowOff>238125</xdr:rowOff>
        </xdr:to>
        <xdr:sp macro="" textlink="">
          <xdr:nvSpPr>
            <xdr:cNvPr id="18508" name="Drop Down 76" hidden="1">
              <a:extLst>
                <a:ext uri="{63B3BB69-23CF-44E3-9099-C40C66FF867C}">
                  <a14:compatExt spid="_x0000_s18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61</xdr:row>
          <xdr:rowOff>19050</xdr:rowOff>
        </xdr:from>
        <xdr:to>
          <xdr:col>6</xdr:col>
          <xdr:colOff>9525</xdr:colOff>
          <xdr:row>61</xdr:row>
          <xdr:rowOff>238125</xdr:rowOff>
        </xdr:to>
        <xdr:sp macro="" textlink="">
          <xdr:nvSpPr>
            <xdr:cNvPr id="18509" name="Drop Down 77" hidden="1">
              <a:extLst>
                <a:ext uri="{63B3BB69-23CF-44E3-9099-C40C66FF867C}">
                  <a14:compatExt spid="_x0000_s18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62</xdr:row>
          <xdr:rowOff>19050</xdr:rowOff>
        </xdr:from>
        <xdr:to>
          <xdr:col>6</xdr:col>
          <xdr:colOff>9525</xdr:colOff>
          <xdr:row>62</xdr:row>
          <xdr:rowOff>238125</xdr:rowOff>
        </xdr:to>
        <xdr:sp macro="" textlink="">
          <xdr:nvSpPr>
            <xdr:cNvPr id="18510" name="Drop Down 78" hidden="1">
              <a:extLst>
                <a:ext uri="{63B3BB69-23CF-44E3-9099-C40C66FF867C}">
                  <a14:compatExt spid="_x0000_s18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19050</xdr:rowOff>
        </xdr:from>
        <xdr:to>
          <xdr:col>6</xdr:col>
          <xdr:colOff>9525</xdr:colOff>
          <xdr:row>63</xdr:row>
          <xdr:rowOff>238125</xdr:rowOff>
        </xdr:to>
        <xdr:sp macro="" textlink="">
          <xdr:nvSpPr>
            <xdr:cNvPr id="18511" name="Drop Down 79" hidden="1">
              <a:extLst>
                <a:ext uri="{63B3BB69-23CF-44E3-9099-C40C66FF867C}">
                  <a14:compatExt spid="_x0000_s18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65</xdr:row>
          <xdr:rowOff>19050</xdr:rowOff>
        </xdr:from>
        <xdr:to>
          <xdr:col>4</xdr:col>
          <xdr:colOff>9525</xdr:colOff>
          <xdr:row>65</xdr:row>
          <xdr:rowOff>238125</xdr:rowOff>
        </xdr:to>
        <xdr:sp macro="" textlink="">
          <xdr:nvSpPr>
            <xdr:cNvPr id="18512" name="Drop Down 80" hidden="1">
              <a:extLst>
                <a:ext uri="{63B3BB69-23CF-44E3-9099-C40C66FF867C}">
                  <a14:compatExt spid="_x0000_s18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19050</xdr:rowOff>
        </xdr:from>
        <xdr:to>
          <xdr:col>4</xdr:col>
          <xdr:colOff>9525</xdr:colOff>
          <xdr:row>66</xdr:row>
          <xdr:rowOff>238125</xdr:rowOff>
        </xdr:to>
        <xdr:sp macro="" textlink="">
          <xdr:nvSpPr>
            <xdr:cNvPr id="18513" name="Drop Down 81" hidden="1">
              <a:extLst>
                <a:ext uri="{63B3BB69-23CF-44E3-9099-C40C66FF867C}">
                  <a14:compatExt spid="_x0000_s185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66</xdr:row>
          <xdr:rowOff>19050</xdr:rowOff>
        </xdr:from>
        <xdr:to>
          <xdr:col>6</xdr:col>
          <xdr:colOff>9525</xdr:colOff>
          <xdr:row>66</xdr:row>
          <xdr:rowOff>238125</xdr:rowOff>
        </xdr:to>
        <xdr:sp macro="" textlink="">
          <xdr:nvSpPr>
            <xdr:cNvPr id="18514" name="Drop Down 82" hidden="1">
              <a:extLst>
                <a:ext uri="{63B3BB69-23CF-44E3-9099-C40C66FF867C}">
                  <a14:compatExt spid="_x0000_s185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65</xdr:row>
          <xdr:rowOff>19050</xdr:rowOff>
        </xdr:from>
        <xdr:to>
          <xdr:col>6</xdr:col>
          <xdr:colOff>9525</xdr:colOff>
          <xdr:row>65</xdr:row>
          <xdr:rowOff>238125</xdr:rowOff>
        </xdr:to>
        <xdr:sp macro="" textlink="">
          <xdr:nvSpPr>
            <xdr:cNvPr id="18515" name="Drop Down 83" hidden="1">
              <a:extLst>
                <a:ext uri="{63B3BB69-23CF-44E3-9099-C40C66FF867C}">
                  <a14:compatExt spid="_x0000_s185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19050</xdr:rowOff>
        </xdr:from>
        <xdr:to>
          <xdr:col>4</xdr:col>
          <xdr:colOff>9525</xdr:colOff>
          <xdr:row>68</xdr:row>
          <xdr:rowOff>238125</xdr:rowOff>
        </xdr:to>
        <xdr:sp macro="" textlink="">
          <xdr:nvSpPr>
            <xdr:cNvPr id="18516" name="Drop Down 84" hidden="1">
              <a:extLst>
                <a:ext uri="{63B3BB69-23CF-44E3-9099-C40C66FF867C}">
                  <a14:compatExt spid="_x0000_s18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19050</xdr:rowOff>
        </xdr:from>
        <xdr:to>
          <xdr:col>4</xdr:col>
          <xdr:colOff>9525</xdr:colOff>
          <xdr:row>69</xdr:row>
          <xdr:rowOff>238125</xdr:rowOff>
        </xdr:to>
        <xdr:sp macro="" textlink="">
          <xdr:nvSpPr>
            <xdr:cNvPr id="18518" name="Drop Down 86" hidden="1">
              <a:extLst>
                <a:ext uri="{63B3BB69-23CF-44E3-9099-C40C66FF867C}">
                  <a14:compatExt spid="_x0000_s18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19050</xdr:rowOff>
        </xdr:from>
        <xdr:to>
          <xdr:col>4</xdr:col>
          <xdr:colOff>9525</xdr:colOff>
          <xdr:row>70</xdr:row>
          <xdr:rowOff>238125</xdr:rowOff>
        </xdr:to>
        <xdr:sp macro="" textlink="">
          <xdr:nvSpPr>
            <xdr:cNvPr id="18519" name="Drop Down 87" hidden="1">
              <a:extLst>
                <a:ext uri="{63B3BB69-23CF-44E3-9099-C40C66FF867C}">
                  <a14:compatExt spid="_x0000_s185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68</xdr:row>
          <xdr:rowOff>19050</xdr:rowOff>
        </xdr:from>
        <xdr:to>
          <xdr:col>6</xdr:col>
          <xdr:colOff>9525</xdr:colOff>
          <xdr:row>68</xdr:row>
          <xdr:rowOff>238125</xdr:rowOff>
        </xdr:to>
        <xdr:sp macro="" textlink="">
          <xdr:nvSpPr>
            <xdr:cNvPr id="18520" name="Drop Down 88" hidden="1">
              <a:extLst>
                <a:ext uri="{63B3BB69-23CF-44E3-9099-C40C66FF867C}">
                  <a14:compatExt spid="_x0000_s185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69</xdr:row>
          <xdr:rowOff>19050</xdr:rowOff>
        </xdr:from>
        <xdr:to>
          <xdr:col>6</xdr:col>
          <xdr:colOff>9525</xdr:colOff>
          <xdr:row>69</xdr:row>
          <xdr:rowOff>238125</xdr:rowOff>
        </xdr:to>
        <xdr:sp macro="" textlink="">
          <xdr:nvSpPr>
            <xdr:cNvPr id="18521" name="Drop Down 89" hidden="1">
              <a:extLst>
                <a:ext uri="{63B3BB69-23CF-44E3-9099-C40C66FF867C}">
                  <a14:compatExt spid="_x0000_s185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70</xdr:row>
          <xdr:rowOff>19050</xdr:rowOff>
        </xdr:from>
        <xdr:to>
          <xdr:col>6</xdr:col>
          <xdr:colOff>9525</xdr:colOff>
          <xdr:row>70</xdr:row>
          <xdr:rowOff>238125</xdr:rowOff>
        </xdr:to>
        <xdr:sp macro="" textlink="">
          <xdr:nvSpPr>
            <xdr:cNvPr id="18522" name="Drop Down 90" hidden="1">
              <a:extLst>
                <a:ext uri="{63B3BB69-23CF-44E3-9099-C40C66FF867C}">
                  <a14:compatExt spid="_x0000_s185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19050</xdr:rowOff>
        </xdr:from>
        <xdr:to>
          <xdr:col>4</xdr:col>
          <xdr:colOff>9525</xdr:colOff>
          <xdr:row>72</xdr:row>
          <xdr:rowOff>238125</xdr:rowOff>
        </xdr:to>
        <xdr:sp macro="" textlink="">
          <xdr:nvSpPr>
            <xdr:cNvPr id="18523" name="Drop Down 91" hidden="1">
              <a:extLst>
                <a:ext uri="{63B3BB69-23CF-44E3-9099-C40C66FF867C}">
                  <a14:compatExt spid="_x0000_s185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19050</xdr:rowOff>
        </xdr:from>
        <xdr:to>
          <xdr:col>4</xdr:col>
          <xdr:colOff>9525</xdr:colOff>
          <xdr:row>73</xdr:row>
          <xdr:rowOff>238125</xdr:rowOff>
        </xdr:to>
        <xdr:sp macro="" textlink="">
          <xdr:nvSpPr>
            <xdr:cNvPr id="18528" name="Drop Down 96" hidden="1">
              <a:extLst>
                <a:ext uri="{63B3BB69-23CF-44E3-9099-C40C66FF867C}">
                  <a14:compatExt spid="_x0000_s185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19050</xdr:rowOff>
        </xdr:from>
        <xdr:to>
          <xdr:col>4</xdr:col>
          <xdr:colOff>9525</xdr:colOff>
          <xdr:row>74</xdr:row>
          <xdr:rowOff>238125</xdr:rowOff>
        </xdr:to>
        <xdr:sp macro="" textlink="">
          <xdr:nvSpPr>
            <xdr:cNvPr id="18529" name="Drop Down 97" hidden="1">
              <a:extLst>
                <a:ext uri="{63B3BB69-23CF-44E3-9099-C40C66FF867C}">
                  <a14:compatExt spid="_x0000_s185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19050</xdr:rowOff>
        </xdr:from>
        <xdr:to>
          <xdr:col>4</xdr:col>
          <xdr:colOff>9525</xdr:colOff>
          <xdr:row>75</xdr:row>
          <xdr:rowOff>238125</xdr:rowOff>
        </xdr:to>
        <xdr:sp macro="" textlink="">
          <xdr:nvSpPr>
            <xdr:cNvPr id="18530" name="Drop Down 98" hidden="1">
              <a:extLst>
                <a:ext uri="{63B3BB69-23CF-44E3-9099-C40C66FF867C}">
                  <a14:compatExt spid="_x0000_s185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19050</xdr:rowOff>
        </xdr:from>
        <xdr:to>
          <xdr:col>4</xdr:col>
          <xdr:colOff>9525</xdr:colOff>
          <xdr:row>76</xdr:row>
          <xdr:rowOff>238125</xdr:rowOff>
        </xdr:to>
        <xdr:sp macro="" textlink="">
          <xdr:nvSpPr>
            <xdr:cNvPr id="18531" name="Drop Down 99" hidden="1">
              <a:extLst>
                <a:ext uri="{63B3BB69-23CF-44E3-9099-C40C66FF867C}">
                  <a14:compatExt spid="_x0000_s185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77</xdr:row>
          <xdr:rowOff>19050</xdr:rowOff>
        </xdr:from>
        <xdr:to>
          <xdr:col>4</xdr:col>
          <xdr:colOff>9525</xdr:colOff>
          <xdr:row>77</xdr:row>
          <xdr:rowOff>238125</xdr:rowOff>
        </xdr:to>
        <xdr:sp macro="" textlink="">
          <xdr:nvSpPr>
            <xdr:cNvPr id="18532" name="Drop Down 100" hidden="1">
              <a:extLst>
                <a:ext uri="{63B3BB69-23CF-44E3-9099-C40C66FF867C}">
                  <a14:compatExt spid="_x0000_s185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79</xdr:row>
          <xdr:rowOff>19050</xdr:rowOff>
        </xdr:from>
        <xdr:to>
          <xdr:col>4</xdr:col>
          <xdr:colOff>9525</xdr:colOff>
          <xdr:row>79</xdr:row>
          <xdr:rowOff>238125</xdr:rowOff>
        </xdr:to>
        <xdr:sp macro="" textlink="">
          <xdr:nvSpPr>
            <xdr:cNvPr id="18533" name="Drop Down 101" hidden="1">
              <a:extLst>
                <a:ext uri="{63B3BB69-23CF-44E3-9099-C40C66FF867C}">
                  <a14:compatExt spid="_x0000_s185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19050</xdr:rowOff>
        </xdr:from>
        <xdr:to>
          <xdr:col>4</xdr:col>
          <xdr:colOff>9525</xdr:colOff>
          <xdr:row>80</xdr:row>
          <xdr:rowOff>238125</xdr:rowOff>
        </xdr:to>
        <xdr:sp macro="" textlink="">
          <xdr:nvSpPr>
            <xdr:cNvPr id="18534" name="Drop Down 102" hidden="1">
              <a:extLst>
                <a:ext uri="{63B3BB69-23CF-44E3-9099-C40C66FF867C}">
                  <a14:compatExt spid="_x0000_s185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82</xdr:row>
          <xdr:rowOff>19050</xdr:rowOff>
        </xdr:from>
        <xdr:to>
          <xdr:col>4</xdr:col>
          <xdr:colOff>9525</xdr:colOff>
          <xdr:row>82</xdr:row>
          <xdr:rowOff>238125</xdr:rowOff>
        </xdr:to>
        <xdr:sp macro="" textlink="">
          <xdr:nvSpPr>
            <xdr:cNvPr id="18536" name="Drop Down 104" hidden="1">
              <a:extLst>
                <a:ext uri="{63B3BB69-23CF-44E3-9099-C40C66FF867C}">
                  <a14:compatExt spid="_x0000_s185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19050</xdr:rowOff>
        </xdr:from>
        <xdr:to>
          <xdr:col>4</xdr:col>
          <xdr:colOff>9525</xdr:colOff>
          <xdr:row>83</xdr:row>
          <xdr:rowOff>238125</xdr:rowOff>
        </xdr:to>
        <xdr:sp macro="" textlink="">
          <xdr:nvSpPr>
            <xdr:cNvPr id="18537" name="Drop Down 105" hidden="1">
              <a:extLst>
                <a:ext uri="{63B3BB69-23CF-44E3-9099-C40C66FF867C}">
                  <a14:compatExt spid="_x0000_s185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19050</xdr:rowOff>
        </xdr:from>
        <xdr:to>
          <xdr:col>4</xdr:col>
          <xdr:colOff>9525</xdr:colOff>
          <xdr:row>84</xdr:row>
          <xdr:rowOff>238125</xdr:rowOff>
        </xdr:to>
        <xdr:sp macro="" textlink="">
          <xdr:nvSpPr>
            <xdr:cNvPr id="18538" name="Drop Down 106" hidden="1">
              <a:extLst>
                <a:ext uri="{63B3BB69-23CF-44E3-9099-C40C66FF867C}">
                  <a14:compatExt spid="_x0000_s185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89</xdr:row>
          <xdr:rowOff>19050</xdr:rowOff>
        </xdr:from>
        <xdr:to>
          <xdr:col>6</xdr:col>
          <xdr:colOff>9525</xdr:colOff>
          <xdr:row>89</xdr:row>
          <xdr:rowOff>238125</xdr:rowOff>
        </xdr:to>
        <xdr:sp macro="" textlink="">
          <xdr:nvSpPr>
            <xdr:cNvPr id="18541" name="Drop Down 109" hidden="1">
              <a:extLst>
                <a:ext uri="{63B3BB69-23CF-44E3-9099-C40C66FF867C}">
                  <a14:compatExt spid="_x0000_s185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90</xdr:row>
          <xdr:rowOff>19050</xdr:rowOff>
        </xdr:from>
        <xdr:to>
          <xdr:col>6</xdr:col>
          <xdr:colOff>9525</xdr:colOff>
          <xdr:row>90</xdr:row>
          <xdr:rowOff>238125</xdr:rowOff>
        </xdr:to>
        <xdr:sp macro="" textlink="">
          <xdr:nvSpPr>
            <xdr:cNvPr id="18542" name="Drop Down 110" hidden="1">
              <a:extLst>
                <a:ext uri="{63B3BB69-23CF-44E3-9099-C40C66FF867C}">
                  <a14:compatExt spid="_x0000_s185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92</xdr:row>
          <xdr:rowOff>19050</xdr:rowOff>
        </xdr:from>
        <xdr:to>
          <xdr:col>6</xdr:col>
          <xdr:colOff>9525</xdr:colOff>
          <xdr:row>92</xdr:row>
          <xdr:rowOff>238125</xdr:rowOff>
        </xdr:to>
        <xdr:sp macro="" textlink="">
          <xdr:nvSpPr>
            <xdr:cNvPr id="18543" name="Drop Down 111" hidden="1">
              <a:extLst>
                <a:ext uri="{63B3BB69-23CF-44E3-9099-C40C66FF867C}">
                  <a14:compatExt spid="_x0000_s185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93</xdr:row>
          <xdr:rowOff>19050</xdr:rowOff>
        </xdr:from>
        <xdr:to>
          <xdr:col>6</xdr:col>
          <xdr:colOff>9525</xdr:colOff>
          <xdr:row>93</xdr:row>
          <xdr:rowOff>238125</xdr:rowOff>
        </xdr:to>
        <xdr:sp macro="" textlink="">
          <xdr:nvSpPr>
            <xdr:cNvPr id="18544" name="Drop Down 112" hidden="1">
              <a:extLst>
                <a:ext uri="{63B3BB69-23CF-44E3-9099-C40C66FF867C}">
                  <a14:compatExt spid="_x0000_s185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95</xdr:row>
          <xdr:rowOff>19050</xdr:rowOff>
        </xdr:from>
        <xdr:to>
          <xdr:col>6</xdr:col>
          <xdr:colOff>9525</xdr:colOff>
          <xdr:row>95</xdr:row>
          <xdr:rowOff>238125</xdr:rowOff>
        </xdr:to>
        <xdr:sp macro="" textlink="">
          <xdr:nvSpPr>
            <xdr:cNvPr id="18546" name="Drop Down 114" hidden="1">
              <a:extLst>
                <a:ext uri="{63B3BB69-23CF-44E3-9099-C40C66FF867C}">
                  <a14:compatExt spid="_x0000_s185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96</xdr:row>
          <xdr:rowOff>19050</xdr:rowOff>
        </xdr:from>
        <xdr:to>
          <xdr:col>6</xdr:col>
          <xdr:colOff>9525</xdr:colOff>
          <xdr:row>96</xdr:row>
          <xdr:rowOff>238125</xdr:rowOff>
        </xdr:to>
        <xdr:sp macro="" textlink="">
          <xdr:nvSpPr>
            <xdr:cNvPr id="18547" name="Drop Down 115" hidden="1">
              <a:extLst>
                <a:ext uri="{63B3BB69-23CF-44E3-9099-C40C66FF867C}">
                  <a14:compatExt spid="_x0000_s185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97</xdr:row>
          <xdr:rowOff>19050</xdr:rowOff>
        </xdr:from>
        <xdr:to>
          <xdr:col>6</xdr:col>
          <xdr:colOff>9525</xdr:colOff>
          <xdr:row>97</xdr:row>
          <xdr:rowOff>238125</xdr:rowOff>
        </xdr:to>
        <xdr:sp macro="" textlink="">
          <xdr:nvSpPr>
            <xdr:cNvPr id="18548" name="Drop Down 116" hidden="1">
              <a:extLst>
                <a:ext uri="{63B3BB69-23CF-44E3-9099-C40C66FF867C}">
                  <a14:compatExt spid="_x0000_s185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98</xdr:row>
          <xdr:rowOff>19050</xdr:rowOff>
        </xdr:from>
        <xdr:to>
          <xdr:col>6</xdr:col>
          <xdr:colOff>9525</xdr:colOff>
          <xdr:row>98</xdr:row>
          <xdr:rowOff>238125</xdr:rowOff>
        </xdr:to>
        <xdr:sp macro="" textlink="">
          <xdr:nvSpPr>
            <xdr:cNvPr id="18549" name="Drop Down 117" hidden="1">
              <a:extLst>
                <a:ext uri="{63B3BB69-23CF-44E3-9099-C40C66FF867C}">
                  <a14:compatExt spid="_x0000_s185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100</xdr:row>
          <xdr:rowOff>19050</xdr:rowOff>
        </xdr:from>
        <xdr:to>
          <xdr:col>6</xdr:col>
          <xdr:colOff>9525</xdr:colOff>
          <xdr:row>100</xdr:row>
          <xdr:rowOff>238125</xdr:rowOff>
        </xdr:to>
        <xdr:sp macro="" textlink="">
          <xdr:nvSpPr>
            <xdr:cNvPr id="18550" name="Drop Down 118" hidden="1">
              <a:extLst>
                <a:ext uri="{63B3BB69-23CF-44E3-9099-C40C66FF867C}">
                  <a14:compatExt spid="_x0000_s185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101</xdr:row>
          <xdr:rowOff>19050</xdr:rowOff>
        </xdr:from>
        <xdr:to>
          <xdr:col>6</xdr:col>
          <xdr:colOff>9525</xdr:colOff>
          <xdr:row>101</xdr:row>
          <xdr:rowOff>238125</xdr:rowOff>
        </xdr:to>
        <xdr:sp macro="" textlink="">
          <xdr:nvSpPr>
            <xdr:cNvPr id="18551" name="Drop Down 119" hidden="1">
              <a:extLst>
                <a:ext uri="{63B3BB69-23CF-44E3-9099-C40C66FF867C}">
                  <a14:compatExt spid="_x0000_s185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103</xdr:row>
          <xdr:rowOff>19050</xdr:rowOff>
        </xdr:from>
        <xdr:to>
          <xdr:col>6</xdr:col>
          <xdr:colOff>9525</xdr:colOff>
          <xdr:row>103</xdr:row>
          <xdr:rowOff>238125</xdr:rowOff>
        </xdr:to>
        <xdr:sp macro="" textlink="">
          <xdr:nvSpPr>
            <xdr:cNvPr id="18552" name="Drop Down 120" hidden="1">
              <a:extLst>
                <a:ext uri="{63B3BB69-23CF-44E3-9099-C40C66FF867C}">
                  <a14:compatExt spid="_x0000_s185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104</xdr:row>
          <xdr:rowOff>19050</xdr:rowOff>
        </xdr:from>
        <xdr:to>
          <xdr:col>6</xdr:col>
          <xdr:colOff>9525</xdr:colOff>
          <xdr:row>104</xdr:row>
          <xdr:rowOff>238125</xdr:rowOff>
        </xdr:to>
        <xdr:sp macro="" textlink="">
          <xdr:nvSpPr>
            <xdr:cNvPr id="18553" name="Drop Down 121" hidden="1">
              <a:extLst>
                <a:ext uri="{63B3BB69-23CF-44E3-9099-C40C66FF867C}">
                  <a14:compatExt spid="_x0000_s185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105</xdr:row>
          <xdr:rowOff>19050</xdr:rowOff>
        </xdr:from>
        <xdr:to>
          <xdr:col>6</xdr:col>
          <xdr:colOff>9525</xdr:colOff>
          <xdr:row>105</xdr:row>
          <xdr:rowOff>238125</xdr:rowOff>
        </xdr:to>
        <xdr:sp macro="" textlink="">
          <xdr:nvSpPr>
            <xdr:cNvPr id="18554" name="Drop Down 122" hidden="1">
              <a:extLst>
                <a:ext uri="{63B3BB69-23CF-44E3-9099-C40C66FF867C}">
                  <a14:compatExt spid="_x0000_s185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106</xdr:row>
          <xdr:rowOff>19050</xdr:rowOff>
        </xdr:from>
        <xdr:to>
          <xdr:col>6</xdr:col>
          <xdr:colOff>9525</xdr:colOff>
          <xdr:row>106</xdr:row>
          <xdr:rowOff>238125</xdr:rowOff>
        </xdr:to>
        <xdr:sp macro="" textlink="">
          <xdr:nvSpPr>
            <xdr:cNvPr id="18555" name="Drop Down 123" hidden="1">
              <a:extLst>
                <a:ext uri="{63B3BB69-23CF-44E3-9099-C40C66FF867C}">
                  <a14:compatExt spid="_x0000_s185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19050</xdr:rowOff>
        </xdr:from>
        <xdr:to>
          <xdr:col>4</xdr:col>
          <xdr:colOff>9525</xdr:colOff>
          <xdr:row>89</xdr:row>
          <xdr:rowOff>238125</xdr:rowOff>
        </xdr:to>
        <xdr:sp macro="" textlink="">
          <xdr:nvSpPr>
            <xdr:cNvPr id="18556" name="Drop Down 124" hidden="1">
              <a:extLst>
                <a:ext uri="{63B3BB69-23CF-44E3-9099-C40C66FF867C}">
                  <a14:compatExt spid="_x0000_s185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19050</xdr:rowOff>
        </xdr:from>
        <xdr:to>
          <xdr:col>4</xdr:col>
          <xdr:colOff>9525</xdr:colOff>
          <xdr:row>90</xdr:row>
          <xdr:rowOff>238125</xdr:rowOff>
        </xdr:to>
        <xdr:sp macro="" textlink="">
          <xdr:nvSpPr>
            <xdr:cNvPr id="18557" name="Drop Down 125" hidden="1">
              <a:extLst>
                <a:ext uri="{63B3BB69-23CF-44E3-9099-C40C66FF867C}">
                  <a14:compatExt spid="_x0000_s185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92</xdr:row>
          <xdr:rowOff>19050</xdr:rowOff>
        </xdr:from>
        <xdr:to>
          <xdr:col>4</xdr:col>
          <xdr:colOff>9525</xdr:colOff>
          <xdr:row>92</xdr:row>
          <xdr:rowOff>238125</xdr:rowOff>
        </xdr:to>
        <xdr:sp macro="" textlink="">
          <xdr:nvSpPr>
            <xdr:cNvPr id="18558" name="Drop Down 126" hidden="1">
              <a:extLst>
                <a:ext uri="{63B3BB69-23CF-44E3-9099-C40C66FF867C}">
                  <a14:compatExt spid="_x0000_s185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93</xdr:row>
          <xdr:rowOff>19050</xdr:rowOff>
        </xdr:from>
        <xdr:to>
          <xdr:col>4</xdr:col>
          <xdr:colOff>9525</xdr:colOff>
          <xdr:row>93</xdr:row>
          <xdr:rowOff>238125</xdr:rowOff>
        </xdr:to>
        <xdr:sp macro="" textlink="">
          <xdr:nvSpPr>
            <xdr:cNvPr id="18559" name="Drop Down 127" hidden="1">
              <a:extLst>
                <a:ext uri="{63B3BB69-23CF-44E3-9099-C40C66FF867C}">
                  <a14:compatExt spid="_x0000_s185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95</xdr:row>
          <xdr:rowOff>19050</xdr:rowOff>
        </xdr:from>
        <xdr:to>
          <xdr:col>4</xdr:col>
          <xdr:colOff>9525</xdr:colOff>
          <xdr:row>95</xdr:row>
          <xdr:rowOff>238125</xdr:rowOff>
        </xdr:to>
        <xdr:sp macro="" textlink="">
          <xdr:nvSpPr>
            <xdr:cNvPr id="18561" name="Drop Down 129" hidden="1">
              <a:extLst>
                <a:ext uri="{63B3BB69-23CF-44E3-9099-C40C66FF867C}">
                  <a14:compatExt spid="_x0000_s185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96</xdr:row>
          <xdr:rowOff>19050</xdr:rowOff>
        </xdr:from>
        <xdr:to>
          <xdr:col>4</xdr:col>
          <xdr:colOff>9525</xdr:colOff>
          <xdr:row>96</xdr:row>
          <xdr:rowOff>238125</xdr:rowOff>
        </xdr:to>
        <xdr:sp macro="" textlink="">
          <xdr:nvSpPr>
            <xdr:cNvPr id="18562" name="Drop Down 130" hidden="1">
              <a:extLst>
                <a:ext uri="{63B3BB69-23CF-44E3-9099-C40C66FF867C}">
                  <a14:compatExt spid="_x0000_s185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97</xdr:row>
          <xdr:rowOff>19050</xdr:rowOff>
        </xdr:from>
        <xdr:to>
          <xdr:col>4</xdr:col>
          <xdr:colOff>9525</xdr:colOff>
          <xdr:row>97</xdr:row>
          <xdr:rowOff>238125</xdr:rowOff>
        </xdr:to>
        <xdr:sp macro="" textlink="">
          <xdr:nvSpPr>
            <xdr:cNvPr id="18563" name="Drop Down 131" hidden="1">
              <a:extLst>
                <a:ext uri="{63B3BB69-23CF-44E3-9099-C40C66FF867C}">
                  <a14:compatExt spid="_x0000_s185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98</xdr:row>
          <xdr:rowOff>19050</xdr:rowOff>
        </xdr:from>
        <xdr:to>
          <xdr:col>4</xdr:col>
          <xdr:colOff>9525</xdr:colOff>
          <xdr:row>98</xdr:row>
          <xdr:rowOff>238125</xdr:rowOff>
        </xdr:to>
        <xdr:sp macro="" textlink="">
          <xdr:nvSpPr>
            <xdr:cNvPr id="18564" name="Drop Down 132" hidden="1">
              <a:extLst>
                <a:ext uri="{63B3BB69-23CF-44E3-9099-C40C66FF867C}">
                  <a14:compatExt spid="_x0000_s185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100</xdr:row>
          <xdr:rowOff>19050</xdr:rowOff>
        </xdr:from>
        <xdr:to>
          <xdr:col>4</xdr:col>
          <xdr:colOff>9525</xdr:colOff>
          <xdr:row>100</xdr:row>
          <xdr:rowOff>238125</xdr:rowOff>
        </xdr:to>
        <xdr:sp macro="" textlink="">
          <xdr:nvSpPr>
            <xdr:cNvPr id="18565" name="Drop Down 133" hidden="1">
              <a:extLst>
                <a:ext uri="{63B3BB69-23CF-44E3-9099-C40C66FF867C}">
                  <a14:compatExt spid="_x0000_s185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101</xdr:row>
          <xdr:rowOff>19050</xdr:rowOff>
        </xdr:from>
        <xdr:to>
          <xdr:col>4</xdr:col>
          <xdr:colOff>9525</xdr:colOff>
          <xdr:row>101</xdr:row>
          <xdr:rowOff>238125</xdr:rowOff>
        </xdr:to>
        <xdr:sp macro="" textlink="">
          <xdr:nvSpPr>
            <xdr:cNvPr id="18566" name="Drop Down 134" hidden="1">
              <a:extLst>
                <a:ext uri="{63B3BB69-23CF-44E3-9099-C40C66FF867C}">
                  <a14:compatExt spid="_x0000_s185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103</xdr:row>
          <xdr:rowOff>19050</xdr:rowOff>
        </xdr:from>
        <xdr:to>
          <xdr:col>4</xdr:col>
          <xdr:colOff>9525</xdr:colOff>
          <xdr:row>103</xdr:row>
          <xdr:rowOff>238125</xdr:rowOff>
        </xdr:to>
        <xdr:sp macro="" textlink="">
          <xdr:nvSpPr>
            <xdr:cNvPr id="18567" name="Drop Down 135" hidden="1">
              <a:extLst>
                <a:ext uri="{63B3BB69-23CF-44E3-9099-C40C66FF867C}">
                  <a14:compatExt spid="_x0000_s185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104</xdr:row>
          <xdr:rowOff>19050</xdr:rowOff>
        </xdr:from>
        <xdr:to>
          <xdr:col>4</xdr:col>
          <xdr:colOff>9525</xdr:colOff>
          <xdr:row>104</xdr:row>
          <xdr:rowOff>238125</xdr:rowOff>
        </xdr:to>
        <xdr:sp macro="" textlink="">
          <xdr:nvSpPr>
            <xdr:cNvPr id="18568" name="Drop Down 136" hidden="1">
              <a:extLst>
                <a:ext uri="{63B3BB69-23CF-44E3-9099-C40C66FF867C}">
                  <a14:compatExt spid="_x0000_s185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105</xdr:row>
          <xdr:rowOff>19050</xdr:rowOff>
        </xdr:from>
        <xdr:to>
          <xdr:col>4</xdr:col>
          <xdr:colOff>9525</xdr:colOff>
          <xdr:row>105</xdr:row>
          <xdr:rowOff>238125</xdr:rowOff>
        </xdr:to>
        <xdr:sp macro="" textlink="">
          <xdr:nvSpPr>
            <xdr:cNvPr id="18569" name="Drop Down 137" hidden="1">
              <a:extLst>
                <a:ext uri="{63B3BB69-23CF-44E3-9099-C40C66FF867C}">
                  <a14:compatExt spid="_x0000_s185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106</xdr:row>
          <xdr:rowOff>19050</xdr:rowOff>
        </xdr:from>
        <xdr:to>
          <xdr:col>4</xdr:col>
          <xdr:colOff>9525</xdr:colOff>
          <xdr:row>106</xdr:row>
          <xdr:rowOff>238125</xdr:rowOff>
        </xdr:to>
        <xdr:sp macro="" textlink="">
          <xdr:nvSpPr>
            <xdr:cNvPr id="18570" name="Drop Down 138" hidden="1">
              <a:extLst>
                <a:ext uri="{63B3BB69-23CF-44E3-9099-C40C66FF867C}">
                  <a14:compatExt spid="_x0000_s185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108</xdr:row>
          <xdr:rowOff>19050</xdr:rowOff>
        </xdr:from>
        <xdr:to>
          <xdr:col>4</xdr:col>
          <xdr:colOff>9525</xdr:colOff>
          <xdr:row>108</xdr:row>
          <xdr:rowOff>238125</xdr:rowOff>
        </xdr:to>
        <xdr:sp macro="" textlink="">
          <xdr:nvSpPr>
            <xdr:cNvPr id="18571" name="Drop Down 139" hidden="1">
              <a:extLst>
                <a:ext uri="{63B3BB69-23CF-44E3-9099-C40C66FF867C}">
                  <a14:compatExt spid="_x0000_s185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109</xdr:row>
          <xdr:rowOff>19050</xdr:rowOff>
        </xdr:from>
        <xdr:to>
          <xdr:col>4</xdr:col>
          <xdr:colOff>9525</xdr:colOff>
          <xdr:row>109</xdr:row>
          <xdr:rowOff>238125</xdr:rowOff>
        </xdr:to>
        <xdr:sp macro="" textlink="">
          <xdr:nvSpPr>
            <xdr:cNvPr id="18572" name="Drop Down 140" hidden="1">
              <a:extLst>
                <a:ext uri="{63B3BB69-23CF-44E3-9099-C40C66FF867C}">
                  <a14:compatExt spid="_x0000_s185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110</xdr:row>
          <xdr:rowOff>19050</xdr:rowOff>
        </xdr:from>
        <xdr:to>
          <xdr:col>4</xdr:col>
          <xdr:colOff>9525</xdr:colOff>
          <xdr:row>110</xdr:row>
          <xdr:rowOff>238125</xdr:rowOff>
        </xdr:to>
        <xdr:sp macro="" textlink="">
          <xdr:nvSpPr>
            <xdr:cNvPr id="18573" name="Drop Down 141" hidden="1">
              <a:extLst>
                <a:ext uri="{63B3BB69-23CF-44E3-9099-C40C66FF867C}">
                  <a14:compatExt spid="_x0000_s185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111</xdr:row>
          <xdr:rowOff>19050</xdr:rowOff>
        </xdr:from>
        <xdr:to>
          <xdr:col>4</xdr:col>
          <xdr:colOff>9525</xdr:colOff>
          <xdr:row>111</xdr:row>
          <xdr:rowOff>238125</xdr:rowOff>
        </xdr:to>
        <xdr:sp macro="" textlink="">
          <xdr:nvSpPr>
            <xdr:cNvPr id="18574" name="Drop Down 142" hidden="1">
              <a:extLst>
                <a:ext uri="{63B3BB69-23CF-44E3-9099-C40C66FF867C}">
                  <a14:compatExt spid="_x0000_s185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113</xdr:row>
          <xdr:rowOff>19050</xdr:rowOff>
        </xdr:from>
        <xdr:to>
          <xdr:col>4</xdr:col>
          <xdr:colOff>9525</xdr:colOff>
          <xdr:row>113</xdr:row>
          <xdr:rowOff>238125</xdr:rowOff>
        </xdr:to>
        <xdr:sp macro="" textlink="">
          <xdr:nvSpPr>
            <xdr:cNvPr id="18575" name="Drop Down 143" hidden="1">
              <a:extLst>
                <a:ext uri="{63B3BB69-23CF-44E3-9099-C40C66FF867C}">
                  <a14:compatExt spid="_x0000_s185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114</xdr:row>
          <xdr:rowOff>19050</xdr:rowOff>
        </xdr:from>
        <xdr:to>
          <xdr:col>4</xdr:col>
          <xdr:colOff>9525</xdr:colOff>
          <xdr:row>114</xdr:row>
          <xdr:rowOff>238125</xdr:rowOff>
        </xdr:to>
        <xdr:sp macro="" textlink="">
          <xdr:nvSpPr>
            <xdr:cNvPr id="18576" name="Drop Down 144" hidden="1">
              <a:extLst>
                <a:ext uri="{63B3BB69-23CF-44E3-9099-C40C66FF867C}">
                  <a14:compatExt spid="_x0000_s185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118</xdr:row>
          <xdr:rowOff>19050</xdr:rowOff>
        </xdr:from>
        <xdr:to>
          <xdr:col>4</xdr:col>
          <xdr:colOff>9525</xdr:colOff>
          <xdr:row>118</xdr:row>
          <xdr:rowOff>238125</xdr:rowOff>
        </xdr:to>
        <xdr:sp macro="" textlink="">
          <xdr:nvSpPr>
            <xdr:cNvPr id="18578" name="Drop Down 146" hidden="1">
              <a:extLst>
                <a:ext uri="{63B3BB69-23CF-44E3-9099-C40C66FF867C}">
                  <a14:compatExt spid="_x0000_s185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119</xdr:row>
          <xdr:rowOff>19050</xdr:rowOff>
        </xdr:from>
        <xdr:to>
          <xdr:col>4</xdr:col>
          <xdr:colOff>9525</xdr:colOff>
          <xdr:row>119</xdr:row>
          <xdr:rowOff>238125</xdr:rowOff>
        </xdr:to>
        <xdr:sp macro="" textlink="">
          <xdr:nvSpPr>
            <xdr:cNvPr id="18580" name="Drop Down 148" hidden="1">
              <a:extLst>
                <a:ext uri="{63B3BB69-23CF-44E3-9099-C40C66FF867C}">
                  <a14:compatExt spid="_x0000_s185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120</xdr:row>
          <xdr:rowOff>19050</xdr:rowOff>
        </xdr:from>
        <xdr:to>
          <xdr:col>4</xdr:col>
          <xdr:colOff>9525</xdr:colOff>
          <xdr:row>120</xdr:row>
          <xdr:rowOff>238125</xdr:rowOff>
        </xdr:to>
        <xdr:sp macro="" textlink="">
          <xdr:nvSpPr>
            <xdr:cNvPr id="18581" name="Drop Down 149" hidden="1">
              <a:extLst>
                <a:ext uri="{63B3BB69-23CF-44E3-9099-C40C66FF867C}">
                  <a14:compatExt spid="_x0000_s185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121</xdr:row>
          <xdr:rowOff>19050</xdr:rowOff>
        </xdr:from>
        <xdr:to>
          <xdr:col>4</xdr:col>
          <xdr:colOff>9525</xdr:colOff>
          <xdr:row>121</xdr:row>
          <xdr:rowOff>238125</xdr:rowOff>
        </xdr:to>
        <xdr:sp macro="" textlink="">
          <xdr:nvSpPr>
            <xdr:cNvPr id="18582" name="Drop Down 150" hidden="1">
              <a:extLst>
                <a:ext uri="{63B3BB69-23CF-44E3-9099-C40C66FF867C}">
                  <a14:compatExt spid="_x0000_s185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122</xdr:row>
          <xdr:rowOff>19050</xdr:rowOff>
        </xdr:from>
        <xdr:to>
          <xdr:col>4</xdr:col>
          <xdr:colOff>9525</xdr:colOff>
          <xdr:row>122</xdr:row>
          <xdr:rowOff>238125</xdr:rowOff>
        </xdr:to>
        <xdr:sp macro="" textlink="">
          <xdr:nvSpPr>
            <xdr:cNvPr id="18583" name="Drop Down 151" hidden="1">
              <a:extLst>
                <a:ext uri="{63B3BB69-23CF-44E3-9099-C40C66FF867C}">
                  <a14:compatExt spid="_x0000_s185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123</xdr:row>
          <xdr:rowOff>19050</xdr:rowOff>
        </xdr:from>
        <xdr:to>
          <xdr:col>4</xdr:col>
          <xdr:colOff>9525</xdr:colOff>
          <xdr:row>123</xdr:row>
          <xdr:rowOff>238125</xdr:rowOff>
        </xdr:to>
        <xdr:sp macro="" textlink="">
          <xdr:nvSpPr>
            <xdr:cNvPr id="18584" name="Drop Down 152" hidden="1">
              <a:extLst>
                <a:ext uri="{63B3BB69-23CF-44E3-9099-C40C66FF867C}">
                  <a14:compatExt spid="_x0000_s185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124</xdr:row>
          <xdr:rowOff>19050</xdr:rowOff>
        </xdr:from>
        <xdr:to>
          <xdr:col>4</xdr:col>
          <xdr:colOff>9525</xdr:colOff>
          <xdr:row>124</xdr:row>
          <xdr:rowOff>238125</xdr:rowOff>
        </xdr:to>
        <xdr:sp macro="" textlink="">
          <xdr:nvSpPr>
            <xdr:cNvPr id="18585" name="Drop Down 153" hidden="1">
              <a:extLst>
                <a:ext uri="{63B3BB69-23CF-44E3-9099-C40C66FF867C}">
                  <a14:compatExt spid="_x0000_s185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125</xdr:row>
          <xdr:rowOff>19050</xdr:rowOff>
        </xdr:from>
        <xdr:to>
          <xdr:col>4</xdr:col>
          <xdr:colOff>9525</xdr:colOff>
          <xdr:row>125</xdr:row>
          <xdr:rowOff>238125</xdr:rowOff>
        </xdr:to>
        <xdr:sp macro="" textlink="">
          <xdr:nvSpPr>
            <xdr:cNvPr id="18586" name="Drop Down 154" hidden="1">
              <a:extLst>
                <a:ext uri="{63B3BB69-23CF-44E3-9099-C40C66FF867C}">
                  <a14:compatExt spid="_x0000_s185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126</xdr:row>
          <xdr:rowOff>19050</xdr:rowOff>
        </xdr:from>
        <xdr:to>
          <xdr:col>4</xdr:col>
          <xdr:colOff>9525</xdr:colOff>
          <xdr:row>126</xdr:row>
          <xdr:rowOff>238125</xdr:rowOff>
        </xdr:to>
        <xdr:sp macro="" textlink="">
          <xdr:nvSpPr>
            <xdr:cNvPr id="18587" name="Drop Down 155" hidden="1">
              <a:extLst>
                <a:ext uri="{63B3BB69-23CF-44E3-9099-C40C66FF867C}">
                  <a14:compatExt spid="_x0000_s185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127</xdr:row>
          <xdr:rowOff>19050</xdr:rowOff>
        </xdr:from>
        <xdr:to>
          <xdr:col>4</xdr:col>
          <xdr:colOff>9525</xdr:colOff>
          <xdr:row>127</xdr:row>
          <xdr:rowOff>238125</xdr:rowOff>
        </xdr:to>
        <xdr:sp macro="" textlink="">
          <xdr:nvSpPr>
            <xdr:cNvPr id="18588" name="Drop Down 156" hidden="1">
              <a:extLst>
                <a:ext uri="{63B3BB69-23CF-44E3-9099-C40C66FF867C}">
                  <a14:compatExt spid="_x0000_s185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128</xdr:row>
          <xdr:rowOff>19050</xdr:rowOff>
        </xdr:from>
        <xdr:to>
          <xdr:col>4</xdr:col>
          <xdr:colOff>9525</xdr:colOff>
          <xdr:row>128</xdr:row>
          <xdr:rowOff>238125</xdr:rowOff>
        </xdr:to>
        <xdr:sp macro="" textlink="">
          <xdr:nvSpPr>
            <xdr:cNvPr id="18589" name="Drop Down 157" hidden="1">
              <a:extLst>
                <a:ext uri="{63B3BB69-23CF-44E3-9099-C40C66FF867C}">
                  <a14:compatExt spid="_x0000_s185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129</xdr:row>
          <xdr:rowOff>19050</xdr:rowOff>
        </xdr:from>
        <xdr:to>
          <xdr:col>4</xdr:col>
          <xdr:colOff>9525</xdr:colOff>
          <xdr:row>129</xdr:row>
          <xdr:rowOff>238125</xdr:rowOff>
        </xdr:to>
        <xdr:sp macro="" textlink="">
          <xdr:nvSpPr>
            <xdr:cNvPr id="18590" name="Drop Down 158" hidden="1">
              <a:extLst>
                <a:ext uri="{63B3BB69-23CF-44E3-9099-C40C66FF867C}">
                  <a14:compatExt spid="_x0000_s185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19050</xdr:rowOff>
        </xdr:from>
        <xdr:to>
          <xdr:col>4</xdr:col>
          <xdr:colOff>9525</xdr:colOff>
          <xdr:row>23</xdr:row>
          <xdr:rowOff>238125</xdr:rowOff>
        </xdr:to>
        <xdr:sp macro="" textlink="">
          <xdr:nvSpPr>
            <xdr:cNvPr id="18592" name="Drop Down 160" hidden="1">
              <a:extLst>
                <a:ext uri="{63B3BB69-23CF-44E3-9099-C40C66FF867C}">
                  <a14:compatExt spid="_x0000_s185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xdr:row>
          <xdr:rowOff>19050</xdr:rowOff>
        </xdr:from>
        <xdr:to>
          <xdr:col>6</xdr:col>
          <xdr:colOff>9525</xdr:colOff>
          <xdr:row>23</xdr:row>
          <xdr:rowOff>238125</xdr:rowOff>
        </xdr:to>
        <xdr:sp macro="" textlink="">
          <xdr:nvSpPr>
            <xdr:cNvPr id="18593" name="Drop Down 161" hidden="1">
              <a:extLst>
                <a:ext uri="{63B3BB69-23CF-44E3-9099-C40C66FF867C}">
                  <a14:compatExt spid="_x0000_s185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19050</xdr:rowOff>
        </xdr:from>
        <xdr:to>
          <xdr:col>4</xdr:col>
          <xdr:colOff>9525</xdr:colOff>
          <xdr:row>46</xdr:row>
          <xdr:rowOff>238125</xdr:rowOff>
        </xdr:to>
        <xdr:sp macro="" textlink="">
          <xdr:nvSpPr>
            <xdr:cNvPr id="18594" name="Drop Down 162" hidden="1">
              <a:extLst>
                <a:ext uri="{63B3BB69-23CF-44E3-9099-C40C66FF867C}">
                  <a14:compatExt spid="_x0000_s185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19050</xdr:rowOff>
        </xdr:from>
        <xdr:to>
          <xdr:col>4</xdr:col>
          <xdr:colOff>9525</xdr:colOff>
          <xdr:row>31</xdr:row>
          <xdr:rowOff>238125</xdr:rowOff>
        </xdr:to>
        <xdr:sp macro="" textlink="">
          <xdr:nvSpPr>
            <xdr:cNvPr id="18595" name="Drop Down 163" hidden="1">
              <a:extLst>
                <a:ext uri="{63B3BB69-23CF-44E3-9099-C40C66FF867C}">
                  <a14:compatExt spid="_x0000_s185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19050</xdr:rowOff>
        </xdr:from>
        <xdr:to>
          <xdr:col>4</xdr:col>
          <xdr:colOff>9525</xdr:colOff>
          <xdr:row>27</xdr:row>
          <xdr:rowOff>238125</xdr:rowOff>
        </xdr:to>
        <xdr:sp macro="" textlink="">
          <xdr:nvSpPr>
            <xdr:cNvPr id="18596" name="Drop Down 164" hidden="1">
              <a:extLst>
                <a:ext uri="{63B3BB69-23CF-44E3-9099-C40C66FF867C}">
                  <a14:compatExt spid="_x0000_s185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19050</xdr:rowOff>
        </xdr:from>
        <xdr:to>
          <xdr:col>4</xdr:col>
          <xdr:colOff>9525</xdr:colOff>
          <xdr:row>29</xdr:row>
          <xdr:rowOff>238125</xdr:rowOff>
        </xdr:to>
        <xdr:sp macro="" textlink="">
          <xdr:nvSpPr>
            <xdr:cNvPr id="18597" name="Drop Down 165" hidden="1">
              <a:extLst>
                <a:ext uri="{63B3BB69-23CF-44E3-9099-C40C66FF867C}">
                  <a14:compatExt spid="_x0000_s185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19050</xdr:rowOff>
        </xdr:from>
        <xdr:to>
          <xdr:col>4</xdr:col>
          <xdr:colOff>9525</xdr:colOff>
          <xdr:row>78</xdr:row>
          <xdr:rowOff>238125</xdr:rowOff>
        </xdr:to>
        <xdr:sp macro="" textlink="">
          <xdr:nvSpPr>
            <xdr:cNvPr id="18598" name="Drop Down 166" hidden="1">
              <a:extLst>
                <a:ext uri="{63B3BB69-23CF-44E3-9099-C40C66FF867C}">
                  <a14:compatExt spid="_x0000_s185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19050</xdr:rowOff>
        </xdr:from>
        <xdr:to>
          <xdr:col>4</xdr:col>
          <xdr:colOff>9525</xdr:colOff>
          <xdr:row>81</xdr:row>
          <xdr:rowOff>238125</xdr:rowOff>
        </xdr:to>
        <xdr:sp macro="" textlink="">
          <xdr:nvSpPr>
            <xdr:cNvPr id="18599" name="Drop Down 167" hidden="1">
              <a:extLst>
                <a:ext uri="{63B3BB69-23CF-44E3-9099-C40C66FF867C}">
                  <a14:compatExt spid="_x0000_s185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19050</xdr:rowOff>
        </xdr:from>
        <xdr:to>
          <xdr:col>4</xdr:col>
          <xdr:colOff>9525</xdr:colOff>
          <xdr:row>32</xdr:row>
          <xdr:rowOff>238125</xdr:rowOff>
        </xdr:to>
        <xdr:sp macro="" textlink="">
          <xdr:nvSpPr>
            <xdr:cNvPr id="18600" name="Drop Down 168" hidden="1">
              <a:extLst>
                <a:ext uri="{63B3BB69-23CF-44E3-9099-C40C66FF867C}">
                  <a14:compatExt spid="_x0000_s186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115</xdr:row>
          <xdr:rowOff>19050</xdr:rowOff>
        </xdr:from>
        <xdr:to>
          <xdr:col>4</xdr:col>
          <xdr:colOff>9525</xdr:colOff>
          <xdr:row>115</xdr:row>
          <xdr:rowOff>238125</xdr:rowOff>
        </xdr:to>
        <xdr:sp macro="" textlink="">
          <xdr:nvSpPr>
            <xdr:cNvPr id="18601" name="Drop Down 169" hidden="1">
              <a:extLst>
                <a:ext uri="{63B3BB69-23CF-44E3-9099-C40C66FF867C}">
                  <a14:compatExt spid="_x0000_s186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116</xdr:row>
          <xdr:rowOff>19050</xdr:rowOff>
        </xdr:from>
        <xdr:to>
          <xdr:col>4</xdr:col>
          <xdr:colOff>9525</xdr:colOff>
          <xdr:row>116</xdr:row>
          <xdr:rowOff>238125</xdr:rowOff>
        </xdr:to>
        <xdr:sp macro="" textlink="">
          <xdr:nvSpPr>
            <xdr:cNvPr id="18602" name="Drop Down 170" hidden="1">
              <a:extLst>
                <a:ext uri="{63B3BB69-23CF-44E3-9099-C40C66FF867C}">
                  <a14:compatExt spid="_x0000_s186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117</xdr:row>
          <xdr:rowOff>19050</xdr:rowOff>
        </xdr:from>
        <xdr:to>
          <xdr:col>4</xdr:col>
          <xdr:colOff>9525</xdr:colOff>
          <xdr:row>117</xdr:row>
          <xdr:rowOff>238125</xdr:rowOff>
        </xdr:to>
        <xdr:sp macro="" textlink="">
          <xdr:nvSpPr>
            <xdr:cNvPr id="18603" name="Drop Down 171" hidden="1">
              <a:extLst>
                <a:ext uri="{63B3BB69-23CF-44E3-9099-C40C66FF867C}">
                  <a14:compatExt spid="_x0000_s186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112</xdr:row>
          <xdr:rowOff>19050</xdr:rowOff>
        </xdr:from>
        <xdr:to>
          <xdr:col>4</xdr:col>
          <xdr:colOff>9525</xdr:colOff>
          <xdr:row>112</xdr:row>
          <xdr:rowOff>238125</xdr:rowOff>
        </xdr:to>
        <xdr:sp macro="" textlink="">
          <xdr:nvSpPr>
            <xdr:cNvPr id="18604" name="Drop Down 172" hidden="1">
              <a:extLst>
                <a:ext uri="{63B3BB69-23CF-44E3-9099-C40C66FF867C}">
                  <a14:compatExt spid="_x0000_s186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19050</xdr:rowOff>
        </xdr:from>
        <xdr:to>
          <xdr:col>4</xdr:col>
          <xdr:colOff>9525</xdr:colOff>
          <xdr:row>19</xdr:row>
          <xdr:rowOff>238125</xdr:rowOff>
        </xdr:to>
        <xdr:sp macro="" textlink="">
          <xdr:nvSpPr>
            <xdr:cNvPr id="18605" name="Drop Down 173" hidden="1">
              <a:extLst>
                <a:ext uri="{63B3BB69-23CF-44E3-9099-C40C66FF867C}">
                  <a14:compatExt spid="_x0000_s186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19050</xdr:rowOff>
        </xdr:from>
        <xdr:to>
          <xdr:col>6</xdr:col>
          <xdr:colOff>9525</xdr:colOff>
          <xdr:row>19</xdr:row>
          <xdr:rowOff>238125</xdr:rowOff>
        </xdr:to>
        <xdr:sp macro="" textlink="">
          <xdr:nvSpPr>
            <xdr:cNvPr id="18606" name="Drop Down 174" hidden="1">
              <a:extLst>
                <a:ext uri="{63B3BB69-23CF-44E3-9099-C40C66FF867C}">
                  <a14:compatExt spid="_x0000_s18606"/>
                </a:ext>
              </a:extLst>
            </xdr:cNvPr>
            <xdr:cNvSpPr/>
          </xdr:nvSpPr>
          <xdr:spPr>
            <a:xfrm>
              <a:off x="0" y="0"/>
              <a:ext cx="0" cy="0"/>
            </a:xfrm>
            <a:prstGeom prst="rect">
              <a:avLst/>
            </a:prstGeom>
          </xdr:spPr>
        </xdr:sp>
        <xdr:clientData/>
      </xdr:twoCellAnchor>
    </mc:Choice>
    <mc:Fallback/>
  </mc:AlternateContent>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9525</xdr:colOff>
          <xdr:row>8</xdr:row>
          <xdr:rowOff>28575</xdr:rowOff>
        </xdr:from>
        <xdr:to>
          <xdr:col>4</xdr:col>
          <xdr:colOff>9525</xdr:colOff>
          <xdr:row>9</xdr:row>
          <xdr:rowOff>0</xdr:rowOff>
        </xdr:to>
        <xdr:sp macro="" textlink="">
          <xdr:nvSpPr>
            <xdr:cNvPr id="9217" name="Drop Down 1" hidden="1">
              <a:extLst>
                <a:ext uri="{63B3BB69-23CF-44E3-9099-C40C66FF867C}">
                  <a14:compatExt spid="_x0000_s92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xdr:row>
          <xdr:rowOff>28575</xdr:rowOff>
        </xdr:from>
        <xdr:to>
          <xdr:col>4</xdr:col>
          <xdr:colOff>9525</xdr:colOff>
          <xdr:row>10</xdr:row>
          <xdr:rowOff>0</xdr:rowOff>
        </xdr:to>
        <xdr:sp macro="" textlink="">
          <xdr:nvSpPr>
            <xdr:cNvPr id="9218" name="Drop Down 2" hidden="1">
              <a:extLst>
                <a:ext uri="{63B3BB69-23CF-44E3-9099-C40C66FF867C}">
                  <a14:compatExt spid="_x0000_s92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xdr:row>
          <xdr:rowOff>28575</xdr:rowOff>
        </xdr:from>
        <xdr:to>
          <xdr:col>4</xdr:col>
          <xdr:colOff>9525</xdr:colOff>
          <xdr:row>11</xdr:row>
          <xdr:rowOff>0</xdr:rowOff>
        </xdr:to>
        <xdr:sp macro="" textlink="">
          <xdr:nvSpPr>
            <xdr:cNvPr id="9219" name="Drop Down 3" hidden="1">
              <a:extLst>
                <a:ext uri="{63B3BB69-23CF-44E3-9099-C40C66FF867C}">
                  <a14:compatExt spid="_x0000_s92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xdr:row>
          <xdr:rowOff>28575</xdr:rowOff>
        </xdr:from>
        <xdr:to>
          <xdr:col>4</xdr:col>
          <xdr:colOff>9525</xdr:colOff>
          <xdr:row>13</xdr:row>
          <xdr:rowOff>0</xdr:rowOff>
        </xdr:to>
        <xdr:sp macro="" textlink="">
          <xdr:nvSpPr>
            <xdr:cNvPr id="9220" name="Drop Down 4" hidden="1">
              <a:extLst>
                <a:ext uri="{63B3BB69-23CF-44E3-9099-C40C66FF867C}">
                  <a14:compatExt spid="_x0000_s92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xdr:row>
          <xdr:rowOff>28575</xdr:rowOff>
        </xdr:from>
        <xdr:to>
          <xdr:col>4</xdr:col>
          <xdr:colOff>9525</xdr:colOff>
          <xdr:row>14</xdr:row>
          <xdr:rowOff>0</xdr:rowOff>
        </xdr:to>
        <xdr:sp macro="" textlink="">
          <xdr:nvSpPr>
            <xdr:cNvPr id="9221" name="Drop Down 5" hidden="1">
              <a:extLst>
                <a:ext uri="{63B3BB69-23CF-44E3-9099-C40C66FF867C}">
                  <a14:compatExt spid="_x0000_s92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xdr:row>
          <xdr:rowOff>28575</xdr:rowOff>
        </xdr:from>
        <xdr:to>
          <xdr:col>4</xdr:col>
          <xdr:colOff>9525</xdr:colOff>
          <xdr:row>15</xdr:row>
          <xdr:rowOff>0</xdr:rowOff>
        </xdr:to>
        <xdr:sp macro="" textlink="">
          <xdr:nvSpPr>
            <xdr:cNvPr id="9222" name="Drop Down 6" hidden="1">
              <a:extLst>
                <a:ext uri="{63B3BB69-23CF-44E3-9099-C40C66FF867C}">
                  <a14:compatExt spid="_x0000_s92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xdr:row>
          <xdr:rowOff>28575</xdr:rowOff>
        </xdr:from>
        <xdr:to>
          <xdr:col>4</xdr:col>
          <xdr:colOff>9525</xdr:colOff>
          <xdr:row>16</xdr:row>
          <xdr:rowOff>0</xdr:rowOff>
        </xdr:to>
        <xdr:sp macro="" textlink="">
          <xdr:nvSpPr>
            <xdr:cNvPr id="9223" name="Drop Down 7" hidden="1">
              <a:extLst>
                <a:ext uri="{63B3BB69-23CF-44E3-9099-C40C66FF867C}">
                  <a14:compatExt spid="_x0000_s92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xdr:row>
          <xdr:rowOff>28575</xdr:rowOff>
        </xdr:from>
        <xdr:to>
          <xdr:col>4</xdr:col>
          <xdr:colOff>9525</xdr:colOff>
          <xdr:row>17</xdr:row>
          <xdr:rowOff>0</xdr:rowOff>
        </xdr:to>
        <xdr:sp macro="" textlink="">
          <xdr:nvSpPr>
            <xdr:cNvPr id="9224" name="Drop Down 8" hidden="1">
              <a:extLst>
                <a:ext uri="{63B3BB69-23CF-44E3-9099-C40C66FF867C}">
                  <a14:compatExt spid="_x0000_s92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xdr:row>
          <xdr:rowOff>28575</xdr:rowOff>
        </xdr:from>
        <xdr:to>
          <xdr:col>4</xdr:col>
          <xdr:colOff>9525</xdr:colOff>
          <xdr:row>18</xdr:row>
          <xdr:rowOff>0</xdr:rowOff>
        </xdr:to>
        <xdr:sp macro="" textlink="">
          <xdr:nvSpPr>
            <xdr:cNvPr id="9225" name="Drop Down 9" hidden="1">
              <a:extLst>
                <a:ext uri="{63B3BB69-23CF-44E3-9099-C40C66FF867C}">
                  <a14:compatExt spid="_x0000_s92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xdr:row>
          <xdr:rowOff>28575</xdr:rowOff>
        </xdr:from>
        <xdr:to>
          <xdr:col>4</xdr:col>
          <xdr:colOff>9525</xdr:colOff>
          <xdr:row>22</xdr:row>
          <xdr:rowOff>0</xdr:rowOff>
        </xdr:to>
        <xdr:sp macro="" textlink="">
          <xdr:nvSpPr>
            <xdr:cNvPr id="9226" name="Drop Down 10" hidden="1">
              <a:extLst>
                <a:ext uri="{63B3BB69-23CF-44E3-9099-C40C66FF867C}">
                  <a14:compatExt spid="_x0000_s92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xdr:row>
          <xdr:rowOff>28575</xdr:rowOff>
        </xdr:from>
        <xdr:to>
          <xdr:col>4</xdr:col>
          <xdr:colOff>9525</xdr:colOff>
          <xdr:row>23</xdr:row>
          <xdr:rowOff>0</xdr:rowOff>
        </xdr:to>
        <xdr:sp macro="" textlink="">
          <xdr:nvSpPr>
            <xdr:cNvPr id="9227" name="Drop Down 11" hidden="1">
              <a:extLst>
                <a:ext uri="{63B3BB69-23CF-44E3-9099-C40C66FF867C}">
                  <a14:compatExt spid="_x0000_s92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xdr:row>
          <xdr:rowOff>28575</xdr:rowOff>
        </xdr:from>
        <xdr:to>
          <xdr:col>4</xdr:col>
          <xdr:colOff>9525</xdr:colOff>
          <xdr:row>24</xdr:row>
          <xdr:rowOff>0</xdr:rowOff>
        </xdr:to>
        <xdr:sp macro="" textlink="">
          <xdr:nvSpPr>
            <xdr:cNvPr id="9228" name="Drop Down 12" hidden="1">
              <a:extLst>
                <a:ext uri="{63B3BB69-23CF-44E3-9099-C40C66FF867C}">
                  <a14:compatExt spid="_x0000_s92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xdr:row>
          <xdr:rowOff>28575</xdr:rowOff>
        </xdr:from>
        <xdr:to>
          <xdr:col>4</xdr:col>
          <xdr:colOff>9525</xdr:colOff>
          <xdr:row>25</xdr:row>
          <xdr:rowOff>0</xdr:rowOff>
        </xdr:to>
        <xdr:sp macro="" textlink="">
          <xdr:nvSpPr>
            <xdr:cNvPr id="9229" name="Drop Down 13" hidden="1">
              <a:extLst>
                <a:ext uri="{63B3BB69-23CF-44E3-9099-C40C66FF867C}">
                  <a14:compatExt spid="_x0000_s92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xdr:row>
          <xdr:rowOff>28575</xdr:rowOff>
        </xdr:from>
        <xdr:to>
          <xdr:col>4</xdr:col>
          <xdr:colOff>9525</xdr:colOff>
          <xdr:row>26</xdr:row>
          <xdr:rowOff>0</xdr:rowOff>
        </xdr:to>
        <xdr:sp macro="" textlink="">
          <xdr:nvSpPr>
            <xdr:cNvPr id="9230" name="Drop Down 14" hidden="1">
              <a:extLst>
                <a:ext uri="{63B3BB69-23CF-44E3-9099-C40C66FF867C}">
                  <a14:compatExt spid="_x0000_s92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xdr:row>
          <xdr:rowOff>28575</xdr:rowOff>
        </xdr:from>
        <xdr:to>
          <xdr:col>4</xdr:col>
          <xdr:colOff>9525</xdr:colOff>
          <xdr:row>27</xdr:row>
          <xdr:rowOff>0</xdr:rowOff>
        </xdr:to>
        <xdr:sp macro="" textlink="">
          <xdr:nvSpPr>
            <xdr:cNvPr id="9231" name="Drop Down 15" hidden="1">
              <a:extLst>
                <a:ext uri="{63B3BB69-23CF-44E3-9099-C40C66FF867C}">
                  <a14:compatExt spid="_x0000_s92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xdr:row>
          <xdr:rowOff>28575</xdr:rowOff>
        </xdr:from>
        <xdr:to>
          <xdr:col>4</xdr:col>
          <xdr:colOff>9525</xdr:colOff>
          <xdr:row>28</xdr:row>
          <xdr:rowOff>0</xdr:rowOff>
        </xdr:to>
        <xdr:sp macro="" textlink="">
          <xdr:nvSpPr>
            <xdr:cNvPr id="9232" name="Drop Down 16" hidden="1">
              <a:extLst>
                <a:ext uri="{63B3BB69-23CF-44E3-9099-C40C66FF867C}">
                  <a14:compatExt spid="_x0000_s92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xdr:row>
          <xdr:rowOff>28575</xdr:rowOff>
        </xdr:from>
        <xdr:to>
          <xdr:col>4</xdr:col>
          <xdr:colOff>9525</xdr:colOff>
          <xdr:row>29</xdr:row>
          <xdr:rowOff>0</xdr:rowOff>
        </xdr:to>
        <xdr:sp macro="" textlink="">
          <xdr:nvSpPr>
            <xdr:cNvPr id="9233" name="Drop Down 17" hidden="1">
              <a:extLst>
                <a:ext uri="{63B3BB69-23CF-44E3-9099-C40C66FF867C}">
                  <a14:compatExt spid="_x0000_s92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xdr:row>
          <xdr:rowOff>28575</xdr:rowOff>
        </xdr:from>
        <xdr:to>
          <xdr:col>4</xdr:col>
          <xdr:colOff>9525</xdr:colOff>
          <xdr:row>30</xdr:row>
          <xdr:rowOff>0</xdr:rowOff>
        </xdr:to>
        <xdr:sp macro="" textlink="">
          <xdr:nvSpPr>
            <xdr:cNvPr id="9234" name="Drop Down 18" hidden="1">
              <a:extLst>
                <a:ext uri="{63B3BB69-23CF-44E3-9099-C40C66FF867C}">
                  <a14:compatExt spid="_x0000_s92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xdr:row>
          <xdr:rowOff>28575</xdr:rowOff>
        </xdr:from>
        <xdr:to>
          <xdr:col>4</xdr:col>
          <xdr:colOff>9525</xdr:colOff>
          <xdr:row>32</xdr:row>
          <xdr:rowOff>0</xdr:rowOff>
        </xdr:to>
        <xdr:sp macro="" textlink="">
          <xdr:nvSpPr>
            <xdr:cNvPr id="9235" name="Drop Down 19" hidden="1">
              <a:extLst>
                <a:ext uri="{63B3BB69-23CF-44E3-9099-C40C66FF867C}">
                  <a14:compatExt spid="_x0000_s92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xdr:row>
          <xdr:rowOff>28575</xdr:rowOff>
        </xdr:from>
        <xdr:to>
          <xdr:col>4</xdr:col>
          <xdr:colOff>9525</xdr:colOff>
          <xdr:row>33</xdr:row>
          <xdr:rowOff>0</xdr:rowOff>
        </xdr:to>
        <xdr:sp macro="" textlink="">
          <xdr:nvSpPr>
            <xdr:cNvPr id="9236" name="Drop Down 20" hidden="1">
              <a:extLst>
                <a:ext uri="{63B3BB69-23CF-44E3-9099-C40C66FF867C}">
                  <a14:compatExt spid="_x0000_s92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xdr:row>
          <xdr:rowOff>28575</xdr:rowOff>
        </xdr:from>
        <xdr:to>
          <xdr:col>4</xdr:col>
          <xdr:colOff>9525</xdr:colOff>
          <xdr:row>31</xdr:row>
          <xdr:rowOff>0</xdr:rowOff>
        </xdr:to>
        <xdr:sp macro="" textlink="">
          <xdr:nvSpPr>
            <xdr:cNvPr id="9237" name="Drop Down 21" hidden="1">
              <a:extLst>
                <a:ext uri="{63B3BB69-23CF-44E3-9099-C40C66FF867C}">
                  <a14:compatExt spid="_x0000_s92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35</xdr:row>
          <xdr:rowOff>28575</xdr:rowOff>
        </xdr:from>
        <xdr:to>
          <xdr:col>4</xdr:col>
          <xdr:colOff>9525</xdr:colOff>
          <xdr:row>36</xdr:row>
          <xdr:rowOff>0</xdr:rowOff>
        </xdr:to>
        <xdr:sp macro="" textlink="">
          <xdr:nvSpPr>
            <xdr:cNvPr id="9238" name="Drop Down 22" hidden="1">
              <a:extLst>
                <a:ext uri="{63B3BB69-23CF-44E3-9099-C40C66FF867C}">
                  <a14:compatExt spid="_x0000_s92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36</xdr:row>
          <xdr:rowOff>28575</xdr:rowOff>
        </xdr:from>
        <xdr:to>
          <xdr:col>4</xdr:col>
          <xdr:colOff>9525</xdr:colOff>
          <xdr:row>37</xdr:row>
          <xdr:rowOff>0</xdr:rowOff>
        </xdr:to>
        <xdr:sp macro="" textlink="">
          <xdr:nvSpPr>
            <xdr:cNvPr id="9239" name="Drop Down 23" hidden="1">
              <a:extLst>
                <a:ext uri="{63B3BB69-23CF-44E3-9099-C40C66FF867C}">
                  <a14:compatExt spid="_x0000_s92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37</xdr:row>
          <xdr:rowOff>28575</xdr:rowOff>
        </xdr:from>
        <xdr:to>
          <xdr:col>4</xdr:col>
          <xdr:colOff>9525</xdr:colOff>
          <xdr:row>38</xdr:row>
          <xdr:rowOff>0</xdr:rowOff>
        </xdr:to>
        <xdr:sp macro="" textlink="">
          <xdr:nvSpPr>
            <xdr:cNvPr id="9240" name="Drop Down 24" hidden="1">
              <a:extLst>
                <a:ext uri="{63B3BB69-23CF-44E3-9099-C40C66FF867C}">
                  <a14:compatExt spid="_x0000_s92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38</xdr:row>
          <xdr:rowOff>28575</xdr:rowOff>
        </xdr:from>
        <xdr:to>
          <xdr:col>4</xdr:col>
          <xdr:colOff>9525</xdr:colOff>
          <xdr:row>39</xdr:row>
          <xdr:rowOff>0</xdr:rowOff>
        </xdr:to>
        <xdr:sp macro="" textlink="">
          <xdr:nvSpPr>
            <xdr:cNvPr id="9241" name="Drop Down 25" hidden="1">
              <a:extLst>
                <a:ext uri="{63B3BB69-23CF-44E3-9099-C40C66FF867C}">
                  <a14:compatExt spid="_x0000_s92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39</xdr:row>
          <xdr:rowOff>28575</xdr:rowOff>
        </xdr:from>
        <xdr:to>
          <xdr:col>4</xdr:col>
          <xdr:colOff>9525</xdr:colOff>
          <xdr:row>40</xdr:row>
          <xdr:rowOff>0</xdr:rowOff>
        </xdr:to>
        <xdr:sp macro="" textlink="">
          <xdr:nvSpPr>
            <xdr:cNvPr id="9242" name="Drop Down 26" hidden="1">
              <a:extLst>
                <a:ext uri="{63B3BB69-23CF-44E3-9099-C40C66FF867C}">
                  <a14:compatExt spid="_x0000_s92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40</xdr:row>
          <xdr:rowOff>28575</xdr:rowOff>
        </xdr:from>
        <xdr:to>
          <xdr:col>4</xdr:col>
          <xdr:colOff>9525</xdr:colOff>
          <xdr:row>41</xdr:row>
          <xdr:rowOff>0</xdr:rowOff>
        </xdr:to>
        <xdr:sp macro="" textlink="">
          <xdr:nvSpPr>
            <xdr:cNvPr id="9243" name="Drop Down 27" hidden="1">
              <a:extLst>
                <a:ext uri="{63B3BB69-23CF-44E3-9099-C40C66FF867C}">
                  <a14:compatExt spid="_x0000_s92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41</xdr:row>
          <xdr:rowOff>28575</xdr:rowOff>
        </xdr:from>
        <xdr:to>
          <xdr:col>4</xdr:col>
          <xdr:colOff>9525</xdr:colOff>
          <xdr:row>42</xdr:row>
          <xdr:rowOff>0</xdr:rowOff>
        </xdr:to>
        <xdr:sp macro="" textlink="">
          <xdr:nvSpPr>
            <xdr:cNvPr id="9244" name="Drop Down 28" hidden="1">
              <a:extLst>
                <a:ext uri="{63B3BB69-23CF-44E3-9099-C40C66FF867C}">
                  <a14:compatExt spid="_x0000_s92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42</xdr:row>
          <xdr:rowOff>28575</xdr:rowOff>
        </xdr:from>
        <xdr:to>
          <xdr:col>4</xdr:col>
          <xdr:colOff>9525</xdr:colOff>
          <xdr:row>43</xdr:row>
          <xdr:rowOff>0</xdr:rowOff>
        </xdr:to>
        <xdr:sp macro="" textlink="">
          <xdr:nvSpPr>
            <xdr:cNvPr id="9246" name="Drop Down 30" hidden="1">
              <a:extLst>
                <a:ext uri="{63B3BB69-23CF-44E3-9099-C40C66FF867C}">
                  <a14:compatExt spid="_x0000_s92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43</xdr:row>
          <xdr:rowOff>28575</xdr:rowOff>
        </xdr:from>
        <xdr:to>
          <xdr:col>4</xdr:col>
          <xdr:colOff>9525</xdr:colOff>
          <xdr:row>44</xdr:row>
          <xdr:rowOff>0</xdr:rowOff>
        </xdr:to>
        <xdr:sp macro="" textlink="">
          <xdr:nvSpPr>
            <xdr:cNvPr id="9247" name="Drop Down 31" hidden="1">
              <a:extLst>
                <a:ext uri="{63B3BB69-23CF-44E3-9099-C40C66FF867C}">
                  <a14:compatExt spid="_x0000_s92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44</xdr:row>
          <xdr:rowOff>28575</xdr:rowOff>
        </xdr:from>
        <xdr:to>
          <xdr:col>4</xdr:col>
          <xdr:colOff>9525</xdr:colOff>
          <xdr:row>45</xdr:row>
          <xdr:rowOff>0</xdr:rowOff>
        </xdr:to>
        <xdr:sp macro="" textlink="">
          <xdr:nvSpPr>
            <xdr:cNvPr id="9248" name="Drop Down 32" hidden="1">
              <a:extLst>
                <a:ext uri="{63B3BB69-23CF-44E3-9099-C40C66FF867C}">
                  <a14:compatExt spid="_x0000_s92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45</xdr:row>
          <xdr:rowOff>28575</xdr:rowOff>
        </xdr:from>
        <xdr:to>
          <xdr:col>4</xdr:col>
          <xdr:colOff>9525</xdr:colOff>
          <xdr:row>46</xdr:row>
          <xdr:rowOff>0</xdr:rowOff>
        </xdr:to>
        <xdr:sp macro="" textlink="">
          <xdr:nvSpPr>
            <xdr:cNvPr id="9249" name="Drop Down 33" hidden="1">
              <a:extLst>
                <a:ext uri="{63B3BB69-23CF-44E3-9099-C40C66FF867C}">
                  <a14:compatExt spid="_x0000_s92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46</xdr:row>
          <xdr:rowOff>28575</xdr:rowOff>
        </xdr:from>
        <xdr:to>
          <xdr:col>4</xdr:col>
          <xdr:colOff>9525</xdr:colOff>
          <xdr:row>47</xdr:row>
          <xdr:rowOff>0</xdr:rowOff>
        </xdr:to>
        <xdr:sp macro="" textlink="">
          <xdr:nvSpPr>
            <xdr:cNvPr id="9250" name="Drop Down 34" hidden="1">
              <a:extLst>
                <a:ext uri="{63B3BB69-23CF-44E3-9099-C40C66FF867C}">
                  <a14:compatExt spid="_x0000_s92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47</xdr:row>
          <xdr:rowOff>28575</xdr:rowOff>
        </xdr:from>
        <xdr:to>
          <xdr:col>4</xdr:col>
          <xdr:colOff>9525</xdr:colOff>
          <xdr:row>48</xdr:row>
          <xdr:rowOff>0</xdr:rowOff>
        </xdr:to>
        <xdr:sp macro="" textlink="">
          <xdr:nvSpPr>
            <xdr:cNvPr id="9251" name="Drop Down 35" hidden="1">
              <a:extLst>
                <a:ext uri="{63B3BB69-23CF-44E3-9099-C40C66FF867C}">
                  <a14:compatExt spid="_x0000_s92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48</xdr:row>
          <xdr:rowOff>28575</xdr:rowOff>
        </xdr:from>
        <xdr:to>
          <xdr:col>4</xdr:col>
          <xdr:colOff>9525</xdr:colOff>
          <xdr:row>49</xdr:row>
          <xdr:rowOff>0</xdr:rowOff>
        </xdr:to>
        <xdr:sp macro="" textlink="">
          <xdr:nvSpPr>
            <xdr:cNvPr id="9252" name="Drop Down 36" hidden="1">
              <a:extLst>
                <a:ext uri="{63B3BB69-23CF-44E3-9099-C40C66FF867C}">
                  <a14:compatExt spid="_x0000_s92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49</xdr:row>
          <xdr:rowOff>28575</xdr:rowOff>
        </xdr:from>
        <xdr:to>
          <xdr:col>4</xdr:col>
          <xdr:colOff>9525</xdr:colOff>
          <xdr:row>50</xdr:row>
          <xdr:rowOff>0</xdr:rowOff>
        </xdr:to>
        <xdr:sp macro="" textlink="">
          <xdr:nvSpPr>
            <xdr:cNvPr id="9253" name="Drop Down 37" hidden="1">
              <a:extLst>
                <a:ext uri="{63B3BB69-23CF-44E3-9099-C40C66FF867C}">
                  <a14:compatExt spid="_x0000_s92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50</xdr:row>
          <xdr:rowOff>28575</xdr:rowOff>
        </xdr:from>
        <xdr:to>
          <xdr:col>4</xdr:col>
          <xdr:colOff>9525</xdr:colOff>
          <xdr:row>51</xdr:row>
          <xdr:rowOff>0</xdr:rowOff>
        </xdr:to>
        <xdr:sp macro="" textlink="">
          <xdr:nvSpPr>
            <xdr:cNvPr id="9254" name="Drop Down 38" hidden="1">
              <a:extLst>
                <a:ext uri="{63B3BB69-23CF-44E3-9099-C40C66FF867C}">
                  <a14:compatExt spid="_x0000_s92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51</xdr:row>
          <xdr:rowOff>28575</xdr:rowOff>
        </xdr:from>
        <xdr:to>
          <xdr:col>4</xdr:col>
          <xdr:colOff>9525</xdr:colOff>
          <xdr:row>52</xdr:row>
          <xdr:rowOff>0</xdr:rowOff>
        </xdr:to>
        <xdr:sp macro="" textlink="">
          <xdr:nvSpPr>
            <xdr:cNvPr id="9255" name="Drop Down 39" hidden="1">
              <a:extLst>
                <a:ext uri="{63B3BB69-23CF-44E3-9099-C40C66FF867C}">
                  <a14:compatExt spid="_x0000_s92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80</xdr:row>
          <xdr:rowOff>28575</xdr:rowOff>
        </xdr:from>
        <xdr:to>
          <xdr:col>4</xdr:col>
          <xdr:colOff>9525</xdr:colOff>
          <xdr:row>81</xdr:row>
          <xdr:rowOff>0</xdr:rowOff>
        </xdr:to>
        <xdr:sp macro="" textlink="">
          <xdr:nvSpPr>
            <xdr:cNvPr id="9256" name="Drop Down 40" hidden="1">
              <a:extLst>
                <a:ext uri="{63B3BB69-23CF-44E3-9099-C40C66FF867C}">
                  <a14:compatExt spid="_x0000_s92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81</xdr:row>
          <xdr:rowOff>28575</xdr:rowOff>
        </xdr:from>
        <xdr:to>
          <xdr:col>4</xdr:col>
          <xdr:colOff>9525</xdr:colOff>
          <xdr:row>82</xdr:row>
          <xdr:rowOff>0</xdr:rowOff>
        </xdr:to>
        <xdr:sp macro="" textlink="">
          <xdr:nvSpPr>
            <xdr:cNvPr id="9257" name="Drop Down 41" hidden="1">
              <a:extLst>
                <a:ext uri="{63B3BB69-23CF-44E3-9099-C40C66FF867C}">
                  <a14:compatExt spid="_x0000_s92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xdr:row>
          <xdr:rowOff>28575</xdr:rowOff>
        </xdr:from>
        <xdr:to>
          <xdr:col>4</xdr:col>
          <xdr:colOff>9525</xdr:colOff>
          <xdr:row>12</xdr:row>
          <xdr:rowOff>0</xdr:rowOff>
        </xdr:to>
        <xdr:sp macro="" textlink="">
          <xdr:nvSpPr>
            <xdr:cNvPr id="9259" name="Drop Down 43" hidden="1">
              <a:extLst>
                <a:ext uri="{63B3BB69-23CF-44E3-9099-C40C66FF867C}">
                  <a14:compatExt spid="_x0000_s92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59</xdr:row>
          <xdr:rowOff>28575</xdr:rowOff>
        </xdr:from>
        <xdr:to>
          <xdr:col>4</xdr:col>
          <xdr:colOff>9525</xdr:colOff>
          <xdr:row>60</xdr:row>
          <xdr:rowOff>0</xdr:rowOff>
        </xdr:to>
        <xdr:sp macro="" textlink="">
          <xdr:nvSpPr>
            <xdr:cNvPr id="9260" name="Drop Down 44" hidden="1">
              <a:extLst>
                <a:ext uri="{63B3BB69-23CF-44E3-9099-C40C66FF867C}">
                  <a14:compatExt spid="_x0000_s92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93</xdr:row>
          <xdr:rowOff>28575</xdr:rowOff>
        </xdr:from>
        <xdr:to>
          <xdr:col>4</xdr:col>
          <xdr:colOff>9525</xdr:colOff>
          <xdr:row>94</xdr:row>
          <xdr:rowOff>0</xdr:rowOff>
        </xdr:to>
        <xdr:sp macro="" textlink="">
          <xdr:nvSpPr>
            <xdr:cNvPr id="9261" name="Drop Down 45" hidden="1">
              <a:extLst>
                <a:ext uri="{63B3BB69-23CF-44E3-9099-C40C66FF867C}">
                  <a14:compatExt spid="_x0000_s92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94</xdr:row>
          <xdr:rowOff>28575</xdr:rowOff>
        </xdr:from>
        <xdr:to>
          <xdr:col>4</xdr:col>
          <xdr:colOff>9525</xdr:colOff>
          <xdr:row>95</xdr:row>
          <xdr:rowOff>0</xdr:rowOff>
        </xdr:to>
        <xdr:sp macro="" textlink="">
          <xdr:nvSpPr>
            <xdr:cNvPr id="9262" name="Drop Down 46" hidden="1">
              <a:extLst>
                <a:ext uri="{63B3BB69-23CF-44E3-9099-C40C66FF867C}">
                  <a14:compatExt spid="_x0000_s92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95</xdr:row>
          <xdr:rowOff>28575</xdr:rowOff>
        </xdr:from>
        <xdr:to>
          <xdr:col>4</xdr:col>
          <xdr:colOff>9525</xdr:colOff>
          <xdr:row>96</xdr:row>
          <xdr:rowOff>0</xdr:rowOff>
        </xdr:to>
        <xdr:sp macro="" textlink="">
          <xdr:nvSpPr>
            <xdr:cNvPr id="9263" name="Drop Down 47" hidden="1">
              <a:extLst>
                <a:ext uri="{63B3BB69-23CF-44E3-9099-C40C66FF867C}">
                  <a14:compatExt spid="_x0000_s92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96</xdr:row>
          <xdr:rowOff>28575</xdr:rowOff>
        </xdr:from>
        <xdr:to>
          <xdr:col>4</xdr:col>
          <xdr:colOff>9525</xdr:colOff>
          <xdr:row>97</xdr:row>
          <xdr:rowOff>0</xdr:rowOff>
        </xdr:to>
        <xdr:sp macro="" textlink="">
          <xdr:nvSpPr>
            <xdr:cNvPr id="9264" name="Drop Down 48" hidden="1">
              <a:extLst>
                <a:ext uri="{63B3BB69-23CF-44E3-9099-C40C66FF867C}">
                  <a14:compatExt spid="_x0000_s92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97</xdr:row>
          <xdr:rowOff>28575</xdr:rowOff>
        </xdr:from>
        <xdr:to>
          <xdr:col>4</xdr:col>
          <xdr:colOff>9525</xdr:colOff>
          <xdr:row>98</xdr:row>
          <xdr:rowOff>0</xdr:rowOff>
        </xdr:to>
        <xdr:sp macro="" textlink="">
          <xdr:nvSpPr>
            <xdr:cNvPr id="9265" name="Drop Down 49" hidden="1">
              <a:extLst>
                <a:ext uri="{63B3BB69-23CF-44E3-9099-C40C66FF867C}">
                  <a14:compatExt spid="_x0000_s92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98</xdr:row>
          <xdr:rowOff>28575</xdr:rowOff>
        </xdr:from>
        <xdr:to>
          <xdr:col>4</xdr:col>
          <xdr:colOff>9525</xdr:colOff>
          <xdr:row>99</xdr:row>
          <xdr:rowOff>0</xdr:rowOff>
        </xdr:to>
        <xdr:sp macro="" textlink="">
          <xdr:nvSpPr>
            <xdr:cNvPr id="9266" name="Drop Down 50" hidden="1">
              <a:extLst>
                <a:ext uri="{63B3BB69-23CF-44E3-9099-C40C66FF867C}">
                  <a14:compatExt spid="_x0000_s92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99</xdr:row>
          <xdr:rowOff>28575</xdr:rowOff>
        </xdr:from>
        <xdr:to>
          <xdr:col>4</xdr:col>
          <xdr:colOff>9525</xdr:colOff>
          <xdr:row>100</xdr:row>
          <xdr:rowOff>0</xdr:rowOff>
        </xdr:to>
        <xdr:sp macro="" textlink="">
          <xdr:nvSpPr>
            <xdr:cNvPr id="9267" name="Drop Down 51" hidden="1">
              <a:extLst>
                <a:ext uri="{63B3BB69-23CF-44E3-9099-C40C66FF867C}">
                  <a14:compatExt spid="_x0000_s92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100</xdr:row>
          <xdr:rowOff>28575</xdr:rowOff>
        </xdr:from>
        <xdr:to>
          <xdr:col>4</xdr:col>
          <xdr:colOff>9525</xdr:colOff>
          <xdr:row>101</xdr:row>
          <xdr:rowOff>0</xdr:rowOff>
        </xdr:to>
        <xdr:sp macro="" textlink="">
          <xdr:nvSpPr>
            <xdr:cNvPr id="9268" name="Drop Down 52" hidden="1">
              <a:extLst>
                <a:ext uri="{63B3BB69-23CF-44E3-9099-C40C66FF867C}">
                  <a14:compatExt spid="_x0000_s92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101</xdr:row>
          <xdr:rowOff>28575</xdr:rowOff>
        </xdr:from>
        <xdr:to>
          <xdr:col>4</xdr:col>
          <xdr:colOff>9525</xdr:colOff>
          <xdr:row>102</xdr:row>
          <xdr:rowOff>0</xdr:rowOff>
        </xdr:to>
        <xdr:sp macro="" textlink="">
          <xdr:nvSpPr>
            <xdr:cNvPr id="9269" name="Drop Down 53" hidden="1">
              <a:extLst>
                <a:ext uri="{63B3BB69-23CF-44E3-9099-C40C66FF867C}">
                  <a14:compatExt spid="_x0000_s92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102</xdr:row>
          <xdr:rowOff>28575</xdr:rowOff>
        </xdr:from>
        <xdr:to>
          <xdr:col>4</xdr:col>
          <xdr:colOff>9525</xdr:colOff>
          <xdr:row>103</xdr:row>
          <xdr:rowOff>0</xdr:rowOff>
        </xdr:to>
        <xdr:sp macro="" textlink="">
          <xdr:nvSpPr>
            <xdr:cNvPr id="9270" name="Drop Down 54" hidden="1">
              <a:extLst>
                <a:ext uri="{63B3BB69-23CF-44E3-9099-C40C66FF867C}">
                  <a14:compatExt spid="_x0000_s92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103</xdr:row>
          <xdr:rowOff>28575</xdr:rowOff>
        </xdr:from>
        <xdr:to>
          <xdr:col>4</xdr:col>
          <xdr:colOff>9525</xdr:colOff>
          <xdr:row>104</xdr:row>
          <xdr:rowOff>0</xdr:rowOff>
        </xdr:to>
        <xdr:sp macro="" textlink="">
          <xdr:nvSpPr>
            <xdr:cNvPr id="9271" name="Drop Down 55" hidden="1">
              <a:extLst>
                <a:ext uri="{63B3BB69-23CF-44E3-9099-C40C66FF867C}">
                  <a14:compatExt spid="_x0000_s92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104</xdr:row>
          <xdr:rowOff>28575</xdr:rowOff>
        </xdr:from>
        <xdr:to>
          <xdr:col>4</xdr:col>
          <xdr:colOff>9525</xdr:colOff>
          <xdr:row>105</xdr:row>
          <xdr:rowOff>0</xdr:rowOff>
        </xdr:to>
        <xdr:sp macro="" textlink="">
          <xdr:nvSpPr>
            <xdr:cNvPr id="9272" name="Drop Down 56" hidden="1">
              <a:extLst>
                <a:ext uri="{63B3BB69-23CF-44E3-9099-C40C66FF867C}">
                  <a14:compatExt spid="_x0000_s92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105</xdr:row>
          <xdr:rowOff>28575</xdr:rowOff>
        </xdr:from>
        <xdr:to>
          <xdr:col>4</xdr:col>
          <xdr:colOff>9525</xdr:colOff>
          <xdr:row>106</xdr:row>
          <xdr:rowOff>0</xdr:rowOff>
        </xdr:to>
        <xdr:sp macro="" textlink="">
          <xdr:nvSpPr>
            <xdr:cNvPr id="9273" name="Drop Down 57" hidden="1">
              <a:extLst>
                <a:ext uri="{63B3BB69-23CF-44E3-9099-C40C66FF867C}">
                  <a14:compatExt spid="_x0000_s92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106</xdr:row>
          <xdr:rowOff>28575</xdr:rowOff>
        </xdr:from>
        <xdr:to>
          <xdr:col>4</xdr:col>
          <xdr:colOff>9525</xdr:colOff>
          <xdr:row>107</xdr:row>
          <xdr:rowOff>0</xdr:rowOff>
        </xdr:to>
        <xdr:sp macro="" textlink="">
          <xdr:nvSpPr>
            <xdr:cNvPr id="9274" name="Drop Down 58" hidden="1">
              <a:extLst>
                <a:ext uri="{63B3BB69-23CF-44E3-9099-C40C66FF867C}">
                  <a14:compatExt spid="_x0000_s92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107</xdr:row>
          <xdr:rowOff>28575</xdr:rowOff>
        </xdr:from>
        <xdr:to>
          <xdr:col>4</xdr:col>
          <xdr:colOff>9525</xdr:colOff>
          <xdr:row>108</xdr:row>
          <xdr:rowOff>0</xdr:rowOff>
        </xdr:to>
        <xdr:sp macro="" textlink="">
          <xdr:nvSpPr>
            <xdr:cNvPr id="9275" name="Drop Down 59" hidden="1">
              <a:extLst>
                <a:ext uri="{63B3BB69-23CF-44E3-9099-C40C66FF867C}">
                  <a14:compatExt spid="_x0000_s92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108</xdr:row>
          <xdr:rowOff>28575</xdr:rowOff>
        </xdr:from>
        <xdr:to>
          <xdr:col>4</xdr:col>
          <xdr:colOff>9525</xdr:colOff>
          <xdr:row>109</xdr:row>
          <xdr:rowOff>0</xdr:rowOff>
        </xdr:to>
        <xdr:sp macro="" textlink="">
          <xdr:nvSpPr>
            <xdr:cNvPr id="9276" name="Drop Down 60" hidden="1">
              <a:extLst>
                <a:ext uri="{63B3BB69-23CF-44E3-9099-C40C66FF867C}">
                  <a14:compatExt spid="_x0000_s92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109</xdr:row>
          <xdr:rowOff>28575</xdr:rowOff>
        </xdr:from>
        <xdr:to>
          <xdr:col>4</xdr:col>
          <xdr:colOff>9525</xdr:colOff>
          <xdr:row>110</xdr:row>
          <xdr:rowOff>0</xdr:rowOff>
        </xdr:to>
        <xdr:sp macro="" textlink="">
          <xdr:nvSpPr>
            <xdr:cNvPr id="9277" name="Drop Down 61" hidden="1">
              <a:extLst>
                <a:ext uri="{63B3BB69-23CF-44E3-9099-C40C66FF867C}">
                  <a14:compatExt spid="_x0000_s92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111</xdr:row>
          <xdr:rowOff>28575</xdr:rowOff>
        </xdr:from>
        <xdr:to>
          <xdr:col>4</xdr:col>
          <xdr:colOff>9525</xdr:colOff>
          <xdr:row>112</xdr:row>
          <xdr:rowOff>0</xdr:rowOff>
        </xdr:to>
        <xdr:sp macro="" textlink="">
          <xdr:nvSpPr>
            <xdr:cNvPr id="9278" name="Drop Down 62" hidden="1">
              <a:extLst>
                <a:ext uri="{63B3BB69-23CF-44E3-9099-C40C66FF867C}">
                  <a14:compatExt spid="_x0000_s92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112</xdr:row>
          <xdr:rowOff>28575</xdr:rowOff>
        </xdr:from>
        <xdr:to>
          <xdr:col>4</xdr:col>
          <xdr:colOff>9525</xdr:colOff>
          <xdr:row>113</xdr:row>
          <xdr:rowOff>0</xdr:rowOff>
        </xdr:to>
        <xdr:sp macro="" textlink="">
          <xdr:nvSpPr>
            <xdr:cNvPr id="9279" name="Drop Down 63" hidden="1">
              <a:extLst>
                <a:ext uri="{63B3BB69-23CF-44E3-9099-C40C66FF867C}">
                  <a14:compatExt spid="_x0000_s92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113</xdr:row>
          <xdr:rowOff>28575</xdr:rowOff>
        </xdr:from>
        <xdr:to>
          <xdr:col>4</xdr:col>
          <xdr:colOff>9525</xdr:colOff>
          <xdr:row>114</xdr:row>
          <xdr:rowOff>0</xdr:rowOff>
        </xdr:to>
        <xdr:sp macro="" textlink="">
          <xdr:nvSpPr>
            <xdr:cNvPr id="9280" name="Drop Down 64" hidden="1">
              <a:extLst>
                <a:ext uri="{63B3BB69-23CF-44E3-9099-C40C66FF867C}">
                  <a14:compatExt spid="_x0000_s92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114</xdr:row>
          <xdr:rowOff>28575</xdr:rowOff>
        </xdr:from>
        <xdr:to>
          <xdr:col>4</xdr:col>
          <xdr:colOff>9525</xdr:colOff>
          <xdr:row>115</xdr:row>
          <xdr:rowOff>0</xdr:rowOff>
        </xdr:to>
        <xdr:sp macro="" textlink="">
          <xdr:nvSpPr>
            <xdr:cNvPr id="9281" name="Drop Down 65" hidden="1">
              <a:extLst>
                <a:ext uri="{63B3BB69-23CF-44E3-9099-C40C66FF867C}">
                  <a14:compatExt spid="_x0000_s92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116</xdr:row>
          <xdr:rowOff>28575</xdr:rowOff>
        </xdr:from>
        <xdr:to>
          <xdr:col>4</xdr:col>
          <xdr:colOff>9525</xdr:colOff>
          <xdr:row>117</xdr:row>
          <xdr:rowOff>0</xdr:rowOff>
        </xdr:to>
        <xdr:sp macro="" textlink="">
          <xdr:nvSpPr>
            <xdr:cNvPr id="9282" name="Drop Down 66" hidden="1">
              <a:extLst>
                <a:ext uri="{63B3BB69-23CF-44E3-9099-C40C66FF867C}">
                  <a14:compatExt spid="_x0000_s92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117</xdr:row>
          <xdr:rowOff>28575</xdr:rowOff>
        </xdr:from>
        <xdr:to>
          <xdr:col>4</xdr:col>
          <xdr:colOff>9525</xdr:colOff>
          <xdr:row>118</xdr:row>
          <xdr:rowOff>0</xdr:rowOff>
        </xdr:to>
        <xdr:sp macro="" textlink="">
          <xdr:nvSpPr>
            <xdr:cNvPr id="9283" name="Drop Down 67" hidden="1">
              <a:extLst>
                <a:ext uri="{63B3BB69-23CF-44E3-9099-C40C66FF867C}">
                  <a14:compatExt spid="_x0000_s92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118</xdr:row>
          <xdr:rowOff>28575</xdr:rowOff>
        </xdr:from>
        <xdr:to>
          <xdr:col>4</xdr:col>
          <xdr:colOff>9525</xdr:colOff>
          <xdr:row>119</xdr:row>
          <xdr:rowOff>0</xdr:rowOff>
        </xdr:to>
        <xdr:sp macro="" textlink="">
          <xdr:nvSpPr>
            <xdr:cNvPr id="9284" name="Drop Down 68" hidden="1">
              <a:extLst>
                <a:ext uri="{63B3BB69-23CF-44E3-9099-C40C66FF867C}">
                  <a14:compatExt spid="_x0000_s92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119</xdr:row>
          <xdr:rowOff>28575</xdr:rowOff>
        </xdr:from>
        <xdr:to>
          <xdr:col>4</xdr:col>
          <xdr:colOff>9525</xdr:colOff>
          <xdr:row>120</xdr:row>
          <xdr:rowOff>0</xdr:rowOff>
        </xdr:to>
        <xdr:sp macro="" textlink="">
          <xdr:nvSpPr>
            <xdr:cNvPr id="9286" name="Drop Down 70" hidden="1">
              <a:extLst>
                <a:ext uri="{63B3BB69-23CF-44E3-9099-C40C66FF867C}">
                  <a14:compatExt spid="_x0000_s92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120</xdr:row>
          <xdr:rowOff>28575</xdr:rowOff>
        </xdr:from>
        <xdr:to>
          <xdr:col>4</xdr:col>
          <xdr:colOff>9525</xdr:colOff>
          <xdr:row>121</xdr:row>
          <xdr:rowOff>0</xdr:rowOff>
        </xdr:to>
        <xdr:sp macro="" textlink="">
          <xdr:nvSpPr>
            <xdr:cNvPr id="9287" name="Drop Down 71" hidden="1">
              <a:extLst>
                <a:ext uri="{63B3BB69-23CF-44E3-9099-C40C66FF867C}">
                  <a14:compatExt spid="_x0000_s92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121</xdr:row>
          <xdr:rowOff>28575</xdr:rowOff>
        </xdr:from>
        <xdr:to>
          <xdr:col>4</xdr:col>
          <xdr:colOff>9525</xdr:colOff>
          <xdr:row>122</xdr:row>
          <xdr:rowOff>0</xdr:rowOff>
        </xdr:to>
        <xdr:sp macro="" textlink="">
          <xdr:nvSpPr>
            <xdr:cNvPr id="9289" name="Drop Down 73" hidden="1">
              <a:extLst>
                <a:ext uri="{63B3BB69-23CF-44E3-9099-C40C66FF867C}">
                  <a14:compatExt spid="_x0000_s92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122</xdr:row>
          <xdr:rowOff>28575</xdr:rowOff>
        </xdr:from>
        <xdr:to>
          <xdr:col>4</xdr:col>
          <xdr:colOff>9525</xdr:colOff>
          <xdr:row>123</xdr:row>
          <xdr:rowOff>0</xdr:rowOff>
        </xdr:to>
        <xdr:sp macro="" textlink="">
          <xdr:nvSpPr>
            <xdr:cNvPr id="9291" name="Drop Down 75" hidden="1">
              <a:extLst>
                <a:ext uri="{63B3BB69-23CF-44E3-9099-C40C66FF867C}">
                  <a14:compatExt spid="_x0000_s92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82</xdr:row>
          <xdr:rowOff>28575</xdr:rowOff>
        </xdr:from>
        <xdr:to>
          <xdr:col>4</xdr:col>
          <xdr:colOff>9525</xdr:colOff>
          <xdr:row>83</xdr:row>
          <xdr:rowOff>0</xdr:rowOff>
        </xdr:to>
        <xdr:sp macro="" textlink="">
          <xdr:nvSpPr>
            <xdr:cNvPr id="9292" name="Drop Down 76" hidden="1">
              <a:extLst>
                <a:ext uri="{63B3BB69-23CF-44E3-9099-C40C66FF867C}">
                  <a14:compatExt spid="_x0000_s92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83</xdr:row>
          <xdr:rowOff>28575</xdr:rowOff>
        </xdr:from>
        <xdr:to>
          <xdr:col>4</xdr:col>
          <xdr:colOff>9525</xdr:colOff>
          <xdr:row>84</xdr:row>
          <xdr:rowOff>0</xdr:rowOff>
        </xdr:to>
        <xdr:sp macro="" textlink="">
          <xdr:nvSpPr>
            <xdr:cNvPr id="9293" name="Drop Down 77" hidden="1">
              <a:extLst>
                <a:ext uri="{63B3BB69-23CF-44E3-9099-C40C66FF867C}">
                  <a14:compatExt spid="_x0000_s92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84</xdr:row>
          <xdr:rowOff>28575</xdr:rowOff>
        </xdr:from>
        <xdr:to>
          <xdr:col>4</xdr:col>
          <xdr:colOff>9525</xdr:colOff>
          <xdr:row>85</xdr:row>
          <xdr:rowOff>0</xdr:rowOff>
        </xdr:to>
        <xdr:sp macro="" textlink="">
          <xdr:nvSpPr>
            <xdr:cNvPr id="9294" name="Drop Down 78" hidden="1">
              <a:extLst>
                <a:ext uri="{63B3BB69-23CF-44E3-9099-C40C66FF867C}">
                  <a14:compatExt spid="_x0000_s92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85</xdr:row>
          <xdr:rowOff>28575</xdr:rowOff>
        </xdr:from>
        <xdr:to>
          <xdr:col>4</xdr:col>
          <xdr:colOff>9525</xdr:colOff>
          <xdr:row>86</xdr:row>
          <xdr:rowOff>0</xdr:rowOff>
        </xdr:to>
        <xdr:sp macro="" textlink="">
          <xdr:nvSpPr>
            <xdr:cNvPr id="9295" name="Drop Down 79" hidden="1">
              <a:extLst>
                <a:ext uri="{63B3BB69-23CF-44E3-9099-C40C66FF867C}">
                  <a14:compatExt spid="_x0000_s92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86</xdr:row>
          <xdr:rowOff>28575</xdr:rowOff>
        </xdr:from>
        <xdr:to>
          <xdr:col>4</xdr:col>
          <xdr:colOff>9525</xdr:colOff>
          <xdr:row>87</xdr:row>
          <xdr:rowOff>0</xdr:rowOff>
        </xdr:to>
        <xdr:sp macro="" textlink="">
          <xdr:nvSpPr>
            <xdr:cNvPr id="9296" name="Drop Down 80" hidden="1">
              <a:extLst>
                <a:ext uri="{63B3BB69-23CF-44E3-9099-C40C66FF867C}">
                  <a14:compatExt spid="_x0000_s92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87</xdr:row>
          <xdr:rowOff>28575</xdr:rowOff>
        </xdr:from>
        <xdr:to>
          <xdr:col>4</xdr:col>
          <xdr:colOff>9525</xdr:colOff>
          <xdr:row>88</xdr:row>
          <xdr:rowOff>0</xdr:rowOff>
        </xdr:to>
        <xdr:sp macro="" textlink="">
          <xdr:nvSpPr>
            <xdr:cNvPr id="9297" name="Drop Down 81" hidden="1">
              <a:extLst>
                <a:ext uri="{63B3BB69-23CF-44E3-9099-C40C66FF867C}">
                  <a14:compatExt spid="_x0000_s92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88</xdr:row>
          <xdr:rowOff>28575</xdr:rowOff>
        </xdr:from>
        <xdr:to>
          <xdr:col>4</xdr:col>
          <xdr:colOff>9525</xdr:colOff>
          <xdr:row>89</xdr:row>
          <xdr:rowOff>0</xdr:rowOff>
        </xdr:to>
        <xdr:sp macro="" textlink="">
          <xdr:nvSpPr>
            <xdr:cNvPr id="9298" name="Drop Down 82" hidden="1">
              <a:extLst>
                <a:ext uri="{63B3BB69-23CF-44E3-9099-C40C66FF867C}">
                  <a14:compatExt spid="_x0000_s92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89</xdr:row>
          <xdr:rowOff>28575</xdr:rowOff>
        </xdr:from>
        <xdr:to>
          <xdr:col>4</xdr:col>
          <xdr:colOff>9525</xdr:colOff>
          <xdr:row>90</xdr:row>
          <xdr:rowOff>0</xdr:rowOff>
        </xdr:to>
        <xdr:sp macro="" textlink="">
          <xdr:nvSpPr>
            <xdr:cNvPr id="9299" name="Drop Down 83" hidden="1">
              <a:extLst>
                <a:ext uri="{63B3BB69-23CF-44E3-9099-C40C66FF867C}">
                  <a14:compatExt spid="_x0000_s92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90</xdr:row>
          <xdr:rowOff>28575</xdr:rowOff>
        </xdr:from>
        <xdr:to>
          <xdr:col>4</xdr:col>
          <xdr:colOff>9525</xdr:colOff>
          <xdr:row>91</xdr:row>
          <xdr:rowOff>0</xdr:rowOff>
        </xdr:to>
        <xdr:sp macro="" textlink="">
          <xdr:nvSpPr>
            <xdr:cNvPr id="9300" name="Drop Down 84" hidden="1">
              <a:extLst>
                <a:ext uri="{63B3BB69-23CF-44E3-9099-C40C66FF867C}">
                  <a14:compatExt spid="_x0000_s93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110</xdr:row>
          <xdr:rowOff>28575</xdr:rowOff>
        </xdr:from>
        <xdr:to>
          <xdr:col>4</xdr:col>
          <xdr:colOff>9525</xdr:colOff>
          <xdr:row>111</xdr:row>
          <xdr:rowOff>0</xdr:rowOff>
        </xdr:to>
        <xdr:sp macro="" textlink="">
          <xdr:nvSpPr>
            <xdr:cNvPr id="9302" name="Drop Down 86" hidden="1">
              <a:extLst>
                <a:ext uri="{63B3BB69-23CF-44E3-9099-C40C66FF867C}">
                  <a14:compatExt spid="_x0000_s93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115</xdr:row>
          <xdr:rowOff>28575</xdr:rowOff>
        </xdr:from>
        <xdr:to>
          <xdr:col>4</xdr:col>
          <xdr:colOff>9525</xdr:colOff>
          <xdr:row>116</xdr:row>
          <xdr:rowOff>0</xdr:rowOff>
        </xdr:to>
        <xdr:sp macro="" textlink="">
          <xdr:nvSpPr>
            <xdr:cNvPr id="9303" name="Drop Down 87" hidden="1">
              <a:extLst>
                <a:ext uri="{63B3BB69-23CF-44E3-9099-C40C66FF867C}">
                  <a14:compatExt spid="_x0000_s93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157</xdr:row>
          <xdr:rowOff>28575</xdr:rowOff>
        </xdr:from>
        <xdr:to>
          <xdr:col>4</xdr:col>
          <xdr:colOff>9525</xdr:colOff>
          <xdr:row>158</xdr:row>
          <xdr:rowOff>0</xdr:rowOff>
        </xdr:to>
        <xdr:sp macro="" textlink="">
          <xdr:nvSpPr>
            <xdr:cNvPr id="9304" name="Drop Down 88" hidden="1">
              <a:extLst>
                <a:ext uri="{63B3BB69-23CF-44E3-9099-C40C66FF867C}">
                  <a14:compatExt spid="_x0000_s93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158</xdr:row>
          <xdr:rowOff>28575</xdr:rowOff>
        </xdr:from>
        <xdr:to>
          <xdr:col>4</xdr:col>
          <xdr:colOff>9525</xdr:colOff>
          <xdr:row>159</xdr:row>
          <xdr:rowOff>0</xdr:rowOff>
        </xdr:to>
        <xdr:sp macro="" textlink="">
          <xdr:nvSpPr>
            <xdr:cNvPr id="9305" name="Drop Down 89" hidden="1">
              <a:extLst>
                <a:ext uri="{63B3BB69-23CF-44E3-9099-C40C66FF867C}">
                  <a14:compatExt spid="_x0000_s93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159</xdr:row>
          <xdr:rowOff>28575</xdr:rowOff>
        </xdr:from>
        <xdr:to>
          <xdr:col>4</xdr:col>
          <xdr:colOff>9525</xdr:colOff>
          <xdr:row>160</xdr:row>
          <xdr:rowOff>0</xdr:rowOff>
        </xdr:to>
        <xdr:sp macro="" textlink="">
          <xdr:nvSpPr>
            <xdr:cNvPr id="9306" name="Drop Down 90" hidden="1">
              <a:extLst>
                <a:ext uri="{63B3BB69-23CF-44E3-9099-C40C66FF867C}">
                  <a14:compatExt spid="_x0000_s93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160</xdr:row>
          <xdr:rowOff>28575</xdr:rowOff>
        </xdr:from>
        <xdr:to>
          <xdr:col>4</xdr:col>
          <xdr:colOff>9525</xdr:colOff>
          <xdr:row>161</xdr:row>
          <xdr:rowOff>0</xdr:rowOff>
        </xdr:to>
        <xdr:sp macro="" textlink="">
          <xdr:nvSpPr>
            <xdr:cNvPr id="9307" name="Drop Down 91" hidden="1">
              <a:extLst>
                <a:ext uri="{63B3BB69-23CF-44E3-9099-C40C66FF867C}">
                  <a14:compatExt spid="_x0000_s93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161</xdr:row>
          <xdr:rowOff>28575</xdr:rowOff>
        </xdr:from>
        <xdr:to>
          <xdr:col>4</xdr:col>
          <xdr:colOff>9525</xdr:colOff>
          <xdr:row>162</xdr:row>
          <xdr:rowOff>0</xdr:rowOff>
        </xdr:to>
        <xdr:sp macro="" textlink="">
          <xdr:nvSpPr>
            <xdr:cNvPr id="9308" name="Drop Down 92" hidden="1">
              <a:extLst>
                <a:ext uri="{63B3BB69-23CF-44E3-9099-C40C66FF867C}">
                  <a14:compatExt spid="_x0000_s93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162</xdr:row>
          <xdr:rowOff>28575</xdr:rowOff>
        </xdr:from>
        <xdr:to>
          <xdr:col>4</xdr:col>
          <xdr:colOff>9525</xdr:colOff>
          <xdr:row>163</xdr:row>
          <xdr:rowOff>0</xdr:rowOff>
        </xdr:to>
        <xdr:sp macro="" textlink="">
          <xdr:nvSpPr>
            <xdr:cNvPr id="9309" name="Drop Down 93" hidden="1">
              <a:extLst>
                <a:ext uri="{63B3BB69-23CF-44E3-9099-C40C66FF867C}">
                  <a14:compatExt spid="_x0000_s93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163</xdr:row>
          <xdr:rowOff>28575</xdr:rowOff>
        </xdr:from>
        <xdr:to>
          <xdr:col>4</xdr:col>
          <xdr:colOff>9525</xdr:colOff>
          <xdr:row>164</xdr:row>
          <xdr:rowOff>0</xdr:rowOff>
        </xdr:to>
        <xdr:sp macro="" textlink="">
          <xdr:nvSpPr>
            <xdr:cNvPr id="9310" name="Drop Down 94" hidden="1">
              <a:extLst>
                <a:ext uri="{63B3BB69-23CF-44E3-9099-C40C66FF867C}">
                  <a14:compatExt spid="_x0000_s93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164</xdr:row>
          <xdr:rowOff>28575</xdr:rowOff>
        </xdr:from>
        <xdr:to>
          <xdr:col>4</xdr:col>
          <xdr:colOff>9525</xdr:colOff>
          <xdr:row>165</xdr:row>
          <xdr:rowOff>0</xdr:rowOff>
        </xdr:to>
        <xdr:sp macro="" textlink="">
          <xdr:nvSpPr>
            <xdr:cNvPr id="9311" name="Drop Down 95" hidden="1">
              <a:extLst>
                <a:ext uri="{63B3BB69-23CF-44E3-9099-C40C66FF867C}">
                  <a14:compatExt spid="_x0000_s93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165</xdr:row>
          <xdr:rowOff>28575</xdr:rowOff>
        </xdr:from>
        <xdr:to>
          <xdr:col>4</xdr:col>
          <xdr:colOff>9525</xdr:colOff>
          <xdr:row>166</xdr:row>
          <xdr:rowOff>0</xdr:rowOff>
        </xdr:to>
        <xdr:sp macro="" textlink="">
          <xdr:nvSpPr>
            <xdr:cNvPr id="9312" name="Drop Down 96" hidden="1">
              <a:extLst>
                <a:ext uri="{63B3BB69-23CF-44E3-9099-C40C66FF867C}">
                  <a14:compatExt spid="_x0000_s93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166</xdr:row>
          <xdr:rowOff>28575</xdr:rowOff>
        </xdr:from>
        <xdr:to>
          <xdr:col>4</xdr:col>
          <xdr:colOff>9525</xdr:colOff>
          <xdr:row>167</xdr:row>
          <xdr:rowOff>0</xdr:rowOff>
        </xdr:to>
        <xdr:sp macro="" textlink="">
          <xdr:nvSpPr>
            <xdr:cNvPr id="9313" name="Drop Down 97" hidden="1">
              <a:extLst>
                <a:ext uri="{63B3BB69-23CF-44E3-9099-C40C66FF867C}">
                  <a14:compatExt spid="_x0000_s93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167</xdr:row>
          <xdr:rowOff>28575</xdr:rowOff>
        </xdr:from>
        <xdr:to>
          <xdr:col>4</xdr:col>
          <xdr:colOff>9525</xdr:colOff>
          <xdr:row>168</xdr:row>
          <xdr:rowOff>0</xdr:rowOff>
        </xdr:to>
        <xdr:sp macro="" textlink="">
          <xdr:nvSpPr>
            <xdr:cNvPr id="9314" name="Drop Down 98" hidden="1">
              <a:extLst>
                <a:ext uri="{63B3BB69-23CF-44E3-9099-C40C66FF867C}">
                  <a14:compatExt spid="_x0000_s93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168</xdr:row>
          <xdr:rowOff>28575</xdr:rowOff>
        </xdr:from>
        <xdr:to>
          <xdr:col>4</xdr:col>
          <xdr:colOff>9525</xdr:colOff>
          <xdr:row>169</xdr:row>
          <xdr:rowOff>0</xdr:rowOff>
        </xdr:to>
        <xdr:sp macro="" textlink="">
          <xdr:nvSpPr>
            <xdr:cNvPr id="9315" name="Drop Down 99" hidden="1">
              <a:extLst>
                <a:ext uri="{63B3BB69-23CF-44E3-9099-C40C66FF867C}">
                  <a14:compatExt spid="_x0000_s93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169</xdr:row>
          <xdr:rowOff>28575</xdr:rowOff>
        </xdr:from>
        <xdr:to>
          <xdr:col>4</xdr:col>
          <xdr:colOff>9525</xdr:colOff>
          <xdr:row>170</xdr:row>
          <xdr:rowOff>0</xdr:rowOff>
        </xdr:to>
        <xdr:sp macro="" textlink="">
          <xdr:nvSpPr>
            <xdr:cNvPr id="9316" name="Drop Down 100" hidden="1">
              <a:extLst>
                <a:ext uri="{63B3BB69-23CF-44E3-9099-C40C66FF867C}">
                  <a14:compatExt spid="_x0000_s93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170</xdr:row>
          <xdr:rowOff>28575</xdr:rowOff>
        </xdr:from>
        <xdr:to>
          <xdr:col>4</xdr:col>
          <xdr:colOff>9525</xdr:colOff>
          <xdr:row>171</xdr:row>
          <xdr:rowOff>0</xdr:rowOff>
        </xdr:to>
        <xdr:sp macro="" textlink="">
          <xdr:nvSpPr>
            <xdr:cNvPr id="9317" name="Drop Down 101" hidden="1">
              <a:extLst>
                <a:ext uri="{63B3BB69-23CF-44E3-9099-C40C66FF867C}">
                  <a14:compatExt spid="_x0000_s93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171</xdr:row>
          <xdr:rowOff>28575</xdr:rowOff>
        </xdr:from>
        <xdr:to>
          <xdr:col>4</xdr:col>
          <xdr:colOff>9525</xdr:colOff>
          <xdr:row>172</xdr:row>
          <xdr:rowOff>0</xdr:rowOff>
        </xdr:to>
        <xdr:sp macro="" textlink="">
          <xdr:nvSpPr>
            <xdr:cNvPr id="9318" name="Drop Down 102" hidden="1">
              <a:extLst>
                <a:ext uri="{63B3BB69-23CF-44E3-9099-C40C66FF867C}">
                  <a14:compatExt spid="_x0000_s93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172</xdr:row>
          <xdr:rowOff>28575</xdr:rowOff>
        </xdr:from>
        <xdr:to>
          <xdr:col>4</xdr:col>
          <xdr:colOff>9525</xdr:colOff>
          <xdr:row>173</xdr:row>
          <xdr:rowOff>0</xdr:rowOff>
        </xdr:to>
        <xdr:sp macro="" textlink="">
          <xdr:nvSpPr>
            <xdr:cNvPr id="9319" name="Drop Down 103" hidden="1">
              <a:extLst>
                <a:ext uri="{63B3BB69-23CF-44E3-9099-C40C66FF867C}">
                  <a14:compatExt spid="_x0000_s93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xdr:row>
          <xdr:rowOff>28575</xdr:rowOff>
        </xdr:from>
        <xdr:to>
          <xdr:col>6</xdr:col>
          <xdr:colOff>9525</xdr:colOff>
          <xdr:row>20</xdr:row>
          <xdr:rowOff>0</xdr:rowOff>
        </xdr:to>
        <xdr:sp macro="" textlink="">
          <xdr:nvSpPr>
            <xdr:cNvPr id="9320" name="Drop Down 104" hidden="1">
              <a:extLst>
                <a:ext uri="{63B3BB69-23CF-44E3-9099-C40C66FF867C}">
                  <a14:compatExt spid="_x0000_s93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xdr:row>
          <xdr:rowOff>28575</xdr:rowOff>
        </xdr:from>
        <xdr:to>
          <xdr:col>4</xdr:col>
          <xdr:colOff>9525</xdr:colOff>
          <xdr:row>20</xdr:row>
          <xdr:rowOff>0</xdr:rowOff>
        </xdr:to>
        <xdr:sp macro="" textlink="">
          <xdr:nvSpPr>
            <xdr:cNvPr id="9321" name="Drop Down 105" hidden="1">
              <a:extLst>
                <a:ext uri="{63B3BB69-23CF-44E3-9099-C40C66FF867C}">
                  <a14:compatExt spid="_x0000_s93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63</xdr:row>
          <xdr:rowOff>28575</xdr:rowOff>
        </xdr:from>
        <xdr:to>
          <xdr:col>4</xdr:col>
          <xdr:colOff>9525</xdr:colOff>
          <xdr:row>64</xdr:row>
          <xdr:rowOff>0</xdr:rowOff>
        </xdr:to>
        <xdr:sp macro="" textlink="">
          <xdr:nvSpPr>
            <xdr:cNvPr id="9322" name="Drop Down 106" hidden="1">
              <a:extLst>
                <a:ext uri="{63B3BB69-23CF-44E3-9099-C40C66FF867C}">
                  <a14:compatExt spid="_x0000_s93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63</xdr:row>
          <xdr:rowOff>28575</xdr:rowOff>
        </xdr:from>
        <xdr:to>
          <xdr:col>6</xdr:col>
          <xdr:colOff>9525</xdr:colOff>
          <xdr:row>64</xdr:row>
          <xdr:rowOff>0</xdr:rowOff>
        </xdr:to>
        <xdr:sp macro="" textlink="">
          <xdr:nvSpPr>
            <xdr:cNvPr id="9323" name="Drop Down 107" hidden="1">
              <a:extLst>
                <a:ext uri="{63B3BB69-23CF-44E3-9099-C40C66FF867C}">
                  <a14:compatExt spid="_x0000_s93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66</xdr:row>
          <xdr:rowOff>28575</xdr:rowOff>
        </xdr:from>
        <xdr:to>
          <xdr:col>4</xdr:col>
          <xdr:colOff>9525</xdr:colOff>
          <xdr:row>67</xdr:row>
          <xdr:rowOff>0</xdr:rowOff>
        </xdr:to>
        <xdr:sp macro="" textlink="">
          <xdr:nvSpPr>
            <xdr:cNvPr id="9324" name="Drop Down 108" hidden="1">
              <a:extLst>
                <a:ext uri="{63B3BB69-23CF-44E3-9099-C40C66FF867C}">
                  <a14:compatExt spid="_x0000_s93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64</xdr:row>
          <xdr:rowOff>28575</xdr:rowOff>
        </xdr:from>
        <xdr:to>
          <xdr:col>4</xdr:col>
          <xdr:colOff>9525</xdr:colOff>
          <xdr:row>65</xdr:row>
          <xdr:rowOff>0</xdr:rowOff>
        </xdr:to>
        <xdr:sp macro="" textlink="">
          <xdr:nvSpPr>
            <xdr:cNvPr id="9325" name="Drop Down 109" hidden="1">
              <a:extLst>
                <a:ext uri="{63B3BB69-23CF-44E3-9099-C40C66FF867C}">
                  <a14:compatExt spid="_x0000_s93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64</xdr:row>
          <xdr:rowOff>28575</xdr:rowOff>
        </xdr:from>
        <xdr:to>
          <xdr:col>6</xdr:col>
          <xdr:colOff>9525</xdr:colOff>
          <xdr:row>65</xdr:row>
          <xdr:rowOff>0</xdr:rowOff>
        </xdr:to>
        <xdr:sp macro="" textlink="">
          <xdr:nvSpPr>
            <xdr:cNvPr id="9326" name="Drop Down 110" hidden="1">
              <a:extLst>
                <a:ext uri="{63B3BB69-23CF-44E3-9099-C40C66FF867C}">
                  <a14:compatExt spid="_x0000_s93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67</xdr:row>
          <xdr:rowOff>28575</xdr:rowOff>
        </xdr:from>
        <xdr:to>
          <xdr:col>4</xdr:col>
          <xdr:colOff>9525</xdr:colOff>
          <xdr:row>68</xdr:row>
          <xdr:rowOff>0</xdr:rowOff>
        </xdr:to>
        <xdr:sp macro="" textlink="">
          <xdr:nvSpPr>
            <xdr:cNvPr id="9328" name="Drop Down 112" hidden="1">
              <a:extLst>
                <a:ext uri="{63B3BB69-23CF-44E3-9099-C40C66FF867C}">
                  <a14:compatExt spid="_x0000_s93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68</xdr:row>
          <xdr:rowOff>28575</xdr:rowOff>
        </xdr:from>
        <xdr:to>
          <xdr:col>4</xdr:col>
          <xdr:colOff>9525</xdr:colOff>
          <xdr:row>69</xdr:row>
          <xdr:rowOff>0</xdr:rowOff>
        </xdr:to>
        <xdr:sp macro="" textlink="">
          <xdr:nvSpPr>
            <xdr:cNvPr id="9329" name="Drop Down 113" hidden="1">
              <a:extLst>
                <a:ext uri="{63B3BB69-23CF-44E3-9099-C40C66FF867C}">
                  <a14:compatExt spid="_x0000_s93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69</xdr:row>
          <xdr:rowOff>28575</xdr:rowOff>
        </xdr:from>
        <xdr:to>
          <xdr:col>4</xdr:col>
          <xdr:colOff>9525</xdr:colOff>
          <xdr:row>70</xdr:row>
          <xdr:rowOff>0</xdr:rowOff>
        </xdr:to>
        <xdr:sp macro="" textlink="">
          <xdr:nvSpPr>
            <xdr:cNvPr id="9330" name="Drop Down 114" hidden="1">
              <a:extLst>
                <a:ext uri="{63B3BB69-23CF-44E3-9099-C40C66FF867C}">
                  <a14:compatExt spid="_x0000_s93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70</xdr:row>
          <xdr:rowOff>28575</xdr:rowOff>
        </xdr:from>
        <xdr:to>
          <xdr:col>4</xdr:col>
          <xdr:colOff>9525</xdr:colOff>
          <xdr:row>71</xdr:row>
          <xdr:rowOff>0</xdr:rowOff>
        </xdr:to>
        <xdr:sp macro="" textlink="">
          <xdr:nvSpPr>
            <xdr:cNvPr id="9331" name="Drop Down 115" hidden="1">
              <a:extLst>
                <a:ext uri="{63B3BB69-23CF-44E3-9099-C40C66FF867C}">
                  <a14:compatExt spid="_x0000_s93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71</xdr:row>
          <xdr:rowOff>28575</xdr:rowOff>
        </xdr:from>
        <xdr:to>
          <xdr:col>4</xdr:col>
          <xdr:colOff>9525</xdr:colOff>
          <xdr:row>72</xdr:row>
          <xdr:rowOff>0</xdr:rowOff>
        </xdr:to>
        <xdr:sp macro="" textlink="">
          <xdr:nvSpPr>
            <xdr:cNvPr id="9332" name="Drop Down 116" hidden="1">
              <a:extLst>
                <a:ext uri="{63B3BB69-23CF-44E3-9099-C40C66FF867C}">
                  <a14:compatExt spid="_x0000_s93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72</xdr:row>
          <xdr:rowOff>28575</xdr:rowOff>
        </xdr:from>
        <xdr:to>
          <xdr:col>4</xdr:col>
          <xdr:colOff>9525</xdr:colOff>
          <xdr:row>73</xdr:row>
          <xdr:rowOff>0</xdr:rowOff>
        </xdr:to>
        <xdr:sp macro="" textlink="">
          <xdr:nvSpPr>
            <xdr:cNvPr id="9333" name="Drop Down 117" hidden="1">
              <a:extLst>
                <a:ext uri="{63B3BB69-23CF-44E3-9099-C40C66FF867C}">
                  <a14:compatExt spid="_x0000_s93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73</xdr:row>
          <xdr:rowOff>28575</xdr:rowOff>
        </xdr:from>
        <xdr:to>
          <xdr:col>4</xdr:col>
          <xdr:colOff>9525</xdr:colOff>
          <xdr:row>74</xdr:row>
          <xdr:rowOff>0</xdr:rowOff>
        </xdr:to>
        <xdr:sp macro="" textlink="">
          <xdr:nvSpPr>
            <xdr:cNvPr id="9334" name="Drop Down 118" hidden="1">
              <a:extLst>
                <a:ext uri="{63B3BB69-23CF-44E3-9099-C40C66FF867C}">
                  <a14:compatExt spid="_x0000_s93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74</xdr:row>
          <xdr:rowOff>28575</xdr:rowOff>
        </xdr:from>
        <xdr:to>
          <xdr:col>4</xdr:col>
          <xdr:colOff>9525</xdr:colOff>
          <xdr:row>75</xdr:row>
          <xdr:rowOff>0</xdr:rowOff>
        </xdr:to>
        <xdr:sp macro="" textlink="">
          <xdr:nvSpPr>
            <xdr:cNvPr id="9335" name="Drop Down 119" hidden="1">
              <a:extLst>
                <a:ext uri="{63B3BB69-23CF-44E3-9099-C40C66FF867C}">
                  <a14:compatExt spid="_x0000_s93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75</xdr:row>
          <xdr:rowOff>28575</xdr:rowOff>
        </xdr:from>
        <xdr:to>
          <xdr:col>4</xdr:col>
          <xdr:colOff>9525</xdr:colOff>
          <xdr:row>76</xdr:row>
          <xdr:rowOff>0</xdr:rowOff>
        </xdr:to>
        <xdr:sp macro="" textlink="">
          <xdr:nvSpPr>
            <xdr:cNvPr id="9336" name="Drop Down 120" hidden="1">
              <a:extLst>
                <a:ext uri="{63B3BB69-23CF-44E3-9099-C40C66FF867C}">
                  <a14:compatExt spid="_x0000_s93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76</xdr:row>
          <xdr:rowOff>28575</xdr:rowOff>
        </xdr:from>
        <xdr:to>
          <xdr:col>4</xdr:col>
          <xdr:colOff>9525</xdr:colOff>
          <xdr:row>77</xdr:row>
          <xdr:rowOff>0</xdr:rowOff>
        </xdr:to>
        <xdr:sp macro="" textlink="">
          <xdr:nvSpPr>
            <xdr:cNvPr id="9337" name="Drop Down 121" hidden="1">
              <a:extLst>
                <a:ext uri="{63B3BB69-23CF-44E3-9099-C40C66FF867C}">
                  <a14:compatExt spid="_x0000_s93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78</xdr:row>
          <xdr:rowOff>28575</xdr:rowOff>
        </xdr:from>
        <xdr:to>
          <xdr:col>4</xdr:col>
          <xdr:colOff>9525</xdr:colOff>
          <xdr:row>79</xdr:row>
          <xdr:rowOff>0</xdr:rowOff>
        </xdr:to>
        <xdr:sp macro="" textlink="">
          <xdr:nvSpPr>
            <xdr:cNvPr id="9338" name="Drop Down 122" hidden="1">
              <a:extLst>
                <a:ext uri="{63B3BB69-23CF-44E3-9099-C40C66FF867C}">
                  <a14:compatExt spid="_x0000_s93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78</xdr:row>
          <xdr:rowOff>28575</xdr:rowOff>
        </xdr:from>
        <xdr:to>
          <xdr:col>6</xdr:col>
          <xdr:colOff>9525</xdr:colOff>
          <xdr:row>79</xdr:row>
          <xdr:rowOff>0</xdr:rowOff>
        </xdr:to>
        <xdr:sp macro="" textlink="">
          <xdr:nvSpPr>
            <xdr:cNvPr id="9339" name="Drop Down 123" hidden="1">
              <a:extLst>
                <a:ext uri="{63B3BB69-23CF-44E3-9099-C40C66FF867C}">
                  <a14:compatExt spid="_x0000_s93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127</xdr:row>
          <xdr:rowOff>28575</xdr:rowOff>
        </xdr:from>
        <xdr:to>
          <xdr:col>6</xdr:col>
          <xdr:colOff>9525</xdr:colOff>
          <xdr:row>128</xdr:row>
          <xdr:rowOff>0</xdr:rowOff>
        </xdr:to>
        <xdr:sp macro="" textlink="">
          <xdr:nvSpPr>
            <xdr:cNvPr id="9341" name="Drop Down 125" hidden="1">
              <a:extLst>
                <a:ext uri="{63B3BB69-23CF-44E3-9099-C40C66FF867C}">
                  <a14:compatExt spid="_x0000_s93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127</xdr:row>
          <xdr:rowOff>28575</xdr:rowOff>
        </xdr:from>
        <xdr:to>
          <xdr:col>4</xdr:col>
          <xdr:colOff>9525</xdr:colOff>
          <xdr:row>128</xdr:row>
          <xdr:rowOff>0</xdr:rowOff>
        </xdr:to>
        <xdr:sp macro="" textlink="">
          <xdr:nvSpPr>
            <xdr:cNvPr id="9342" name="Drop Down 126" hidden="1">
              <a:extLst>
                <a:ext uri="{63B3BB69-23CF-44E3-9099-C40C66FF867C}">
                  <a14:compatExt spid="_x0000_s93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129</xdr:row>
          <xdr:rowOff>28575</xdr:rowOff>
        </xdr:from>
        <xdr:to>
          <xdr:col>4</xdr:col>
          <xdr:colOff>9525</xdr:colOff>
          <xdr:row>130</xdr:row>
          <xdr:rowOff>0</xdr:rowOff>
        </xdr:to>
        <xdr:sp macro="" textlink="">
          <xdr:nvSpPr>
            <xdr:cNvPr id="9343" name="Drop Down 127" hidden="1">
              <a:extLst>
                <a:ext uri="{63B3BB69-23CF-44E3-9099-C40C66FF867C}">
                  <a14:compatExt spid="_x0000_s93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130</xdr:row>
          <xdr:rowOff>28575</xdr:rowOff>
        </xdr:from>
        <xdr:to>
          <xdr:col>4</xdr:col>
          <xdr:colOff>9525</xdr:colOff>
          <xdr:row>131</xdr:row>
          <xdr:rowOff>0</xdr:rowOff>
        </xdr:to>
        <xdr:sp macro="" textlink="">
          <xdr:nvSpPr>
            <xdr:cNvPr id="9344" name="Drop Down 128" hidden="1">
              <a:extLst>
                <a:ext uri="{63B3BB69-23CF-44E3-9099-C40C66FF867C}">
                  <a14:compatExt spid="_x0000_s93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131</xdr:row>
          <xdr:rowOff>28575</xdr:rowOff>
        </xdr:from>
        <xdr:to>
          <xdr:col>4</xdr:col>
          <xdr:colOff>9525</xdr:colOff>
          <xdr:row>132</xdr:row>
          <xdr:rowOff>0</xdr:rowOff>
        </xdr:to>
        <xdr:sp macro="" textlink="">
          <xdr:nvSpPr>
            <xdr:cNvPr id="9345" name="Drop Down 129" hidden="1">
              <a:extLst>
                <a:ext uri="{63B3BB69-23CF-44E3-9099-C40C66FF867C}">
                  <a14:compatExt spid="_x0000_s93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132</xdr:row>
          <xdr:rowOff>28575</xdr:rowOff>
        </xdr:from>
        <xdr:to>
          <xdr:col>4</xdr:col>
          <xdr:colOff>9525</xdr:colOff>
          <xdr:row>133</xdr:row>
          <xdr:rowOff>0</xdr:rowOff>
        </xdr:to>
        <xdr:sp macro="" textlink="">
          <xdr:nvSpPr>
            <xdr:cNvPr id="9346" name="Drop Down 130" hidden="1">
              <a:extLst>
                <a:ext uri="{63B3BB69-23CF-44E3-9099-C40C66FF867C}">
                  <a14:compatExt spid="_x0000_s93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133</xdr:row>
          <xdr:rowOff>28575</xdr:rowOff>
        </xdr:from>
        <xdr:to>
          <xdr:col>4</xdr:col>
          <xdr:colOff>9525</xdr:colOff>
          <xdr:row>134</xdr:row>
          <xdr:rowOff>0</xdr:rowOff>
        </xdr:to>
        <xdr:sp macro="" textlink="">
          <xdr:nvSpPr>
            <xdr:cNvPr id="9347" name="Drop Down 131" hidden="1">
              <a:extLst>
                <a:ext uri="{63B3BB69-23CF-44E3-9099-C40C66FF867C}">
                  <a14:compatExt spid="_x0000_s93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134</xdr:row>
          <xdr:rowOff>28575</xdr:rowOff>
        </xdr:from>
        <xdr:to>
          <xdr:col>4</xdr:col>
          <xdr:colOff>9525</xdr:colOff>
          <xdr:row>135</xdr:row>
          <xdr:rowOff>0</xdr:rowOff>
        </xdr:to>
        <xdr:sp macro="" textlink="">
          <xdr:nvSpPr>
            <xdr:cNvPr id="9348" name="Drop Down 132" hidden="1">
              <a:extLst>
                <a:ext uri="{63B3BB69-23CF-44E3-9099-C40C66FF867C}">
                  <a14:compatExt spid="_x0000_s93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135</xdr:row>
          <xdr:rowOff>28575</xdr:rowOff>
        </xdr:from>
        <xdr:to>
          <xdr:col>4</xdr:col>
          <xdr:colOff>9525</xdr:colOff>
          <xdr:row>136</xdr:row>
          <xdr:rowOff>0</xdr:rowOff>
        </xdr:to>
        <xdr:sp macro="" textlink="">
          <xdr:nvSpPr>
            <xdr:cNvPr id="9349" name="Drop Down 133" hidden="1">
              <a:extLst>
                <a:ext uri="{63B3BB69-23CF-44E3-9099-C40C66FF867C}">
                  <a14:compatExt spid="_x0000_s93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136</xdr:row>
          <xdr:rowOff>28575</xdr:rowOff>
        </xdr:from>
        <xdr:to>
          <xdr:col>4</xdr:col>
          <xdr:colOff>9525</xdr:colOff>
          <xdr:row>137</xdr:row>
          <xdr:rowOff>0</xdr:rowOff>
        </xdr:to>
        <xdr:sp macro="" textlink="">
          <xdr:nvSpPr>
            <xdr:cNvPr id="9350" name="Drop Down 134" hidden="1">
              <a:extLst>
                <a:ext uri="{63B3BB69-23CF-44E3-9099-C40C66FF867C}">
                  <a14:compatExt spid="_x0000_s93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137</xdr:row>
          <xdr:rowOff>28575</xdr:rowOff>
        </xdr:from>
        <xdr:to>
          <xdr:col>4</xdr:col>
          <xdr:colOff>9525</xdr:colOff>
          <xdr:row>138</xdr:row>
          <xdr:rowOff>0</xdr:rowOff>
        </xdr:to>
        <xdr:sp macro="" textlink="">
          <xdr:nvSpPr>
            <xdr:cNvPr id="9351" name="Drop Down 135" hidden="1">
              <a:extLst>
                <a:ext uri="{63B3BB69-23CF-44E3-9099-C40C66FF867C}">
                  <a14:compatExt spid="_x0000_s93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138</xdr:row>
          <xdr:rowOff>28575</xdr:rowOff>
        </xdr:from>
        <xdr:to>
          <xdr:col>4</xdr:col>
          <xdr:colOff>9525</xdr:colOff>
          <xdr:row>139</xdr:row>
          <xdr:rowOff>0</xdr:rowOff>
        </xdr:to>
        <xdr:sp macro="" textlink="">
          <xdr:nvSpPr>
            <xdr:cNvPr id="9352" name="Drop Down 136" hidden="1">
              <a:extLst>
                <a:ext uri="{63B3BB69-23CF-44E3-9099-C40C66FF867C}">
                  <a14:compatExt spid="_x0000_s93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139</xdr:row>
          <xdr:rowOff>28575</xdr:rowOff>
        </xdr:from>
        <xdr:to>
          <xdr:col>4</xdr:col>
          <xdr:colOff>9525</xdr:colOff>
          <xdr:row>140</xdr:row>
          <xdr:rowOff>0</xdr:rowOff>
        </xdr:to>
        <xdr:sp macro="" textlink="">
          <xdr:nvSpPr>
            <xdr:cNvPr id="9353" name="Drop Down 137" hidden="1">
              <a:extLst>
                <a:ext uri="{63B3BB69-23CF-44E3-9099-C40C66FF867C}">
                  <a14:compatExt spid="_x0000_s93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141</xdr:row>
          <xdr:rowOff>28575</xdr:rowOff>
        </xdr:from>
        <xdr:to>
          <xdr:col>4</xdr:col>
          <xdr:colOff>9525</xdr:colOff>
          <xdr:row>142</xdr:row>
          <xdr:rowOff>0</xdr:rowOff>
        </xdr:to>
        <xdr:sp macro="" textlink="">
          <xdr:nvSpPr>
            <xdr:cNvPr id="9354" name="Drop Down 138" hidden="1">
              <a:extLst>
                <a:ext uri="{63B3BB69-23CF-44E3-9099-C40C66FF867C}">
                  <a14:compatExt spid="_x0000_s93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141</xdr:row>
          <xdr:rowOff>28575</xdr:rowOff>
        </xdr:from>
        <xdr:to>
          <xdr:col>6</xdr:col>
          <xdr:colOff>9525</xdr:colOff>
          <xdr:row>142</xdr:row>
          <xdr:rowOff>0</xdr:rowOff>
        </xdr:to>
        <xdr:sp macro="" textlink="">
          <xdr:nvSpPr>
            <xdr:cNvPr id="9355" name="Drop Down 139" hidden="1">
              <a:extLst>
                <a:ext uri="{63B3BB69-23CF-44E3-9099-C40C66FF867C}">
                  <a14:compatExt spid="_x0000_s93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143</xdr:row>
          <xdr:rowOff>28575</xdr:rowOff>
        </xdr:from>
        <xdr:to>
          <xdr:col>4</xdr:col>
          <xdr:colOff>9525</xdr:colOff>
          <xdr:row>144</xdr:row>
          <xdr:rowOff>0</xdr:rowOff>
        </xdr:to>
        <xdr:sp macro="" textlink="">
          <xdr:nvSpPr>
            <xdr:cNvPr id="9356" name="Drop Down 140" hidden="1">
              <a:extLst>
                <a:ext uri="{63B3BB69-23CF-44E3-9099-C40C66FF867C}">
                  <a14:compatExt spid="_x0000_s93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144</xdr:row>
          <xdr:rowOff>28575</xdr:rowOff>
        </xdr:from>
        <xdr:to>
          <xdr:col>4</xdr:col>
          <xdr:colOff>9525</xdr:colOff>
          <xdr:row>145</xdr:row>
          <xdr:rowOff>0</xdr:rowOff>
        </xdr:to>
        <xdr:sp macro="" textlink="">
          <xdr:nvSpPr>
            <xdr:cNvPr id="9357" name="Drop Down 141" hidden="1">
              <a:extLst>
                <a:ext uri="{63B3BB69-23CF-44E3-9099-C40C66FF867C}">
                  <a14:compatExt spid="_x0000_s93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145</xdr:row>
          <xdr:rowOff>28575</xdr:rowOff>
        </xdr:from>
        <xdr:to>
          <xdr:col>4</xdr:col>
          <xdr:colOff>9525</xdr:colOff>
          <xdr:row>146</xdr:row>
          <xdr:rowOff>0</xdr:rowOff>
        </xdr:to>
        <xdr:sp macro="" textlink="">
          <xdr:nvSpPr>
            <xdr:cNvPr id="9358" name="Drop Down 142" hidden="1">
              <a:extLst>
                <a:ext uri="{63B3BB69-23CF-44E3-9099-C40C66FF867C}">
                  <a14:compatExt spid="_x0000_s93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146</xdr:row>
          <xdr:rowOff>28575</xdr:rowOff>
        </xdr:from>
        <xdr:to>
          <xdr:col>4</xdr:col>
          <xdr:colOff>9525</xdr:colOff>
          <xdr:row>147</xdr:row>
          <xdr:rowOff>0</xdr:rowOff>
        </xdr:to>
        <xdr:sp macro="" textlink="">
          <xdr:nvSpPr>
            <xdr:cNvPr id="9359" name="Drop Down 143" hidden="1">
              <a:extLst>
                <a:ext uri="{63B3BB69-23CF-44E3-9099-C40C66FF867C}">
                  <a14:compatExt spid="_x0000_s93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147</xdr:row>
          <xdr:rowOff>28575</xdr:rowOff>
        </xdr:from>
        <xdr:to>
          <xdr:col>4</xdr:col>
          <xdr:colOff>9525</xdr:colOff>
          <xdr:row>148</xdr:row>
          <xdr:rowOff>0</xdr:rowOff>
        </xdr:to>
        <xdr:sp macro="" textlink="">
          <xdr:nvSpPr>
            <xdr:cNvPr id="9360" name="Drop Down 144" hidden="1">
              <a:extLst>
                <a:ext uri="{63B3BB69-23CF-44E3-9099-C40C66FF867C}">
                  <a14:compatExt spid="_x0000_s93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148</xdr:row>
          <xdr:rowOff>28575</xdr:rowOff>
        </xdr:from>
        <xdr:to>
          <xdr:col>4</xdr:col>
          <xdr:colOff>9525</xdr:colOff>
          <xdr:row>149</xdr:row>
          <xdr:rowOff>0</xdr:rowOff>
        </xdr:to>
        <xdr:sp macro="" textlink="">
          <xdr:nvSpPr>
            <xdr:cNvPr id="9361" name="Drop Down 145" hidden="1">
              <a:extLst>
                <a:ext uri="{63B3BB69-23CF-44E3-9099-C40C66FF867C}">
                  <a14:compatExt spid="_x0000_s93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149</xdr:row>
          <xdr:rowOff>28575</xdr:rowOff>
        </xdr:from>
        <xdr:to>
          <xdr:col>4</xdr:col>
          <xdr:colOff>9525</xdr:colOff>
          <xdr:row>150</xdr:row>
          <xdr:rowOff>0</xdr:rowOff>
        </xdr:to>
        <xdr:sp macro="" textlink="">
          <xdr:nvSpPr>
            <xdr:cNvPr id="9362" name="Drop Down 146" hidden="1">
              <a:extLst>
                <a:ext uri="{63B3BB69-23CF-44E3-9099-C40C66FF867C}">
                  <a14:compatExt spid="_x0000_s93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150</xdr:row>
          <xdr:rowOff>28575</xdr:rowOff>
        </xdr:from>
        <xdr:to>
          <xdr:col>4</xdr:col>
          <xdr:colOff>9525</xdr:colOff>
          <xdr:row>151</xdr:row>
          <xdr:rowOff>0</xdr:rowOff>
        </xdr:to>
        <xdr:sp macro="" textlink="">
          <xdr:nvSpPr>
            <xdr:cNvPr id="9363" name="Drop Down 147" hidden="1">
              <a:extLst>
                <a:ext uri="{63B3BB69-23CF-44E3-9099-C40C66FF867C}">
                  <a14:compatExt spid="_x0000_s93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151</xdr:row>
          <xdr:rowOff>28575</xdr:rowOff>
        </xdr:from>
        <xdr:to>
          <xdr:col>4</xdr:col>
          <xdr:colOff>9525</xdr:colOff>
          <xdr:row>152</xdr:row>
          <xdr:rowOff>0</xdr:rowOff>
        </xdr:to>
        <xdr:sp macro="" textlink="">
          <xdr:nvSpPr>
            <xdr:cNvPr id="9364" name="Drop Down 148" hidden="1">
              <a:extLst>
                <a:ext uri="{63B3BB69-23CF-44E3-9099-C40C66FF867C}">
                  <a14:compatExt spid="_x0000_s93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152</xdr:row>
          <xdr:rowOff>28575</xdr:rowOff>
        </xdr:from>
        <xdr:to>
          <xdr:col>4</xdr:col>
          <xdr:colOff>9525</xdr:colOff>
          <xdr:row>153</xdr:row>
          <xdr:rowOff>0</xdr:rowOff>
        </xdr:to>
        <xdr:sp macro="" textlink="">
          <xdr:nvSpPr>
            <xdr:cNvPr id="9365" name="Drop Down 149" hidden="1">
              <a:extLst>
                <a:ext uri="{63B3BB69-23CF-44E3-9099-C40C66FF867C}">
                  <a14:compatExt spid="_x0000_s93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153</xdr:row>
          <xdr:rowOff>28575</xdr:rowOff>
        </xdr:from>
        <xdr:to>
          <xdr:col>4</xdr:col>
          <xdr:colOff>9525</xdr:colOff>
          <xdr:row>154</xdr:row>
          <xdr:rowOff>0</xdr:rowOff>
        </xdr:to>
        <xdr:sp macro="" textlink="">
          <xdr:nvSpPr>
            <xdr:cNvPr id="9366" name="Drop Down 150" hidden="1">
              <a:extLst>
                <a:ext uri="{63B3BB69-23CF-44E3-9099-C40C66FF867C}">
                  <a14:compatExt spid="_x0000_s93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154</xdr:row>
          <xdr:rowOff>28575</xdr:rowOff>
        </xdr:from>
        <xdr:to>
          <xdr:col>4</xdr:col>
          <xdr:colOff>9525</xdr:colOff>
          <xdr:row>155</xdr:row>
          <xdr:rowOff>0</xdr:rowOff>
        </xdr:to>
        <xdr:sp macro="" textlink="">
          <xdr:nvSpPr>
            <xdr:cNvPr id="9367" name="Drop Down 151" hidden="1">
              <a:extLst>
                <a:ext uri="{63B3BB69-23CF-44E3-9099-C40C66FF867C}">
                  <a14:compatExt spid="_x0000_s93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177</xdr:row>
          <xdr:rowOff>28575</xdr:rowOff>
        </xdr:from>
        <xdr:to>
          <xdr:col>4</xdr:col>
          <xdr:colOff>9525</xdr:colOff>
          <xdr:row>178</xdr:row>
          <xdr:rowOff>0</xdr:rowOff>
        </xdr:to>
        <xdr:sp macro="" textlink="">
          <xdr:nvSpPr>
            <xdr:cNvPr id="9369" name="Drop Down 153" hidden="1">
              <a:extLst>
                <a:ext uri="{63B3BB69-23CF-44E3-9099-C40C66FF867C}">
                  <a14:compatExt spid="_x0000_s93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177</xdr:row>
          <xdr:rowOff>28575</xdr:rowOff>
        </xdr:from>
        <xdr:to>
          <xdr:col>6</xdr:col>
          <xdr:colOff>9525</xdr:colOff>
          <xdr:row>178</xdr:row>
          <xdr:rowOff>0</xdr:rowOff>
        </xdr:to>
        <xdr:sp macro="" textlink="">
          <xdr:nvSpPr>
            <xdr:cNvPr id="9370" name="Drop Down 154" hidden="1">
              <a:extLst>
                <a:ext uri="{63B3BB69-23CF-44E3-9099-C40C66FF867C}">
                  <a14:compatExt spid="_x0000_s93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179</xdr:row>
          <xdr:rowOff>28575</xdr:rowOff>
        </xdr:from>
        <xdr:to>
          <xdr:col>4</xdr:col>
          <xdr:colOff>9525</xdr:colOff>
          <xdr:row>180</xdr:row>
          <xdr:rowOff>0</xdr:rowOff>
        </xdr:to>
        <xdr:sp macro="" textlink="">
          <xdr:nvSpPr>
            <xdr:cNvPr id="9371" name="Drop Down 155" hidden="1">
              <a:extLst>
                <a:ext uri="{63B3BB69-23CF-44E3-9099-C40C66FF867C}">
                  <a14:compatExt spid="_x0000_s93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180</xdr:row>
          <xdr:rowOff>28575</xdr:rowOff>
        </xdr:from>
        <xdr:to>
          <xdr:col>4</xdr:col>
          <xdr:colOff>9525</xdr:colOff>
          <xdr:row>181</xdr:row>
          <xdr:rowOff>0</xdr:rowOff>
        </xdr:to>
        <xdr:sp macro="" textlink="">
          <xdr:nvSpPr>
            <xdr:cNvPr id="9372" name="Drop Down 156" hidden="1">
              <a:extLst>
                <a:ext uri="{63B3BB69-23CF-44E3-9099-C40C66FF867C}">
                  <a14:compatExt spid="_x0000_s93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181</xdr:row>
          <xdr:rowOff>28575</xdr:rowOff>
        </xdr:from>
        <xdr:to>
          <xdr:col>4</xdr:col>
          <xdr:colOff>9525</xdr:colOff>
          <xdr:row>182</xdr:row>
          <xdr:rowOff>0</xdr:rowOff>
        </xdr:to>
        <xdr:sp macro="" textlink="">
          <xdr:nvSpPr>
            <xdr:cNvPr id="9373" name="Drop Down 157" hidden="1">
              <a:extLst>
                <a:ext uri="{63B3BB69-23CF-44E3-9099-C40C66FF867C}">
                  <a14:compatExt spid="_x0000_s93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182</xdr:row>
          <xdr:rowOff>28575</xdr:rowOff>
        </xdr:from>
        <xdr:to>
          <xdr:col>4</xdr:col>
          <xdr:colOff>9525</xdr:colOff>
          <xdr:row>183</xdr:row>
          <xdr:rowOff>0</xdr:rowOff>
        </xdr:to>
        <xdr:sp macro="" textlink="">
          <xdr:nvSpPr>
            <xdr:cNvPr id="9374" name="Drop Down 158" hidden="1">
              <a:extLst>
                <a:ext uri="{63B3BB69-23CF-44E3-9099-C40C66FF867C}">
                  <a14:compatExt spid="_x0000_s93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183</xdr:row>
          <xdr:rowOff>28575</xdr:rowOff>
        </xdr:from>
        <xdr:to>
          <xdr:col>4</xdr:col>
          <xdr:colOff>9525</xdr:colOff>
          <xdr:row>184</xdr:row>
          <xdr:rowOff>0</xdr:rowOff>
        </xdr:to>
        <xdr:sp macro="" textlink="">
          <xdr:nvSpPr>
            <xdr:cNvPr id="9375" name="Drop Down 159" hidden="1">
              <a:extLst>
                <a:ext uri="{63B3BB69-23CF-44E3-9099-C40C66FF867C}">
                  <a14:compatExt spid="_x0000_s93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184</xdr:row>
          <xdr:rowOff>28575</xdr:rowOff>
        </xdr:from>
        <xdr:to>
          <xdr:col>4</xdr:col>
          <xdr:colOff>9525</xdr:colOff>
          <xdr:row>185</xdr:row>
          <xdr:rowOff>0</xdr:rowOff>
        </xdr:to>
        <xdr:sp macro="" textlink="">
          <xdr:nvSpPr>
            <xdr:cNvPr id="9376" name="Drop Down 160" hidden="1">
              <a:extLst>
                <a:ext uri="{63B3BB69-23CF-44E3-9099-C40C66FF867C}">
                  <a14:compatExt spid="_x0000_s93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185</xdr:row>
          <xdr:rowOff>28575</xdr:rowOff>
        </xdr:from>
        <xdr:to>
          <xdr:col>4</xdr:col>
          <xdr:colOff>9525</xdr:colOff>
          <xdr:row>186</xdr:row>
          <xdr:rowOff>0</xdr:rowOff>
        </xdr:to>
        <xdr:sp macro="" textlink="">
          <xdr:nvSpPr>
            <xdr:cNvPr id="9377" name="Drop Down 161" hidden="1">
              <a:extLst>
                <a:ext uri="{63B3BB69-23CF-44E3-9099-C40C66FF867C}">
                  <a14:compatExt spid="_x0000_s93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186</xdr:row>
          <xdr:rowOff>28575</xdr:rowOff>
        </xdr:from>
        <xdr:to>
          <xdr:col>4</xdr:col>
          <xdr:colOff>9525</xdr:colOff>
          <xdr:row>187</xdr:row>
          <xdr:rowOff>0</xdr:rowOff>
        </xdr:to>
        <xdr:sp macro="" textlink="">
          <xdr:nvSpPr>
            <xdr:cNvPr id="9378" name="Drop Down 162" hidden="1">
              <a:extLst>
                <a:ext uri="{63B3BB69-23CF-44E3-9099-C40C66FF867C}">
                  <a14:compatExt spid="_x0000_s93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187</xdr:row>
          <xdr:rowOff>28575</xdr:rowOff>
        </xdr:from>
        <xdr:to>
          <xdr:col>4</xdr:col>
          <xdr:colOff>9525</xdr:colOff>
          <xdr:row>188</xdr:row>
          <xdr:rowOff>0</xdr:rowOff>
        </xdr:to>
        <xdr:sp macro="" textlink="">
          <xdr:nvSpPr>
            <xdr:cNvPr id="9379" name="Drop Down 163" hidden="1">
              <a:extLst>
                <a:ext uri="{63B3BB69-23CF-44E3-9099-C40C66FF867C}">
                  <a14:compatExt spid="_x0000_s93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188</xdr:row>
          <xdr:rowOff>28575</xdr:rowOff>
        </xdr:from>
        <xdr:to>
          <xdr:col>4</xdr:col>
          <xdr:colOff>9525</xdr:colOff>
          <xdr:row>189</xdr:row>
          <xdr:rowOff>0</xdr:rowOff>
        </xdr:to>
        <xdr:sp macro="" textlink="">
          <xdr:nvSpPr>
            <xdr:cNvPr id="9380" name="Drop Down 164" hidden="1">
              <a:extLst>
                <a:ext uri="{63B3BB69-23CF-44E3-9099-C40C66FF867C}">
                  <a14:compatExt spid="_x0000_s93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189</xdr:row>
          <xdr:rowOff>28575</xdr:rowOff>
        </xdr:from>
        <xdr:to>
          <xdr:col>4</xdr:col>
          <xdr:colOff>9525</xdr:colOff>
          <xdr:row>190</xdr:row>
          <xdr:rowOff>0</xdr:rowOff>
        </xdr:to>
        <xdr:sp macro="" textlink="">
          <xdr:nvSpPr>
            <xdr:cNvPr id="9381" name="Drop Down 165" hidden="1">
              <a:extLst>
                <a:ext uri="{63B3BB69-23CF-44E3-9099-C40C66FF867C}">
                  <a14:compatExt spid="_x0000_s93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191</xdr:row>
          <xdr:rowOff>28575</xdr:rowOff>
        </xdr:from>
        <xdr:to>
          <xdr:col>4</xdr:col>
          <xdr:colOff>9525</xdr:colOff>
          <xdr:row>192</xdr:row>
          <xdr:rowOff>0</xdr:rowOff>
        </xdr:to>
        <xdr:sp macro="" textlink="">
          <xdr:nvSpPr>
            <xdr:cNvPr id="9382" name="Drop Down 166" hidden="1">
              <a:extLst>
                <a:ext uri="{63B3BB69-23CF-44E3-9099-C40C66FF867C}">
                  <a14:compatExt spid="_x0000_s93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191</xdr:row>
          <xdr:rowOff>28575</xdr:rowOff>
        </xdr:from>
        <xdr:to>
          <xdr:col>6</xdr:col>
          <xdr:colOff>9525</xdr:colOff>
          <xdr:row>192</xdr:row>
          <xdr:rowOff>0</xdr:rowOff>
        </xdr:to>
        <xdr:sp macro="" textlink="">
          <xdr:nvSpPr>
            <xdr:cNvPr id="9383" name="Drop Down 167" hidden="1">
              <a:extLst>
                <a:ext uri="{63B3BB69-23CF-44E3-9099-C40C66FF867C}">
                  <a14:compatExt spid="_x0000_s93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236</xdr:row>
          <xdr:rowOff>28575</xdr:rowOff>
        </xdr:from>
        <xdr:to>
          <xdr:col>4</xdr:col>
          <xdr:colOff>9525</xdr:colOff>
          <xdr:row>237</xdr:row>
          <xdr:rowOff>0</xdr:rowOff>
        </xdr:to>
        <xdr:sp macro="" textlink="">
          <xdr:nvSpPr>
            <xdr:cNvPr id="9385" name="Drop Down 169" hidden="1">
              <a:extLst>
                <a:ext uri="{63B3BB69-23CF-44E3-9099-C40C66FF867C}">
                  <a14:compatExt spid="_x0000_s93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236</xdr:row>
          <xdr:rowOff>28575</xdr:rowOff>
        </xdr:from>
        <xdr:to>
          <xdr:col>6</xdr:col>
          <xdr:colOff>9525</xdr:colOff>
          <xdr:row>237</xdr:row>
          <xdr:rowOff>0</xdr:rowOff>
        </xdr:to>
        <xdr:sp macro="" textlink="">
          <xdr:nvSpPr>
            <xdr:cNvPr id="9386" name="Drop Down 170" hidden="1">
              <a:extLst>
                <a:ext uri="{63B3BB69-23CF-44E3-9099-C40C66FF867C}">
                  <a14:compatExt spid="_x0000_s93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238</xdr:row>
          <xdr:rowOff>28575</xdr:rowOff>
        </xdr:from>
        <xdr:to>
          <xdr:col>4</xdr:col>
          <xdr:colOff>9525</xdr:colOff>
          <xdr:row>239</xdr:row>
          <xdr:rowOff>0</xdr:rowOff>
        </xdr:to>
        <xdr:sp macro="" textlink="">
          <xdr:nvSpPr>
            <xdr:cNvPr id="9387" name="Drop Down 171" hidden="1">
              <a:extLst>
                <a:ext uri="{63B3BB69-23CF-44E3-9099-C40C66FF867C}">
                  <a14:compatExt spid="_x0000_s93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250</xdr:row>
          <xdr:rowOff>28575</xdr:rowOff>
        </xdr:from>
        <xdr:to>
          <xdr:col>4</xdr:col>
          <xdr:colOff>9525</xdr:colOff>
          <xdr:row>251</xdr:row>
          <xdr:rowOff>0</xdr:rowOff>
        </xdr:to>
        <xdr:sp macro="" textlink="">
          <xdr:nvSpPr>
            <xdr:cNvPr id="9388" name="Drop Down 172" hidden="1">
              <a:extLst>
                <a:ext uri="{63B3BB69-23CF-44E3-9099-C40C66FF867C}">
                  <a14:compatExt spid="_x0000_s93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250</xdr:row>
          <xdr:rowOff>28575</xdr:rowOff>
        </xdr:from>
        <xdr:to>
          <xdr:col>6</xdr:col>
          <xdr:colOff>9525</xdr:colOff>
          <xdr:row>251</xdr:row>
          <xdr:rowOff>0</xdr:rowOff>
        </xdr:to>
        <xdr:sp macro="" textlink="">
          <xdr:nvSpPr>
            <xdr:cNvPr id="9389" name="Drop Down 173" hidden="1">
              <a:extLst>
                <a:ext uri="{63B3BB69-23CF-44E3-9099-C40C66FF867C}">
                  <a14:compatExt spid="_x0000_s93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239</xdr:row>
          <xdr:rowOff>28575</xdr:rowOff>
        </xdr:from>
        <xdr:to>
          <xdr:col>4</xdr:col>
          <xdr:colOff>9525</xdr:colOff>
          <xdr:row>240</xdr:row>
          <xdr:rowOff>0</xdr:rowOff>
        </xdr:to>
        <xdr:sp macro="" textlink="">
          <xdr:nvSpPr>
            <xdr:cNvPr id="9390" name="Drop Down 174" hidden="1">
              <a:extLst>
                <a:ext uri="{63B3BB69-23CF-44E3-9099-C40C66FF867C}">
                  <a14:compatExt spid="_x0000_s93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240</xdr:row>
          <xdr:rowOff>28575</xdr:rowOff>
        </xdr:from>
        <xdr:to>
          <xdr:col>4</xdr:col>
          <xdr:colOff>9525</xdr:colOff>
          <xdr:row>241</xdr:row>
          <xdr:rowOff>0</xdr:rowOff>
        </xdr:to>
        <xdr:sp macro="" textlink="">
          <xdr:nvSpPr>
            <xdr:cNvPr id="9391" name="Drop Down 175" hidden="1">
              <a:extLst>
                <a:ext uri="{63B3BB69-23CF-44E3-9099-C40C66FF867C}">
                  <a14:compatExt spid="_x0000_s93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241</xdr:row>
          <xdr:rowOff>28575</xdr:rowOff>
        </xdr:from>
        <xdr:to>
          <xdr:col>4</xdr:col>
          <xdr:colOff>9525</xdr:colOff>
          <xdr:row>242</xdr:row>
          <xdr:rowOff>0</xdr:rowOff>
        </xdr:to>
        <xdr:sp macro="" textlink="">
          <xdr:nvSpPr>
            <xdr:cNvPr id="9392" name="Drop Down 176" hidden="1">
              <a:extLst>
                <a:ext uri="{63B3BB69-23CF-44E3-9099-C40C66FF867C}">
                  <a14:compatExt spid="_x0000_s93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242</xdr:row>
          <xdr:rowOff>28575</xdr:rowOff>
        </xdr:from>
        <xdr:to>
          <xdr:col>4</xdr:col>
          <xdr:colOff>9525</xdr:colOff>
          <xdr:row>243</xdr:row>
          <xdr:rowOff>0</xdr:rowOff>
        </xdr:to>
        <xdr:sp macro="" textlink="">
          <xdr:nvSpPr>
            <xdr:cNvPr id="9393" name="Drop Down 177" hidden="1">
              <a:extLst>
                <a:ext uri="{63B3BB69-23CF-44E3-9099-C40C66FF867C}">
                  <a14:compatExt spid="_x0000_s93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243</xdr:row>
          <xdr:rowOff>28575</xdr:rowOff>
        </xdr:from>
        <xdr:to>
          <xdr:col>4</xdr:col>
          <xdr:colOff>9525</xdr:colOff>
          <xdr:row>244</xdr:row>
          <xdr:rowOff>0</xdr:rowOff>
        </xdr:to>
        <xdr:sp macro="" textlink="">
          <xdr:nvSpPr>
            <xdr:cNvPr id="9394" name="Drop Down 178" hidden="1">
              <a:extLst>
                <a:ext uri="{63B3BB69-23CF-44E3-9099-C40C66FF867C}">
                  <a14:compatExt spid="_x0000_s93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244</xdr:row>
          <xdr:rowOff>28575</xdr:rowOff>
        </xdr:from>
        <xdr:to>
          <xdr:col>4</xdr:col>
          <xdr:colOff>9525</xdr:colOff>
          <xdr:row>245</xdr:row>
          <xdr:rowOff>0</xdr:rowOff>
        </xdr:to>
        <xdr:sp macro="" textlink="">
          <xdr:nvSpPr>
            <xdr:cNvPr id="9395" name="Drop Down 179" hidden="1">
              <a:extLst>
                <a:ext uri="{63B3BB69-23CF-44E3-9099-C40C66FF867C}">
                  <a14:compatExt spid="_x0000_s93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245</xdr:row>
          <xdr:rowOff>28575</xdr:rowOff>
        </xdr:from>
        <xdr:to>
          <xdr:col>4</xdr:col>
          <xdr:colOff>9525</xdr:colOff>
          <xdr:row>246</xdr:row>
          <xdr:rowOff>0</xdr:rowOff>
        </xdr:to>
        <xdr:sp macro="" textlink="">
          <xdr:nvSpPr>
            <xdr:cNvPr id="9396" name="Drop Down 180" hidden="1">
              <a:extLst>
                <a:ext uri="{63B3BB69-23CF-44E3-9099-C40C66FF867C}">
                  <a14:compatExt spid="_x0000_s93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246</xdr:row>
          <xdr:rowOff>28575</xdr:rowOff>
        </xdr:from>
        <xdr:to>
          <xdr:col>4</xdr:col>
          <xdr:colOff>9525</xdr:colOff>
          <xdr:row>247</xdr:row>
          <xdr:rowOff>0</xdr:rowOff>
        </xdr:to>
        <xdr:sp macro="" textlink="">
          <xdr:nvSpPr>
            <xdr:cNvPr id="9397" name="Drop Down 181" hidden="1">
              <a:extLst>
                <a:ext uri="{63B3BB69-23CF-44E3-9099-C40C66FF867C}">
                  <a14:compatExt spid="_x0000_s93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247</xdr:row>
          <xdr:rowOff>28575</xdr:rowOff>
        </xdr:from>
        <xdr:to>
          <xdr:col>4</xdr:col>
          <xdr:colOff>9525</xdr:colOff>
          <xdr:row>248</xdr:row>
          <xdr:rowOff>0</xdr:rowOff>
        </xdr:to>
        <xdr:sp macro="" textlink="">
          <xdr:nvSpPr>
            <xdr:cNvPr id="9398" name="Drop Down 182" hidden="1">
              <a:extLst>
                <a:ext uri="{63B3BB69-23CF-44E3-9099-C40C66FF867C}">
                  <a14:compatExt spid="_x0000_s93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248</xdr:row>
          <xdr:rowOff>28575</xdr:rowOff>
        </xdr:from>
        <xdr:to>
          <xdr:col>4</xdr:col>
          <xdr:colOff>9525</xdr:colOff>
          <xdr:row>249</xdr:row>
          <xdr:rowOff>0</xdr:rowOff>
        </xdr:to>
        <xdr:sp macro="" textlink="">
          <xdr:nvSpPr>
            <xdr:cNvPr id="9399" name="Drop Down 183" hidden="1">
              <a:extLst>
                <a:ext uri="{63B3BB69-23CF-44E3-9099-C40C66FF867C}">
                  <a14:compatExt spid="_x0000_s939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252</xdr:row>
          <xdr:rowOff>28575</xdr:rowOff>
        </xdr:from>
        <xdr:to>
          <xdr:col>4</xdr:col>
          <xdr:colOff>9525</xdr:colOff>
          <xdr:row>253</xdr:row>
          <xdr:rowOff>0</xdr:rowOff>
        </xdr:to>
        <xdr:sp macro="" textlink="">
          <xdr:nvSpPr>
            <xdr:cNvPr id="9400" name="Drop Down 184" hidden="1">
              <a:extLst>
                <a:ext uri="{63B3BB69-23CF-44E3-9099-C40C66FF867C}">
                  <a14:compatExt spid="_x0000_s940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253</xdr:row>
          <xdr:rowOff>28575</xdr:rowOff>
        </xdr:from>
        <xdr:to>
          <xdr:col>4</xdr:col>
          <xdr:colOff>9525</xdr:colOff>
          <xdr:row>254</xdr:row>
          <xdr:rowOff>0</xdr:rowOff>
        </xdr:to>
        <xdr:sp macro="" textlink="">
          <xdr:nvSpPr>
            <xdr:cNvPr id="9401" name="Drop Down 185" hidden="1">
              <a:extLst>
                <a:ext uri="{63B3BB69-23CF-44E3-9099-C40C66FF867C}">
                  <a14:compatExt spid="_x0000_s94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254</xdr:row>
          <xdr:rowOff>28575</xdr:rowOff>
        </xdr:from>
        <xdr:to>
          <xdr:col>4</xdr:col>
          <xdr:colOff>9525</xdr:colOff>
          <xdr:row>255</xdr:row>
          <xdr:rowOff>0</xdr:rowOff>
        </xdr:to>
        <xdr:sp macro="" textlink="">
          <xdr:nvSpPr>
            <xdr:cNvPr id="9402" name="Drop Down 186" hidden="1">
              <a:extLst>
                <a:ext uri="{63B3BB69-23CF-44E3-9099-C40C66FF867C}">
                  <a14:compatExt spid="_x0000_s94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255</xdr:row>
          <xdr:rowOff>28575</xdr:rowOff>
        </xdr:from>
        <xdr:to>
          <xdr:col>4</xdr:col>
          <xdr:colOff>9525</xdr:colOff>
          <xdr:row>256</xdr:row>
          <xdr:rowOff>0</xdr:rowOff>
        </xdr:to>
        <xdr:sp macro="" textlink="">
          <xdr:nvSpPr>
            <xdr:cNvPr id="9403" name="Drop Down 187" hidden="1">
              <a:extLst>
                <a:ext uri="{63B3BB69-23CF-44E3-9099-C40C66FF867C}">
                  <a14:compatExt spid="_x0000_s94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256</xdr:row>
          <xdr:rowOff>28575</xdr:rowOff>
        </xdr:from>
        <xdr:to>
          <xdr:col>4</xdr:col>
          <xdr:colOff>9525</xdr:colOff>
          <xdr:row>257</xdr:row>
          <xdr:rowOff>0</xdr:rowOff>
        </xdr:to>
        <xdr:sp macro="" textlink="">
          <xdr:nvSpPr>
            <xdr:cNvPr id="9404" name="Drop Down 188" hidden="1">
              <a:extLst>
                <a:ext uri="{63B3BB69-23CF-44E3-9099-C40C66FF867C}">
                  <a14:compatExt spid="_x0000_s94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257</xdr:row>
          <xdr:rowOff>28575</xdr:rowOff>
        </xdr:from>
        <xdr:to>
          <xdr:col>4</xdr:col>
          <xdr:colOff>9525</xdr:colOff>
          <xdr:row>258</xdr:row>
          <xdr:rowOff>0</xdr:rowOff>
        </xdr:to>
        <xdr:sp macro="" textlink="">
          <xdr:nvSpPr>
            <xdr:cNvPr id="9405" name="Drop Down 189" hidden="1">
              <a:extLst>
                <a:ext uri="{63B3BB69-23CF-44E3-9099-C40C66FF867C}">
                  <a14:compatExt spid="_x0000_s940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258</xdr:row>
          <xdr:rowOff>28575</xdr:rowOff>
        </xdr:from>
        <xdr:to>
          <xdr:col>4</xdr:col>
          <xdr:colOff>9525</xdr:colOff>
          <xdr:row>259</xdr:row>
          <xdr:rowOff>0</xdr:rowOff>
        </xdr:to>
        <xdr:sp macro="" textlink="">
          <xdr:nvSpPr>
            <xdr:cNvPr id="9406" name="Drop Down 190" hidden="1">
              <a:extLst>
                <a:ext uri="{63B3BB69-23CF-44E3-9099-C40C66FF867C}">
                  <a14:compatExt spid="_x0000_s94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259</xdr:row>
          <xdr:rowOff>28575</xdr:rowOff>
        </xdr:from>
        <xdr:to>
          <xdr:col>4</xdr:col>
          <xdr:colOff>9525</xdr:colOff>
          <xdr:row>260</xdr:row>
          <xdr:rowOff>0</xdr:rowOff>
        </xdr:to>
        <xdr:sp macro="" textlink="">
          <xdr:nvSpPr>
            <xdr:cNvPr id="9407" name="Drop Down 191" hidden="1">
              <a:extLst>
                <a:ext uri="{63B3BB69-23CF-44E3-9099-C40C66FF867C}">
                  <a14:compatExt spid="_x0000_s94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260</xdr:row>
          <xdr:rowOff>28575</xdr:rowOff>
        </xdr:from>
        <xdr:to>
          <xdr:col>4</xdr:col>
          <xdr:colOff>9525</xdr:colOff>
          <xdr:row>261</xdr:row>
          <xdr:rowOff>0</xdr:rowOff>
        </xdr:to>
        <xdr:sp macro="" textlink="">
          <xdr:nvSpPr>
            <xdr:cNvPr id="9408" name="Drop Down 192" hidden="1">
              <a:extLst>
                <a:ext uri="{63B3BB69-23CF-44E3-9099-C40C66FF867C}">
                  <a14:compatExt spid="_x0000_s94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261</xdr:row>
          <xdr:rowOff>28575</xdr:rowOff>
        </xdr:from>
        <xdr:to>
          <xdr:col>4</xdr:col>
          <xdr:colOff>9525</xdr:colOff>
          <xdr:row>262</xdr:row>
          <xdr:rowOff>0</xdr:rowOff>
        </xdr:to>
        <xdr:sp macro="" textlink="">
          <xdr:nvSpPr>
            <xdr:cNvPr id="9410" name="Drop Down 194" hidden="1">
              <a:extLst>
                <a:ext uri="{63B3BB69-23CF-44E3-9099-C40C66FF867C}">
                  <a14:compatExt spid="_x0000_s94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262</xdr:row>
          <xdr:rowOff>28575</xdr:rowOff>
        </xdr:from>
        <xdr:to>
          <xdr:col>4</xdr:col>
          <xdr:colOff>9525</xdr:colOff>
          <xdr:row>263</xdr:row>
          <xdr:rowOff>0</xdr:rowOff>
        </xdr:to>
        <xdr:sp macro="" textlink="">
          <xdr:nvSpPr>
            <xdr:cNvPr id="9411" name="Drop Down 195" hidden="1">
              <a:extLst>
                <a:ext uri="{63B3BB69-23CF-44E3-9099-C40C66FF867C}">
                  <a14:compatExt spid="_x0000_s94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193</xdr:row>
          <xdr:rowOff>28575</xdr:rowOff>
        </xdr:from>
        <xdr:to>
          <xdr:col>4</xdr:col>
          <xdr:colOff>9525</xdr:colOff>
          <xdr:row>194</xdr:row>
          <xdr:rowOff>0</xdr:rowOff>
        </xdr:to>
        <xdr:sp macro="" textlink="">
          <xdr:nvSpPr>
            <xdr:cNvPr id="9412" name="Drop Down 196" hidden="1">
              <a:extLst>
                <a:ext uri="{63B3BB69-23CF-44E3-9099-C40C66FF867C}">
                  <a14:compatExt spid="_x0000_s94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194</xdr:row>
          <xdr:rowOff>28575</xdr:rowOff>
        </xdr:from>
        <xdr:to>
          <xdr:col>4</xdr:col>
          <xdr:colOff>9525</xdr:colOff>
          <xdr:row>195</xdr:row>
          <xdr:rowOff>0</xdr:rowOff>
        </xdr:to>
        <xdr:sp macro="" textlink="">
          <xdr:nvSpPr>
            <xdr:cNvPr id="9413" name="Drop Down 197" hidden="1">
              <a:extLst>
                <a:ext uri="{63B3BB69-23CF-44E3-9099-C40C66FF867C}">
                  <a14:compatExt spid="_x0000_s94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195</xdr:row>
          <xdr:rowOff>28575</xdr:rowOff>
        </xdr:from>
        <xdr:to>
          <xdr:col>4</xdr:col>
          <xdr:colOff>9525</xdr:colOff>
          <xdr:row>196</xdr:row>
          <xdr:rowOff>0</xdr:rowOff>
        </xdr:to>
        <xdr:sp macro="" textlink="">
          <xdr:nvSpPr>
            <xdr:cNvPr id="9414" name="Drop Down 198" hidden="1">
              <a:extLst>
                <a:ext uri="{63B3BB69-23CF-44E3-9099-C40C66FF867C}">
                  <a14:compatExt spid="_x0000_s94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196</xdr:row>
          <xdr:rowOff>28575</xdr:rowOff>
        </xdr:from>
        <xdr:to>
          <xdr:col>4</xdr:col>
          <xdr:colOff>9525</xdr:colOff>
          <xdr:row>197</xdr:row>
          <xdr:rowOff>0</xdr:rowOff>
        </xdr:to>
        <xdr:sp macro="" textlink="">
          <xdr:nvSpPr>
            <xdr:cNvPr id="9415" name="Drop Down 199" hidden="1">
              <a:extLst>
                <a:ext uri="{63B3BB69-23CF-44E3-9099-C40C66FF867C}">
                  <a14:compatExt spid="_x0000_s94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197</xdr:row>
          <xdr:rowOff>28575</xdr:rowOff>
        </xdr:from>
        <xdr:to>
          <xdr:col>4</xdr:col>
          <xdr:colOff>9525</xdr:colOff>
          <xdr:row>198</xdr:row>
          <xdr:rowOff>0</xdr:rowOff>
        </xdr:to>
        <xdr:sp macro="" textlink="">
          <xdr:nvSpPr>
            <xdr:cNvPr id="9416" name="Drop Down 200" hidden="1">
              <a:extLst>
                <a:ext uri="{63B3BB69-23CF-44E3-9099-C40C66FF867C}">
                  <a14:compatExt spid="_x0000_s94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198</xdr:row>
          <xdr:rowOff>28575</xdr:rowOff>
        </xdr:from>
        <xdr:to>
          <xdr:col>4</xdr:col>
          <xdr:colOff>9525</xdr:colOff>
          <xdr:row>199</xdr:row>
          <xdr:rowOff>0</xdr:rowOff>
        </xdr:to>
        <xdr:sp macro="" textlink="">
          <xdr:nvSpPr>
            <xdr:cNvPr id="9417" name="Drop Down 201" hidden="1">
              <a:extLst>
                <a:ext uri="{63B3BB69-23CF-44E3-9099-C40C66FF867C}">
                  <a14:compatExt spid="_x0000_s94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199</xdr:row>
          <xdr:rowOff>28575</xdr:rowOff>
        </xdr:from>
        <xdr:to>
          <xdr:col>4</xdr:col>
          <xdr:colOff>9525</xdr:colOff>
          <xdr:row>200</xdr:row>
          <xdr:rowOff>0</xdr:rowOff>
        </xdr:to>
        <xdr:sp macro="" textlink="">
          <xdr:nvSpPr>
            <xdr:cNvPr id="9418" name="Drop Down 202" hidden="1">
              <a:extLst>
                <a:ext uri="{63B3BB69-23CF-44E3-9099-C40C66FF867C}">
                  <a14:compatExt spid="_x0000_s94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200</xdr:row>
          <xdr:rowOff>28575</xdr:rowOff>
        </xdr:from>
        <xdr:to>
          <xdr:col>4</xdr:col>
          <xdr:colOff>9525</xdr:colOff>
          <xdr:row>201</xdr:row>
          <xdr:rowOff>0</xdr:rowOff>
        </xdr:to>
        <xdr:sp macro="" textlink="">
          <xdr:nvSpPr>
            <xdr:cNvPr id="9419" name="Drop Down 203" hidden="1">
              <a:extLst>
                <a:ext uri="{63B3BB69-23CF-44E3-9099-C40C66FF867C}">
                  <a14:compatExt spid="_x0000_s94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201</xdr:row>
          <xdr:rowOff>28575</xdr:rowOff>
        </xdr:from>
        <xdr:to>
          <xdr:col>4</xdr:col>
          <xdr:colOff>9525</xdr:colOff>
          <xdr:row>202</xdr:row>
          <xdr:rowOff>0</xdr:rowOff>
        </xdr:to>
        <xdr:sp macro="" textlink="">
          <xdr:nvSpPr>
            <xdr:cNvPr id="9420" name="Drop Down 204" hidden="1">
              <a:extLst>
                <a:ext uri="{63B3BB69-23CF-44E3-9099-C40C66FF867C}">
                  <a14:compatExt spid="_x0000_s94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203</xdr:row>
          <xdr:rowOff>28575</xdr:rowOff>
        </xdr:from>
        <xdr:to>
          <xdr:col>4</xdr:col>
          <xdr:colOff>9525</xdr:colOff>
          <xdr:row>204</xdr:row>
          <xdr:rowOff>0</xdr:rowOff>
        </xdr:to>
        <xdr:sp macro="" textlink="">
          <xdr:nvSpPr>
            <xdr:cNvPr id="9423" name="Drop Down 207" hidden="1">
              <a:extLst>
                <a:ext uri="{63B3BB69-23CF-44E3-9099-C40C66FF867C}">
                  <a14:compatExt spid="_x0000_s94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206</xdr:row>
          <xdr:rowOff>28575</xdr:rowOff>
        </xdr:from>
        <xdr:to>
          <xdr:col>4</xdr:col>
          <xdr:colOff>9525</xdr:colOff>
          <xdr:row>207</xdr:row>
          <xdr:rowOff>0</xdr:rowOff>
        </xdr:to>
        <xdr:sp macro="" textlink="">
          <xdr:nvSpPr>
            <xdr:cNvPr id="9424" name="Drop Down 208" hidden="1">
              <a:extLst>
                <a:ext uri="{63B3BB69-23CF-44E3-9099-C40C66FF867C}">
                  <a14:compatExt spid="_x0000_s94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207</xdr:row>
          <xdr:rowOff>28575</xdr:rowOff>
        </xdr:from>
        <xdr:to>
          <xdr:col>4</xdr:col>
          <xdr:colOff>9525</xdr:colOff>
          <xdr:row>208</xdr:row>
          <xdr:rowOff>0</xdr:rowOff>
        </xdr:to>
        <xdr:sp macro="" textlink="">
          <xdr:nvSpPr>
            <xdr:cNvPr id="9425" name="Drop Down 209" hidden="1">
              <a:extLst>
                <a:ext uri="{63B3BB69-23CF-44E3-9099-C40C66FF867C}">
                  <a14:compatExt spid="_x0000_s94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208</xdr:row>
          <xdr:rowOff>28575</xdr:rowOff>
        </xdr:from>
        <xdr:to>
          <xdr:col>4</xdr:col>
          <xdr:colOff>9525</xdr:colOff>
          <xdr:row>209</xdr:row>
          <xdr:rowOff>0</xdr:rowOff>
        </xdr:to>
        <xdr:sp macro="" textlink="">
          <xdr:nvSpPr>
            <xdr:cNvPr id="9426" name="Drop Down 210" hidden="1">
              <a:extLst>
                <a:ext uri="{63B3BB69-23CF-44E3-9099-C40C66FF867C}">
                  <a14:compatExt spid="_x0000_s94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209</xdr:row>
          <xdr:rowOff>28575</xdr:rowOff>
        </xdr:from>
        <xdr:to>
          <xdr:col>4</xdr:col>
          <xdr:colOff>9525</xdr:colOff>
          <xdr:row>210</xdr:row>
          <xdr:rowOff>0</xdr:rowOff>
        </xdr:to>
        <xdr:sp macro="" textlink="">
          <xdr:nvSpPr>
            <xdr:cNvPr id="9427" name="Drop Down 211" hidden="1">
              <a:extLst>
                <a:ext uri="{63B3BB69-23CF-44E3-9099-C40C66FF867C}">
                  <a14:compatExt spid="_x0000_s94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210</xdr:row>
          <xdr:rowOff>28575</xdr:rowOff>
        </xdr:from>
        <xdr:to>
          <xdr:col>4</xdr:col>
          <xdr:colOff>9525</xdr:colOff>
          <xdr:row>211</xdr:row>
          <xdr:rowOff>0</xdr:rowOff>
        </xdr:to>
        <xdr:sp macro="" textlink="">
          <xdr:nvSpPr>
            <xdr:cNvPr id="9428" name="Drop Down 212" hidden="1">
              <a:extLst>
                <a:ext uri="{63B3BB69-23CF-44E3-9099-C40C66FF867C}">
                  <a14:compatExt spid="_x0000_s94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211</xdr:row>
          <xdr:rowOff>28575</xdr:rowOff>
        </xdr:from>
        <xdr:to>
          <xdr:col>4</xdr:col>
          <xdr:colOff>9525</xdr:colOff>
          <xdr:row>212</xdr:row>
          <xdr:rowOff>0</xdr:rowOff>
        </xdr:to>
        <xdr:sp macro="" textlink="">
          <xdr:nvSpPr>
            <xdr:cNvPr id="9429" name="Drop Down 213" hidden="1">
              <a:extLst>
                <a:ext uri="{63B3BB69-23CF-44E3-9099-C40C66FF867C}">
                  <a14:compatExt spid="_x0000_s94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212</xdr:row>
          <xdr:rowOff>28575</xdr:rowOff>
        </xdr:from>
        <xdr:to>
          <xdr:col>4</xdr:col>
          <xdr:colOff>9525</xdr:colOff>
          <xdr:row>213</xdr:row>
          <xdr:rowOff>0</xdr:rowOff>
        </xdr:to>
        <xdr:sp macro="" textlink="">
          <xdr:nvSpPr>
            <xdr:cNvPr id="9430" name="Drop Down 214" hidden="1">
              <a:extLst>
                <a:ext uri="{63B3BB69-23CF-44E3-9099-C40C66FF867C}">
                  <a14:compatExt spid="_x0000_s94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213</xdr:row>
          <xdr:rowOff>28575</xdr:rowOff>
        </xdr:from>
        <xdr:to>
          <xdr:col>4</xdr:col>
          <xdr:colOff>9525</xdr:colOff>
          <xdr:row>214</xdr:row>
          <xdr:rowOff>0</xdr:rowOff>
        </xdr:to>
        <xdr:sp macro="" textlink="">
          <xdr:nvSpPr>
            <xdr:cNvPr id="9431" name="Drop Down 215" hidden="1">
              <a:extLst>
                <a:ext uri="{63B3BB69-23CF-44E3-9099-C40C66FF867C}">
                  <a14:compatExt spid="_x0000_s94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214</xdr:row>
          <xdr:rowOff>28575</xdr:rowOff>
        </xdr:from>
        <xdr:to>
          <xdr:col>4</xdr:col>
          <xdr:colOff>9525</xdr:colOff>
          <xdr:row>215</xdr:row>
          <xdr:rowOff>0</xdr:rowOff>
        </xdr:to>
        <xdr:sp macro="" textlink="">
          <xdr:nvSpPr>
            <xdr:cNvPr id="9432" name="Drop Down 216" hidden="1">
              <a:extLst>
                <a:ext uri="{63B3BB69-23CF-44E3-9099-C40C66FF867C}">
                  <a14:compatExt spid="_x0000_s94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215</xdr:row>
          <xdr:rowOff>28575</xdr:rowOff>
        </xdr:from>
        <xdr:to>
          <xdr:col>4</xdr:col>
          <xdr:colOff>9525</xdr:colOff>
          <xdr:row>216</xdr:row>
          <xdr:rowOff>0</xdr:rowOff>
        </xdr:to>
        <xdr:sp macro="" textlink="">
          <xdr:nvSpPr>
            <xdr:cNvPr id="9433" name="Drop Down 217" hidden="1">
              <a:extLst>
                <a:ext uri="{63B3BB69-23CF-44E3-9099-C40C66FF867C}">
                  <a14:compatExt spid="_x0000_s94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216</xdr:row>
          <xdr:rowOff>28575</xdr:rowOff>
        </xdr:from>
        <xdr:to>
          <xdr:col>4</xdr:col>
          <xdr:colOff>9525</xdr:colOff>
          <xdr:row>217</xdr:row>
          <xdr:rowOff>0</xdr:rowOff>
        </xdr:to>
        <xdr:sp macro="" textlink="">
          <xdr:nvSpPr>
            <xdr:cNvPr id="9434" name="Drop Down 218" hidden="1">
              <a:extLst>
                <a:ext uri="{63B3BB69-23CF-44E3-9099-C40C66FF867C}">
                  <a14:compatExt spid="_x0000_s94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217</xdr:row>
          <xdr:rowOff>28575</xdr:rowOff>
        </xdr:from>
        <xdr:to>
          <xdr:col>4</xdr:col>
          <xdr:colOff>9525</xdr:colOff>
          <xdr:row>218</xdr:row>
          <xdr:rowOff>0</xdr:rowOff>
        </xdr:to>
        <xdr:sp macro="" textlink="">
          <xdr:nvSpPr>
            <xdr:cNvPr id="9435" name="Drop Down 219" hidden="1">
              <a:extLst>
                <a:ext uri="{63B3BB69-23CF-44E3-9099-C40C66FF867C}">
                  <a14:compatExt spid="_x0000_s94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218</xdr:row>
          <xdr:rowOff>28575</xdr:rowOff>
        </xdr:from>
        <xdr:to>
          <xdr:col>4</xdr:col>
          <xdr:colOff>9525</xdr:colOff>
          <xdr:row>219</xdr:row>
          <xdr:rowOff>0</xdr:rowOff>
        </xdr:to>
        <xdr:sp macro="" textlink="">
          <xdr:nvSpPr>
            <xdr:cNvPr id="9436" name="Drop Down 220" hidden="1">
              <a:extLst>
                <a:ext uri="{63B3BB69-23CF-44E3-9099-C40C66FF867C}">
                  <a14:compatExt spid="_x0000_s94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219</xdr:row>
          <xdr:rowOff>28575</xdr:rowOff>
        </xdr:from>
        <xdr:to>
          <xdr:col>4</xdr:col>
          <xdr:colOff>9525</xdr:colOff>
          <xdr:row>220</xdr:row>
          <xdr:rowOff>0</xdr:rowOff>
        </xdr:to>
        <xdr:sp macro="" textlink="">
          <xdr:nvSpPr>
            <xdr:cNvPr id="9438" name="Drop Down 222" hidden="1">
              <a:extLst>
                <a:ext uri="{63B3BB69-23CF-44E3-9099-C40C66FF867C}">
                  <a14:compatExt spid="_x0000_s94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220</xdr:row>
          <xdr:rowOff>28575</xdr:rowOff>
        </xdr:from>
        <xdr:to>
          <xdr:col>4</xdr:col>
          <xdr:colOff>9525</xdr:colOff>
          <xdr:row>221</xdr:row>
          <xdr:rowOff>0</xdr:rowOff>
        </xdr:to>
        <xdr:sp macro="" textlink="">
          <xdr:nvSpPr>
            <xdr:cNvPr id="9439" name="Drop Down 223" hidden="1">
              <a:extLst>
                <a:ext uri="{63B3BB69-23CF-44E3-9099-C40C66FF867C}">
                  <a14:compatExt spid="_x0000_s94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221</xdr:row>
          <xdr:rowOff>28575</xdr:rowOff>
        </xdr:from>
        <xdr:to>
          <xdr:col>4</xdr:col>
          <xdr:colOff>9525</xdr:colOff>
          <xdr:row>222</xdr:row>
          <xdr:rowOff>0</xdr:rowOff>
        </xdr:to>
        <xdr:sp macro="" textlink="">
          <xdr:nvSpPr>
            <xdr:cNvPr id="9440" name="Drop Down 224" hidden="1">
              <a:extLst>
                <a:ext uri="{63B3BB69-23CF-44E3-9099-C40C66FF867C}">
                  <a14:compatExt spid="_x0000_s94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222</xdr:row>
          <xdr:rowOff>28575</xdr:rowOff>
        </xdr:from>
        <xdr:to>
          <xdr:col>4</xdr:col>
          <xdr:colOff>9525</xdr:colOff>
          <xdr:row>223</xdr:row>
          <xdr:rowOff>0</xdr:rowOff>
        </xdr:to>
        <xdr:sp macro="" textlink="">
          <xdr:nvSpPr>
            <xdr:cNvPr id="9441" name="Drop Down 225" hidden="1">
              <a:extLst>
                <a:ext uri="{63B3BB69-23CF-44E3-9099-C40C66FF867C}">
                  <a14:compatExt spid="_x0000_s94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223</xdr:row>
          <xdr:rowOff>28575</xdr:rowOff>
        </xdr:from>
        <xdr:to>
          <xdr:col>4</xdr:col>
          <xdr:colOff>9525</xdr:colOff>
          <xdr:row>224</xdr:row>
          <xdr:rowOff>0</xdr:rowOff>
        </xdr:to>
        <xdr:sp macro="" textlink="">
          <xdr:nvSpPr>
            <xdr:cNvPr id="9442" name="Drop Down 226" hidden="1">
              <a:extLst>
                <a:ext uri="{63B3BB69-23CF-44E3-9099-C40C66FF867C}">
                  <a14:compatExt spid="_x0000_s94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224</xdr:row>
          <xdr:rowOff>28575</xdr:rowOff>
        </xdr:from>
        <xdr:to>
          <xdr:col>4</xdr:col>
          <xdr:colOff>9525</xdr:colOff>
          <xdr:row>225</xdr:row>
          <xdr:rowOff>0</xdr:rowOff>
        </xdr:to>
        <xdr:sp macro="" textlink="">
          <xdr:nvSpPr>
            <xdr:cNvPr id="9443" name="Drop Down 227" hidden="1">
              <a:extLst>
                <a:ext uri="{63B3BB69-23CF-44E3-9099-C40C66FF867C}">
                  <a14:compatExt spid="_x0000_s94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225</xdr:row>
          <xdr:rowOff>28575</xdr:rowOff>
        </xdr:from>
        <xdr:to>
          <xdr:col>4</xdr:col>
          <xdr:colOff>9525</xdr:colOff>
          <xdr:row>226</xdr:row>
          <xdr:rowOff>0</xdr:rowOff>
        </xdr:to>
        <xdr:sp macro="" textlink="">
          <xdr:nvSpPr>
            <xdr:cNvPr id="9444" name="Drop Down 228" hidden="1">
              <a:extLst>
                <a:ext uri="{63B3BB69-23CF-44E3-9099-C40C66FF867C}">
                  <a14:compatExt spid="_x0000_s94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226</xdr:row>
          <xdr:rowOff>28575</xdr:rowOff>
        </xdr:from>
        <xdr:to>
          <xdr:col>4</xdr:col>
          <xdr:colOff>9525</xdr:colOff>
          <xdr:row>227</xdr:row>
          <xdr:rowOff>0</xdr:rowOff>
        </xdr:to>
        <xdr:sp macro="" textlink="">
          <xdr:nvSpPr>
            <xdr:cNvPr id="9445" name="Drop Down 229" hidden="1">
              <a:extLst>
                <a:ext uri="{63B3BB69-23CF-44E3-9099-C40C66FF867C}">
                  <a14:compatExt spid="_x0000_s94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227</xdr:row>
          <xdr:rowOff>28575</xdr:rowOff>
        </xdr:from>
        <xdr:to>
          <xdr:col>4</xdr:col>
          <xdr:colOff>9525</xdr:colOff>
          <xdr:row>228</xdr:row>
          <xdr:rowOff>0</xdr:rowOff>
        </xdr:to>
        <xdr:sp macro="" textlink="">
          <xdr:nvSpPr>
            <xdr:cNvPr id="9446" name="Drop Down 230" hidden="1">
              <a:extLst>
                <a:ext uri="{63B3BB69-23CF-44E3-9099-C40C66FF867C}">
                  <a14:compatExt spid="_x0000_s94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228</xdr:row>
          <xdr:rowOff>28575</xdr:rowOff>
        </xdr:from>
        <xdr:to>
          <xdr:col>4</xdr:col>
          <xdr:colOff>9525</xdr:colOff>
          <xdr:row>229</xdr:row>
          <xdr:rowOff>0</xdr:rowOff>
        </xdr:to>
        <xdr:sp macro="" textlink="">
          <xdr:nvSpPr>
            <xdr:cNvPr id="9447" name="Drop Down 231" hidden="1">
              <a:extLst>
                <a:ext uri="{63B3BB69-23CF-44E3-9099-C40C66FF867C}">
                  <a14:compatExt spid="_x0000_s94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229</xdr:row>
          <xdr:rowOff>28575</xdr:rowOff>
        </xdr:from>
        <xdr:to>
          <xdr:col>4</xdr:col>
          <xdr:colOff>9525</xdr:colOff>
          <xdr:row>230</xdr:row>
          <xdr:rowOff>0</xdr:rowOff>
        </xdr:to>
        <xdr:sp macro="" textlink="">
          <xdr:nvSpPr>
            <xdr:cNvPr id="9448" name="Drop Down 232" hidden="1">
              <a:extLst>
                <a:ext uri="{63B3BB69-23CF-44E3-9099-C40C66FF867C}">
                  <a14:compatExt spid="_x0000_s94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230</xdr:row>
          <xdr:rowOff>28575</xdr:rowOff>
        </xdr:from>
        <xdr:to>
          <xdr:col>4</xdr:col>
          <xdr:colOff>9525</xdr:colOff>
          <xdr:row>231</xdr:row>
          <xdr:rowOff>0</xdr:rowOff>
        </xdr:to>
        <xdr:sp macro="" textlink="">
          <xdr:nvSpPr>
            <xdr:cNvPr id="9449" name="Drop Down 233" hidden="1">
              <a:extLst>
                <a:ext uri="{63B3BB69-23CF-44E3-9099-C40C66FF867C}">
                  <a14:compatExt spid="_x0000_s94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231</xdr:row>
          <xdr:rowOff>28575</xdr:rowOff>
        </xdr:from>
        <xdr:to>
          <xdr:col>4</xdr:col>
          <xdr:colOff>9525</xdr:colOff>
          <xdr:row>232</xdr:row>
          <xdr:rowOff>0</xdr:rowOff>
        </xdr:to>
        <xdr:sp macro="" textlink="">
          <xdr:nvSpPr>
            <xdr:cNvPr id="9450" name="Drop Down 234" hidden="1">
              <a:extLst>
                <a:ext uri="{63B3BB69-23CF-44E3-9099-C40C66FF867C}">
                  <a14:compatExt spid="_x0000_s94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xdr:row>
          <xdr:rowOff>28575</xdr:rowOff>
        </xdr:from>
        <xdr:to>
          <xdr:col>4</xdr:col>
          <xdr:colOff>9525</xdr:colOff>
          <xdr:row>6</xdr:row>
          <xdr:rowOff>0</xdr:rowOff>
        </xdr:to>
        <xdr:sp macro="" textlink="">
          <xdr:nvSpPr>
            <xdr:cNvPr id="9453" name="Drop Down 237" hidden="1">
              <a:extLst>
                <a:ext uri="{63B3BB69-23CF-44E3-9099-C40C66FF867C}">
                  <a14:compatExt spid="_x0000_s94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7</xdr:row>
          <xdr:rowOff>28575</xdr:rowOff>
        </xdr:from>
        <xdr:to>
          <xdr:col>4</xdr:col>
          <xdr:colOff>9525</xdr:colOff>
          <xdr:row>8</xdr:row>
          <xdr:rowOff>0</xdr:rowOff>
        </xdr:to>
        <xdr:sp macro="" textlink="">
          <xdr:nvSpPr>
            <xdr:cNvPr id="9454" name="Drop Down 238" hidden="1">
              <a:extLst>
                <a:ext uri="{63B3BB69-23CF-44E3-9099-C40C66FF867C}">
                  <a14:compatExt spid="_x0000_s94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265</xdr:row>
          <xdr:rowOff>28575</xdr:rowOff>
        </xdr:from>
        <xdr:to>
          <xdr:col>4</xdr:col>
          <xdr:colOff>9525</xdr:colOff>
          <xdr:row>266</xdr:row>
          <xdr:rowOff>0</xdr:rowOff>
        </xdr:to>
        <xdr:sp macro="" textlink="">
          <xdr:nvSpPr>
            <xdr:cNvPr id="9455" name="Drop Down 239" hidden="1">
              <a:extLst>
                <a:ext uri="{63B3BB69-23CF-44E3-9099-C40C66FF867C}">
                  <a14:compatExt spid="_x0000_s94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266</xdr:row>
          <xdr:rowOff>28575</xdr:rowOff>
        </xdr:from>
        <xdr:to>
          <xdr:col>4</xdr:col>
          <xdr:colOff>9525</xdr:colOff>
          <xdr:row>267</xdr:row>
          <xdr:rowOff>0</xdr:rowOff>
        </xdr:to>
        <xdr:sp macro="" textlink="">
          <xdr:nvSpPr>
            <xdr:cNvPr id="9456" name="Drop Down 240" hidden="1">
              <a:extLst>
                <a:ext uri="{63B3BB69-23CF-44E3-9099-C40C66FF867C}">
                  <a14:compatExt spid="_x0000_s94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267</xdr:row>
          <xdr:rowOff>28575</xdr:rowOff>
        </xdr:from>
        <xdr:to>
          <xdr:col>4</xdr:col>
          <xdr:colOff>9525</xdr:colOff>
          <xdr:row>268</xdr:row>
          <xdr:rowOff>0</xdr:rowOff>
        </xdr:to>
        <xdr:sp macro="" textlink="">
          <xdr:nvSpPr>
            <xdr:cNvPr id="9457" name="Drop Down 241" hidden="1">
              <a:extLst>
                <a:ext uri="{63B3BB69-23CF-44E3-9099-C40C66FF867C}">
                  <a14:compatExt spid="_x0000_s94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268</xdr:row>
          <xdr:rowOff>28575</xdr:rowOff>
        </xdr:from>
        <xdr:to>
          <xdr:col>4</xdr:col>
          <xdr:colOff>9525</xdr:colOff>
          <xdr:row>269</xdr:row>
          <xdr:rowOff>0</xdr:rowOff>
        </xdr:to>
        <xdr:sp macro="" textlink="">
          <xdr:nvSpPr>
            <xdr:cNvPr id="9458" name="Drop Down 242" hidden="1">
              <a:extLst>
                <a:ext uri="{63B3BB69-23CF-44E3-9099-C40C66FF867C}">
                  <a14:compatExt spid="_x0000_s94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271</xdr:row>
          <xdr:rowOff>28575</xdr:rowOff>
        </xdr:from>
        <xdr:to>
          <xdr:col>4</xdr:col>
          <xdr:colOff>9525</xdr:colOff>
          <xdr:row>272</xdr:row>
          <xdr:rowOff>0</xdr:rowOff>
        </xdr:to>
        <xdr:sp macro="" textlink="">
          <xdr:nvSpPr>
            <xdr:cNvPr id="9459" name="Drop Down 243" hidden="1">
              <a:extLst>
                <a:ext uri="{63B3BB69-23CF-44E3-9099-C40C66FF867C}">
                  <a14:compatExt spid="_x0000_s94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272</xdr:row>
          <xdr:rowOff>28575</xdr:rowOff>
        </xdr:from>
        <xdr:to>
          <xdr:col>4</xdr:col>
          <xdr:colOff>9525</xdr:colOff>
          <xdr:row>273</xdr:row>
          <xdr:rowOff>0</xdr:rowOff>
        </xdr:to>
        <xdr:sp macro="" textlink="">
          <xdr:nvSpPr>
            <xdr:cNvPr id="9460" name="Drop Down 244" hidden="1">
              <a:extLst>
                <a:ext uri="{63B3BB69-23CF-44E3-9099-C40C66FF867C}">
                  <a14:compatExt spid="_x0000_s94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273</xdr:row>
          <xdr:rowOff>28575</xdr:rowOff>
        </xdr:from>
        <xdr:to>
          <xdr:col>4</xdr:col>
          <xdr:colOff>9525</xdr:colOff>
          <xdr:row>274</xdr:row>
          <xdr:rowOff>0</xdr:rowOff>
        </xdr:to>
        <xdr:sp macro="" textlink="">
          <xdr:nvSpPr>
            <xdr:cNvPr id="9461" name="Drop Down 245" hidden="1">
              <a:extLst>
                <a:ext uri="{63B3BB69-23CF-44E3-9099-C40C66FF867C}">
                  <a14:compatExt spid="_x0000_s94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274</xdr:row>
          <xdr:rowOff>28575</xdr:rowOff>
        </xdr:from>
        <xdr:to>
          <xdr:col>4</xdr:col>
          <xdr:colOff>9525</xdr:colOff>
          <xdr:row>275</xdr:row>
          <xdr:rowOff>0</xdr:rowOff>
        </xdr:to>
        <xdr:sp macro="" textlink="">
          <xdr:nvSpPr>
            <xdr:cNvPr id="9462" name="Drop Down 246" hidden="1">
              <a:extLst>
                <a:ext uri="{63B3BB69-23CF-44E3-9099-C40C66FF867C}">
                  <a14:compatExt spid="_x0000_s94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275</xdr:row>
          <xdr:rowOff>28575</xdr:rowOff>
        </xdr:from>
        <xdr:to>
          <xdr:col>4</xdr:col>
          <xdr:colOff>9525</xdr:colOff>
          <xdr:row>276</xdr:row>
          <xdr:rowOff>0</xdr:rowOff>
        </xdr:to>
        <xdr:sp macro="" textlink="">
          <xdr:nvSpPr>
            <xdr:cNvPr id="9463" name="Drop Down 247" hidden="1">
              <a:extLst>
                <a:ext uri="{63B3BB69-23CF-44E3-9099-C40C66FF867C}">
                  <a14:compatExt spid="_x0000_s94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276</xdr:row>
          <xdr:rowOff>28575</xdr:rowOff>
        </xdr:from>
        <xdr:to>
          <xdr:col>4</xdr:col>
          <xdr:colOff>9525</xdr:colOff>
          <xdr:row>277</xdr:row>
          <xdr:rowOff>0</xdr:rowOff>
        </xdr:to>
        <xdr:sp macro="" textlink="">
          <xdr:nvSpPr>
            <xdr:cNvPr id="9464" name="Drop Down 248" hidden="1">
              <a:extLst>
                <a:ext uri="{63B3BB69-23CF-44E3-9099-C40C66FF867C}">
                  <a14:compatExt spid="_x0000_s94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277</xdr:row>
          <xdr:rowOff>28575</xdr:rowOff>
        </xdr:from>
        <xdr:to>
          <xdr:col>4</xdr:col>
          <xdr:colOff>9525</xdr:colOff>
          <xdr:row>278</xdr:row>
          <xdr:rowOff>0</xdr:rowOff>
        </xdr:to>
        <xdr:sp macro="" textlink="">
          <xdr:nvSpPr>
            <xdr:cNvPr id="9465" name="Drop Down 249" hidden="1">
              <a:extLst>
                <a:ext uri="{63B3BB69-23CF-44E3-9099-C40C66FF867C}">
                  <a14:compatExt spid="_x0000_s94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269</xdr:row>
          <xdr:rowOff>28575</xdr:rowOff>
        </xdr:from>
        <xdr:to>
          <xdr:col>4</xdr:col>
          <xdr:colOff>9525</xdr:colOff>
          <xdr:row>270</xdr:row>
          <xdr:rowOff>0</xdr:rowOff>
        </xdr:to>
        <xdr:sp macro="" textlink="">
          <xdr:nvSpPr>
            <xdr:cNvPr id="9466" name="Drop Down 250" hidden="1">
              <a:extLst>
                <a:ext uri="{63B3BB69-23CF-44E3-9099-C40C66FF867C}">
                  <a14:compatExt spid="_x0000_s94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270</xdr:row>
          <xdr:rowOff>28575</xdr:rowOff>
        </xdr:from>
        <xdr:to>
          <xdr:col>4</xdr:col>
          <xdr:colOff>9525</xdr:colOff>
          <xdr:row>271</xdr:row>
          <xdr:rowOff>0</xdr:rowOff>
        </xdr:to>
        <xdr:sp macro="" textlink="">
          <xdr:nvSpPr>
            <xdr:cNvPr id="9467" name="Drop Down 251" hidden="1">
              <a:extLst>
                <a:ext uri="{63B3BB69-23CF-44E3-9099-C40C66FF867C}">
                  <a14:compatExt spid="_x0000_s94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278</xdr:row>
          <xdr:rowOff>28575</xdr:rowOff>
        </xdr:from>
        <xdr:to>
          <xdr:col>4</xdr:col>
          <xdr:colOff>9525</xdr:colOff>
          <xdr:row>279</xdr:row>
          <xdr:rowOff>0</xdr:rowOff>
        </xdr:to>
        <xdr:sp macro="" textlink="">
          <xdr:nvSpPr>
            <xdr:cNvPr id="9469" name="Drop Down 253" hidden="1">
              <a:extLst>
                <a:ext uri="{63B3BB69-23CF-44E3-9099-C40C66FF867C}">
                  <a14:compatExt spid="_x0000_s94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279</xdr:row>
          <xdr:rowOff>28575</xdr:rowOff>
        </xdr:from>
        <xdr:to>
          <xdr:col>4</xdr:col>
          <xdr:colOff>9525</xdr:colOff>
          <xdr:row>280</xdr:row>
          <xdr:rowOff>0</xdr:rowOff>
        </xdr:to>
        <xdr:sp macro="" textlink="">
          <xdr:nvSpPr>
            <xdr:cNvPr id="9470" name="Drop Down 254" hidden="1">
              <a:extLst>
                <a:ext uri="{63B3BB69-23CF-44E3-9099-C40C66FF867C}">
                  <a14:compatExt spid="_x0000_s94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280</xdr:row>
          <xdr:rowOff>28575</xdr:rowOff>
        </xdr:from>
        <xdr:to>
          <xdr:col>4</xdr:col>
          <xdr:colOff>9525</xdr:colOff>
          <xdr:row>281</xdr:row>
          <xdr:rowOff>0</xdr:rowOff>
        </xdr:to>
        <xdr:sp macro="" textlink="">
          <xdr:nvSpPr>
            <xdr:cNvPr id="9471" name="Drop Down 255" hidden="1">
              <a:extLst>
                <a:ext uri="{63B3BB69-23CF-44E3-9099-C40C66FF867C}">
                  <a14:compatExt spid="_x0000_s94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281</xdr:row>
          <xdr:rowOff>28575</xdr:rowOff>
        </xdr:from>
        <xdr:to>
          <xdr:col>4</xdr:col>
          <xdr:colOff>9525</xdr:colOff>
          <xdr:row>282</xdr:row>
          <xdr:rowOff>0</xdr:rowOff>
        </xdr:to>
        <xdr:sp macro="" textlink="">
          <xdr:nvSpPr>
            <xdr:cNvPr id="9472" name="Drop Down 256" hidden="1">
              <a:extLst>
                <a:ext uri="{63B3BB69-23CF-44E3-9099-C40C66FF867C}">
                  <a14:compatExt spid="_x0000_s94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282</xdr:row>
          <xdr:rowOff>28575</xdr:rowOff>
        </xdr:from>
        <xdr:to>
          <xdr:col>4</xdr:col>
          <xdr:colOff>9525</xdr:colOff>
          <xdr:row>283</xdr:row>
          <xdr:rowOff>0</xdr:rowOff>
        </xdr:to>
        <xdr:sp macro="" textlink="">
          <xdr:nvSpPr>
            <xdr:cNvPr id="9473" name="Drop Down 257" hidden="1">
              <a:extLst>
                <a:ext uri="{63B3BB69-23CF-44E3-9099-C40C66FF867C}">
                  <a14:compatExt spid="_x0000_s94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287</xdr:row>
          <xdr:rowOff>28575</xdr:rowOff>
        </xdr:from>
        <xdr:to>
          <xdr:col>6</xdr:col>
          <xdr:colOff>9525</xdr:colOff>
          <xdr:row>288</xdr:row>
          <xdr:rowOff>0</xdr:rowOff>
        </xdr:to>
        <xdr:sp macro="" textlink="">
          <xdr:nvSpPr>
            <xdr:cNvPr id="9475" name="Drop Down 259" hidden="1">
              <a:extLst>
                <a:ext uri="{63B3BB69-23CF-44E3-9099-C40C66FF867C}">
                  <a14:compatExt spid="_x0000_s94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287</xdr:row>
          <xdr:rowOff>28575</xdr:rowOff>
        </xdr:from>
        <xdr:to>
          <xdr:col>4</xdr:col>
          <xdr:colOff>9525</xdr:colOff>
          <xdr:row>288</xdr:row>
          <xdr:rowOff>0</xdr:rowOff>
        </xdr:to>
        <xdr:sp macro="" textlink="">
          <xdr:nvSpPr>
            <xdr:cNvPr id="9476" name="Drop Down 260" hidden="1">
              <a:extLst>
                <a:ext uri="{63B3BB69-23CF-44E3-9099-C40C66FF867C}">
                  <a14:compatExt spid="_x0000_s94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289</xdr:row>
          <xdr:rowOff>28575</xdr:rowOff>
        </xdr:from>
        <xdr:to>
          <xdr:col>4</xdr:col>
          <xdr:colOff>9525</xdr:colOff>
          <xdr:row>290</xdr:row>
          <xdr:rowOff>0</xdr:rowOff>
        </xdr:to>
        <xdr:sp macro="" textlink="">
          <xdr:nvSpPr>
            <xdr:cNvPr id="9477" name="Drop Down 261" hidden="1">
              <a:extLst>
                <a:ext uri="{63B3BB69-23CF-44E3-9099-C40C66FF867C}">
                  <a14:compatExt spid="_x0000_s94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290</xdr:row>
          <xdr:rowOff>28575</xdr:rowOff>
        </xdr:from>
        <xdr:to>
          <xdr:col>4</xdr:col>
          <xdr:colOff>9525</xdr:colOff>
          <xdr:row>291</xdr:row>
          <xdr:rowOff>0</xdr:rowOff>
        </xdr:to>
        <xdr:sp macro="" textlink="">
          <xdr:nvSpPr>
            <xdr:cNvPr id="9478" name="Drop Down 262" hidden="1">
              <a:extLst>
                <a:ext uri="{63B3BB69-23CF-44E3-9099-C40C66FF867C}">
                  <a14:compatExt spid="_x0000_s94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291</xdr:row>
          <xdr:rowOff>28575</xdr:rowOff>
        </xdr:from>
        <xdr:to>
          <xdr:col>4</xdr:col>
          <xdr:colOff>9525</xdr:colOff>
          <xdr:row>292</xdr:row>
          <xdr:rowOff>0</xdr:rowOff>
        </xdr:to>
        <xdr:sp macro="" textlink="">
          <xdr:nvSpPr>
            <xdr:cNvPr id="9479" name="Drop Down 263" hidden="1">
              <a:extLst>
                <a:ext uri="{63B3BB69-23CF-44E3-9099-C40C66FF867C}">
                  <a14:compatExt spid="_x0000_s94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292</xdr:row>
          <xdr:rowOff>28575</xdr:rowOff>
        </xdr:from>
        <xdr:to>
          <xdr:col>4</xdr:col>
          <xdr:colOff>9525</xdr:colOff>
          <xdr:row>293</xdr:row>
          <xdr:rowOff>0</xdr:rowOff>
        </xdr:to>
        <xdr:sp macro="" textlink="">
          <xdr:nvSpPr>
            <xdr:cNvPr id="9480" name="Drop Down 264" hidden="1">
              <a:extLst>
                <a:ext uri="{63B3BB69-23CF-44E3-9099-C40C66FF867C}">
                  <a14:compatExt spid="_x0000_s94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293</xdr:row>
          <xdr:rowOff>28575</xdr:rowOff>
        </xdr:from>
        <xdr:to>
          <xdr:col>4</xdr:col>
          <xdr:colOff>9525</xdr:colOff>
          <xdr:row>294</xdr:row>
          <xdr:rowOff>0</xdr:rowOff>
        </xdr:to>
        <xdr:sp macro="" textlink="">
          <xdr:nvSpPr>
            <xdr:cNvPr id="9481" name="Drop Down 265" hidden="1">
              <a:extLst>
                <a:ext uri="{63B3BB69-23CF-44E3-9099-C40C66FF867C}">
                  <a14:compatExt spid="_x0000_s94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294</xdr:row>
          <xdr:rowOff>28575</xdr:rowOff>
        </xdr:from>
        <xdr:to>
          <xdr:col>4</xdr:col>
          <xdr:colOff>9525</xdr:colOff>
          <xdr:row>295</xdr:row>
          <xdr:rowOff>0</xdr:rowOff>
        </xdr:to>
        <xdr:sp macro="" textlink="">
          <xdr:nvSpPr>
            <xdr:cNvPr id="9482" name="Drop Down 266" hidden="1">
              <a:extLst>
                <a:ext uri="{63B3BB69-23CF-44E3-9099-C40C66FF867C}">
                  <a14:compatExt spid="_x0000_s94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295</xdr:row>
          <xdr:rowOff>28575</xdr:rowOff>
        </xdr:from>
        <xdr:to>
          <xdr:col>4</xdr:col>
          <xdr:colOff>9525</xdr:colOff>
          <xdr:row>296</xdr:row>
          <xdr:rowOff>0</xdr:rowOff>
        </xdr:to>
        <xdr:sp macro="" textlink="">
          <xdr:nvSpPr>
            <xdr:cNvPr id="9483" name="Drop Down 267" hidden="1">
              <a:extLst>
                <a:ext uri="{63B3BB69-23CF-44E3-9099-C40C66FF867C}">
                  <a14:compatExt spid="_x0000_s94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296</xdr:row>
          <xdr:rowOff>28575</xdr:rowOff>
        </xdr:from>
        <xdr:to>
          <xdr:col>4</xdr:col>
          <xdr:colOff>9525</xdr:colOff>
          <xdr:row>297</xdr:row>
          <xdr:rowOff>0</xdr:rowOff>
        </xdr:to>
        <xdr:sp macro="" textlink="">
          <xdr:nvSpPr>
            <xdr:cNvPr id="9484" name="Drop Down 268" hidden="1">
              <a:extLst>
                <a:ext uri="{63B3BB69-23CF-44E3-9099-C40C66FF867C}">
                  <a14:compatExt spid="_x0000_s94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297</xdr:row>
          <xdr:rowOff>28575</xdr:rowOff>
        </xdr:from>
        <xdr:to>
          <xdr:col>4</xdr:col>
          <xdr:colOff>9525</xdr:colOff>
          <xdr:row>298</xdr:row>
          <xdr:rowOff>0</xdr:rowOff>
        </xdr:to>
        <xdr:sp macro="" textlink="">
          <xdr:nvSpPr>
            <xdr:cNvPr id="9485" name="Drop Down 269" hidden="1">
              <a:extLst>
                <a:ext uri="{63B3BB69-23CF-44E3-9099-C40C66FF867C}">
                  <a14:compatExt spid="_x0000_s94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298</xdr:row>
          <xdr:rowOff>28575</xdr:rowOff>
        </xdr:from>
        <xdr:to>
          <xdr:col>4</xdr:col>
          <xdr:colOff>9525</xdr:colOff>
          <xdr:row>299</xdr:row>
          <xdr:rowOff>0</xdr:rowOff>
        </xdr:to>
        <xdr:sp macro="" textlink="">
          <xdr:nvSpPr>
            <xdr:cNvPr id="9486" name="Drop Down 270" hidden="1">
              <a:extLst>
                <a:ext uri="{63B3BB69-23CF-44E3-9099-C40C66FF867C}">
                  <a14:compatExt spid="_x0000_s94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299</xdr:row>
          <xdr:rowOff>28575</xdr:rowOff>
        </xdr:from>
        <xdr:to>
          <xdr:col>4</xdr:col>
          <xdr:colOff>9525</xdr:colOff>
          <xdr:row>300</xdr:row>
          <xdr:rowOff>0</xdr:rowOff>
        </xdr:to>
        <xdr:sp macro="" textlink="">
          <xdr:nvSpPr>
            <xdr:cNvPr id="9487" name="Drop Down 271" hidden="1">
              <a:extLst>
                <a:ext uri="{63B3BB69-23CF-44E3-9099-C40C66FF867C}">
                  <a14:compatExt spid="_x0000_s94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301</xdr:row>
          <xdr:rowOff>28575</xdr:rowOff>
        </xdr:from>
        <xdr:to>
          <xdr:col>4</xdr:col>
          <xdr:colOff>9525</xdr:colOff>
          <xdr:row>302</xdr:row>
          <xdr:rowOff>0</xdr:rowOff>
        </xdr:to>
        <xdr:sp macro="" textlink="">
          <xdr:nvSpPr>
            <xdr:cNvPr id="9488" name="Drop Down 272" hidden="1">
              <a:extLst>
                <a:ext uri="{63B3BB69-23CF-44E3-9099-C40C66FF867C}">
                  <a14:compatExt spid="_x0000_s948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301</xdr:row>
          <xdr:rowOff>28575</xdr:rowOff>
        </xdr:from>
        <xdr:to>
          <xdr:col>6</xdr:col>
          <xdr:colOff>9525</xdr:colOff>
          <xdr:row>302</xdr:row>
          <xdr:rowOff>0</xdr:rowOff>
        </xdr:to>
        <xdr:sp macro="" textlink="">
          <xdr:nvSpPr>
            <xdr:cNvPr id="9489" name="Drop Down 273" hidden="1">
              <a:extLst>
                <a:ext uri="{63B3BB69-23CF-44E3-9099-C40C66FF867C}">
                  <a14:compatExt spid="_x0000_s948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303</xdr:row>
          <xdr:rowOff>28575</xdr:rowOff>
        </xdr:from>
        <xdr:to>
          <xdr:col>4</xdr:col>
          <xdr:colOff>9525</xdr:colOff>
          <xdr:row>304</xdr:row>
          <xdr:rowOff>0</xdr:rowOff>
        </xdr:to>
        <xdr:sp macro="" textlink="">
          <xdr:nvSpPr>
            <xdr:cNvPr id="9490" name="Drop Down 274" hidden="1">
              <a:extLst>
                <a:ext uri="{63B3BB69-23CF-44E3-9099-C40C66FF867C}">
                  <a14:compatExt spid="_x0000_s949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304</xdr:row>
          <xdr:rowOff>28575</xdr:rowOff>
        </xdr:from>
        <xdr:to>
          <xdr:col>4</xdr:col>
          <xdr:colOff>9525</xdr:colOff>
          <xdr:row>305</xdr:row>
          <xdr:rowOff>0</xdr:rowOff>
        </xdr:to>
        <xdr:sp macro="" textlink="">
          <xdr:nvSpPr>
            <xdr:cNvPr id="9491" name="Drop Down 275" hidden="1">
              <a:extLst>
                <a:ext uri="{63B3BB69-23CF-44E3-9099-C40C66FF867C}">
                  <a14:compatExt spid="_x0000_s949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305</xdr:row>
          <xdr:rowOff>28575</xdr:rowOff>
        </xdr:from>
        <xdr:to>
          <xdr:col>4</xdr:col>
          <xdr:colOff>9525</xdr:colOff>
          <xdr:row>306</xdr:row>
          <xdr:rowOff>0</xdr:rowOff>
        </xdr:to>
        <xdr:sp macro="" textlink="">
          <xdr:nvSpPr>
            <xdr:cNvPr id="9492" name="Drop Down 276" hidden="1">
              <a:extLst>
                <a:ext uri="{63B3BB69-23CF-44E3-9099-C40C66FF867C}">
                  <a14:compatExt spid="_x0000_s949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306</xdr:row>
          <xdr:rowOff>28575</xdr:rowOff>
        </xdr:from>
        <xdr:to>
          <xdr:col>4</xdr:col>
          <xdr:colOff>9525</xdr:colOff>
          <xdr:row>307</xdr:row>
          <xdr:rowOff>0</xdr:rowOff>
        </xdr:to>
        <xdr:sp macro="" textlink="">
          <xdr:nvSpPr>
            <xdr:cNvPr id="9493" name="Drop Down 277" hidden="1">
              <a:extLst>
                <a:ext uri="{63B3BB69-23CF-44E3-9099-C40C66FF867C}">
                  <a14:compatExt spid="_x0000_s949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307</xdr:row>
          <xdr:rowOff>28575</xdr:rowOff>
        </xdr:from>
        <xdr:to>
          <xdr:col>4</xdr:col>
          <xdr:colOff>9525</xdr:colOff>
          <xdr:row>308</xdr:row>
          <xdr:rowOff>0</xdr:rowOff>
        </xdr:to>
        <xdr:sp macro="" textlink="">
          <xdr:nvSpPr>
            <xdr:cNvPr id="9494" name="Drop Down 278" hidden="1">
              <a:extLst>
                <a:ext uri="{63B3BB69-23CF-44E3-9099-C40C66FF867C}">
                  <a14:compatExt spid="_x0000_s949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308</xdr:row>
          <xdr:rowOff>28575</xdr:rowOff>
        </xdr:from>
        <xdr:to>
          <xdr:col>4</xdr:col>
          <xdr:colOff>9525</xdr:colOff>
          <xdr:row>309</xdr:row>
          <xdr:rowOff>0</xdr:rowOff>
        </xdr:to>
        <xdr:sp macro="" textlink="">
          <xdr:nvSpPr>
            <xdr:cNvPr id="9495" name="Drop Down 279" hidden="1">
              <a:extLst>
                <a:ext uri="{63B3BB69-23CF-44E3-9099-C40C66FF867C}">
                  <a14:compatExt spid="_x0000_s949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309</xdr:row>
          <xdr:rowOff>28575</xdr:rowOff>
        </xdr:from>
        <xdr:to>
          <xdr:col>4</xdr:col>
          <xdr:colOff>9525</xdr:colOff>
          <xdr:row>310</xdr:row>
          <xdr:rowOff>0</xdr:rowOff>
        </xdr:to>
        <xdr:sp macro="" textlink="">
          <xdr:nvSpPr>
            <xdr:cNvPr id="9496" name="Drop Down 280" hidden="1">
              <a:extLst>
                <a:ext uri="{63B3BB69-23CF-44E3-9099-C40C66FF867C}">
                  <a14:compatExt spid="_x0000_s949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310</xdr:row>
          <xdr:rowOff>28575</xdr:rowOff>
        </xdr:from>
        <xdr:to>
          <xdr:col>4</xdr:col>
          <xdr:colOff>9525</xdr:colOff>
          <xdr:row>311</xdr:row>
          <xdr:rowOff>0</xdr:rowOff>
        </xdr:to>
        <xdr:sp macro="" textlink="">
          <xdr:nvSpPr>
            <xdr:cNvPr id="9497" name="Drop Down 281" hidden="1">
              <a:extLst>
                <a:ext uri="{63B3BB69-23CF-44E3-9099-C40C66FF867C}">
                  <a14:compatExt spid="_x0000_s949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311</xdr:row>
          <xdr:rowOff>28575</xdr:rowOff>
        </xdr:from>
        <xdr:to>
          <xdr:col>4</xdr:col>
          <xdr:colOff>9525</xdr:colOff>
          <xdr:row>312</xdr:row>
          <xdr:rowOff>0</xdr:rowOff>
        </xdr:to>
        <xdr:sp macro="" textlink="">
          <xdr:nvSpPr>
            <xdr:cNvPr id="9498" name="Drop Down 282" hidden="1">
              <a:extLst>
                <a:ext uri="{63B3BB69-23CF-44E3-9099-C40C66FF867C}">
                  <a14:compatExt spid="_x0000_s949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313</xdr:row>
          <xdr:rowOff>28575</xdr:rowOff>
        </xdr:from>
        <xdr:to>
          <xdr:col>4</xdr:col>
          <xdr:colOff>9525</xdr:colOff>
          <xdr:row>314</xdr:row>
          <xdr:rowOff>0</xdr:rowOff>
        </xdr:to>
        <xdr:sp macro="" textlink="">
          <xdr:nvSpPr>
            <xdr:cNvPr id="9501" name="Drop Down 285" hidden="1">
              <a:extLst>
                <a:ext uri="{63B3BB69-23CF-44E3-9099-C40C66FF867C}">
                  <a14:compatExt spid="_x0000_s950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316</xdr:row>
          <xdr:rowOff>28575</xdr:rowOff>
        </xdr:from>
        <xdr:to>
          <xdr:col>4</xdr:col>
          <xdr:colOff>9525</xdr:colOff>
          <xdr:row>317</xdr:row>
          <xdr:rowOff>0</xdr:rowOff>
        </xdr:to>
        <xdr:sp macro="" textlink="">
          <xdr:nvSpPr>
            <xdr:cNvPr id="9502" name="Drop Down 286" hidden="1">
              <a:extLst>
                <a:ext uri="{63B3BB69-23CF-44E3-9099-C40C66FF867C}">
                  <a14:compatExt spid="_x0000_s950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317</xdr:row>
          <xdr:rowOff>28575</xdr:rowOff>
        </xdr:from>
        <xdr:to>
          <xdr:col>4</xdr:col>
          <xdr:colOff>9525</xdr:colOff>
          <xdr:row>318</xdr:row>
          <xdr:rowOff>0</xdr:rowOff>
        </xdr:to>
        <xdr:sp macro="" textlink="">
          <xdr:nvSpPr>
            <xdr:cNvPr id="9503" name="Drop Down 287" hidden="1">
              <a:extLst>
                <a:ext uri="{63B3BB69-23CF-44E3-9099-C40C66FF867C}">
                  <a14:compatExt spid="_x0000_s950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318</xdr:row>
          <xdr:rowOff>28575</xdr:rowOff>
        </xdr:from>
        <xdr:to>
          <xdr:col>4</xdr:col>
          <xdr:colOff>9525</xdr:colOff>
          <xdr:row>319</xdr:row>
          <xdr:rowOff>0</xdr:rowOff>
        </xdr:to>
        <xdr:sp macro="" textlink="">
          <xdr:nvSpPr>
            <xdr:cNvPr id="9504" name="Drop Down 288" hidden="1">
              <a:extLst>
                <a:ext uri="{63B3BB69-23CF-44E3-9099-C40C66FF867C}">
                  <a14:compatExt spid="_x0000_s950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319</xdr:row>
          <xdr:rowOff>28575</xdr:rowOff>
        </xdr:from>
        <xdr:to>
          <xdr:col>4</xdr:col>
          <xdr:colOff>9525</xdr:colOff>
          <xdr:row>320</xdr:row>
          <xdr:rowOff>0</xdr:rowOff>
        </xdr:to>
        <xdr:sp macro="" textlink="">
          <xdr:nvSpPr>
            <xdr:cNvPr id="9506" name="Drop Down 290" hidden="1">
              <a:extLst>
                <a:ext uri="{63B3BB69-23CF-44E3-9099-C40C66FF867C}">
                  <a14:compatExt spid="_x0000_s950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320</xdr:row>
          <xdr:rowOff>28575</xdr:rowOff>
        </xdr:from>
        <xdr:to>
          <xdr:col>4</xdr:col>
          <xdr:colOff>9525</xdr:colOff>
          <xdr:row>321</xdr:row>
          <xdr:rowOff>0</xdr:rowOff>
        </xdr:to>
        <xdr:sp macro="" textlink="">
          <xdr:nvSpPr>
            <xdr:cNvPr id="9507" name="Drop Down 291" hidden="1">
              <a:extLst>
                <a:ext uri="{63B3BB69-23CF-44E3-9099-C40C66FF867C}">
                  <a14:compatExt spid="_x0000_s950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321</xdr:row>
          <xdr:rowOff>28575</xdr:rowOff>
        </xdr:from>
        <xdr:to>
          <xdr:col>4</xdr:col>
          <xdr:colOff>9525</xdr:colOff>
          <xdr:row>322</xdr:row>
          <xdr:rowOff>0</xdr:rowOff>
        </xdr:to>
        <xdr:sp macro="" textlink="">
          <xdr:nvSpPr>
            <xdr:cNvPr id="9508" name="Drop Down 292" hidden="1">
              <a:extLst>
                <a:ext uri="{63B3BB69-23CF-44E3-9099-C40C66FF867C}">
                  <a14:compatExt spid="_x0000_s950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322</xdr:row>
          <xdr:rowOff>28575</xdr:rowOff>
        </xdr:from>
        <xdr:to>
          <xdr:col>4</xdr:col>
          <xdr:colOff>9525</xdr:colOff>
          <xdr:row>323</xdr:row>
          <xdr:rowOff>0</xdr:rowOff>
        </xdr:to>
        <xdr:sp macro="" textlink="">
          <xdr:nvSpPr>
            <xdr:cNvPr id="9509" name="Drop Down 293" hidden="1">
              <a:extLst>
                <a:ext uri="{63B3BB69-23CF-44E3-9099-C40C66FF867C}">
                  <a14:compatExt spid="_x0000_s950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323</xdr:row>
          <xdr:rowOff>28575</xdr:rowOff>
        </xdr:from>
        <xdr:to>
          <xdr:col>4</xdr:col>
          <xdr:colOff>9525</xdr:colOff>
          <xdr:row>324</xdr:row>
          <xdr:rowOff>0</xdr:rowOff>
        </xdr:to>
        <xdr:sp macro="" textlink="">
          <xdr:nvSpPr>
            <xdr:cNvPr id="9510" name="Drop Down 294" hidden="1">
              <a:extLst>
                <a:ext uri="{63B3BB69-23CF-44E3-9099-C40C66FF867C}">
                  <a14:compatExt spid="_x0000_s951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324</xdr:row>
          <xdr:rowOff>28575</xdr:rowOff>
        </xdr:from>
        <xdr:to>
          <xdr:col>4</xdr:col>
          <xdr:colOff>9525</xdr:colOff>
          <xdr:row>325</xdr:row>
          <xdr:rowOff>0</xdr:rowOff>
        </xdr:to>
        <xdr:sp macro="" textlink="">
          <xdr:nvSpPr>
            <xdr:cNvPr id="9511" name="Drop Down 295" hidden="1">
              <a:extLst>
                <a:ext uri="{63B3BB69-23CF-44E3-9099-C40C66FF867C}">
                  <a14:compatExt spid="_x0000_s951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325</xdr:row>
          <xdr:rowOff>28575</xdr:rowOff>
        </xdr:from>
        <xdr:to>
          <xdr:col>4</xdr:col>
          <xdr:colOff>9525</xdr:colOff>
          <xdr:row>326</xdr:row>
          <xdr:rowOff>0</xdr:rowOff>
        </xdr:to>
        <xdr:sp macro="" textlink="">
          <xdr:nvSpPr>
            <xdr:cNvPr id="9512" name="Drop Down 296" hidden="1">
              <a:extLst>
                <a:ext uri="{63B3BB69-23CF-44E3-9099-C40C66FF867C}">
                  <a14:compatExt spid="_x0000_s951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326</xdr:row>
          <xdr:rowOff>28575</xdr:rowOff>
        </xdr:from>
        <xdr:to>
          <xdr:col>4</xdr:col>
          <xdr:colOff>9525</xdr:colOff>
          <xdr:row>327</xdr:row>
          <xdr:rowOff>0</xdr:rowOff>
        </xdr:to>
        <xdr:sp macro="" textlink="">
          <xdr:nvSpPr>
            <xdr:cNvPr id="9513" name="Drop Down 297" hidden="1">
              <a:extLst>
                <a:ext uri="{63B3BB69-23CF-44E3-9099-C40C66FF867C}">
                  <a14:compatExt spid="_x0000_s951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327</xdr:row>
          <xdr:rowOff>28575</xdr:rowOff>
        </xdr:from>
        <xdr:to>
          <xdr:col>4</xdr:col>
          <xdr:colOff>9525</xdr:colOff>
          <xdr:row>328</xdr:row>
          <xdr:rowOff>0</xdr:rowOff>
        </xdr:to>
        <xdr:sp macro="" textlink="">
          <xdr:nvSpPr>
            <xdr:cNvPr id="9514" name="Drop Down 298" hidden="1">
              <a:extLst>
                <a:ext uri="{63B3BB69-23CF-44E3-9099-C40C66FF867C}">
                  <a14:compatExt spid="_x0000_s951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328</xdr:row>
          <xdr:rowOff>28575</xdr:rowOff>
        </xdr:from>
        <xdr:to>
          <xdr:col>4</xdr:col>
          <xdr:colOff>9525</xdr:colOff>
          <xdr:row>329</xdr:row>
          <xdr:rowOff>0</xdr:rowOff>
        </xdr:to>
        <xdr:sp macro="" textlink="">
          <xdr:nvSpPr>
            <xdr:cNvPr id="9515" name="Drop Down 299" hidden="1">
              <a:extLst>
                <a:ext uri="{63B3BB69-23CF-44E3-9099-C40C66FF867C}">
                  <a14:compatExt spid="_x0000_s951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329</xdr:row>
          <xdr:rowOff>28575</xdr:rowOff>
        </xdr:from>
        <xdr:to>
          <xdr:col>4</xdr:col>
          <xdr:colOff>9525</xdr:colOff>
          <xdr:row>330</xdr:row>
          <xdr:rowOff>0</xdr:rowOff>
        </xdr:to>
        <xdr:sp macro="" textlink="">
          <xdr:nvSpPr>
            <xdr:cNvPr id="9516" name="Drop Down 300" hidden="1">
              <a:extLst>
                <a:ext uri="{63B3BB69-23CF-44E3-9099-C40C66FF867C}">
                  <a14:compatExt spid="_x0000_s951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330</xdr:row>
          <xdr:rowOff>28575</xdr:rowOff>
        </xdr:from>
        <xdr:to>
          <xdr:col>4</xdr:col>
          <xdr:colOff>9525</xdr:colOff>
          <xdr:row>331</xdr:row>
          <xdr:rowOff>0</xdr:rowOff>
        </xdr:to>
        <xdr:sp macro="" textlink="">
          <xdr:nvSpPr>
            <xdr:cNvPr id="9517" name="Drop Down 301" hidden="1">
              <a:extLst>
                <a:ext uri="{63B3BB69-23CF-44E3-9099-C40C66FF867C}">
                  <a14:compatExt spid="_x0000_s951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331</xdr:row>
          <xdr:rowOff>28575</xdr:rowOff>
        </xdr:from>
        <xdr:to>
          <xdr:col>4</xdr:col>
          <xdr:colOff>9525</xdr:colOff>
          <xdr:row>332</xdr:row>
          <xdr:rowOff>0</xdr:rowOff>
        </xdr:to>
        <xdr:sp macro="" textlink="">
          <xdr:nvSpPr>
            <xdr:cNvPr id="9518" name="Drop Down 302" hidden="1">
              <a:extLst>
                <a:ext uri="{63B3BB69-23CF-44E3-9099-C40C66FF867C}">
                  <a14:compatExt spid="_x0000_s951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332</xdr:row>
          <xdr:rowOff>28575</xdr:rowOff>
        </xdr:from>
        <xdr:to>
          <xdr:col>4</xdr:col>
          <xdr:colOff>9525</xdr:colOff>
          <xdr:row>333</xdr:row>
          <xdr:rowOff>0</xdr:rowOff>
        </xdr:to>
        <xdr:sp macro="" textlink="">
          <xdr:nvSpPr>
            <xdr:cNvPr id="9519" name="Drop Down 303" hidden="1">
              <a:extLst>
                <a:ext uri="{63B3BB69-23CF-44E3-9099-C40C66FF867C}">
                  <a14:compatExt spid="_x0000_s951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333</xdr:row>
          <xdr:rowOff>28575</xdr:rowOff>
        </xdr:from>
        <xdr:to>
          <xdr:col>4</xdr:col>
          <xdr:colOff>9525</xdr:colOff>
          <xdr:row>334</xdr:row>
          <xdr:rowOff>0</xdr:rowOff>
        </xdr:to>
        <xdr:sp macro="" textlink="">
          <xdr:nvSpPr>
            <xdr:cNvPr id="9520" name="Drop Down 304" hidden="1">
              <a:extLst>
                <a:ext uri="{63B3BB69-23CF-44E3-9099-C40C66FF867C}">
                  <a14:compatExt spid="_x0000_s952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334</xdr:row>
          <xdr:rowOff>28575</xdr:rowOff>
        </xdr:from>
        <xdr:to>
          <xdr:col>4</xdr:col>
          <xdr:colOff>9525</xdr:colOff>
          <xdr:row>335</xdr:row>
          <xdr:rowOff>0</xdr:rowOff>
        </xdr:to>
        <xdr:sp macro="" textlink="">
          <xdr:nvSpPr>
            <xdr:cNvPr id="9521" name="Drop Down 305" hidden="1">
              <a:extLst>
                <a:ext uri="{63B3BB69-23CF-44E3-9099-C40C66FF867C}">
                  <a14:compatExt spid="_x0000_s952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335</xdr:row>
          <xdr:rowOff>28575</xdr:rowOff>
        </xdr:from>
        <xdr:to>
          <xdr:col>4</xdr:col>
          <xdr:colOff>9525</xdr:colOff>
          <xdr:row>336</xdr:row>
          <xdr:rowOff>0</xdr:rowOff>
        </xdr:to>
        <xdr:sp macro="" textlink="">
          <xdr:nvSpPr>
            <xdr:cNvPr id="9522" name="Drop Down 306" hidden="1">
              <a:extLst>
                <a:ext uri="{63B3BB69-23CF-44E3-9099-C40C66FF867C}">
                  <a14:compatExt spid="_x0000_s952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52</xdr:row>
          <xdr:rowOff>28575</xdr:rowOff>
        </xdr:from>
        <xdr:to>
          <xdr:col>4</xdr:col>
          <xdr:colOff>9525</xdr:colOff>
          <xdr:row>53</xdr:row>
          <xdr:rowOff>0</xdr:rowOff>
        </xdr:to>
        <xdr:sp macro="" textlink="">
          <xdr:nvSpPr>
            <xdr:cNvPr id="9523" name="Drop Down 307" hidden="1">
              <a:extLst>
                <a:ext uri="{63B3BB69-23CF-44E3-9099-C40C66FF867C}">
                  <a14:compatExt spid="_x0000_s952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54</xdr:row>
          <xdr:rowOff>28575</xdr:rowOff>
        </xdr:from>
        <xdr:to>
          <xdr:col>4</xdr:col>
          <xdr:colOff>9525</xdr:colOff>
          <xdr:row>55</xdr:row>
          <xdr:rowOff>0</xdr:rowOff>
        </xdr:to>
        <xdr:sp macro="" textlink="">
          <xdr:nvSpPr>
            <xdr:cNvPr id="9524" name="Drop Down 308" hidden="1">
              <a:extLst>
                <a:ext uri="{63B3BB69-23CF-44E3-9099-C40C66FF867C}">
                  <a14:compatExt spid="_x0000_s952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5</xdr:row>
          <xdr:rowOff>28575</xdr:rowOff>
        </xdr:from>
        <xdr:to>
          <xdr:col>6</xdr:col>
          <xdr:colOff>9525</xdr:colOff>
          <xdr:row>6</xdr:row>
          <xdr:rowOff>0</xdr:rowOff>
        </xdr:to>
        <xdr:sp macro="" textlink="">
          <xdr:nvSpPr>
            <xdr:cNvPr id="9525" name="Drop Down 309" hidden="1">
              <a:extLst>
                <a:ext uri="{63B3BB69-23CF-44E3-9099-C40C66FF867C}">
                  <a14:compatExt spid="_x0000_s95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53</xdr:row>
          <xdr:rowOff>28575</xdr:rowOff>
        </xdr:from>
        <xdr:to>
          <xdr:col>4</xdr:col>
          <xdr:colOff>9525</xdr:colOff>
          <xdr:row>54</xdr:row>
          <xdr:rowOff>0</xdr:rowOff>
        </xdr:to>
        <xdr:sp macro="" textlink="">
          <xdr:nvSpPr>
            <xdr:cNvPr id="9526" name="Drop Down 310" hidden="1">
              <a:extLst>
                <a:ext uri="{63B3BB69-23CF-44E3-9099-C40C66FF867C}">
                  <a14:compatExt spid="_x0000_s95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202</xdr:row>
          <xdr:rowOff>28575</xdr:rowOff>
        </xdr:from>
        <xdr:to>
          <xdr:col>4</xdr:col>
          <xdr:colOff>9525</xdr:colOff>
          <xdr:row>203</xdr:row>
          <xdr:rowOff>0</xdr:rowOff>
        </xdr:to>
        <xdr:sp macro="" textlink="">
          <xdr:nvSpPr>
            <xdr:cNvPr id="9528" name="Drop Down 312" hidden="1">
              <a:extLst>
                <a:ext uri="{63B3BB69-23CF-44E3-9099-C40C66FF867C}">
                  <a14:compatExt spid="_x0000_s95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312</xdr:row>
          <xdr:rowOff>28575</xdr:rowOff>
        </xdr:from>
        <xdr:to>
          <xdr:col>4</xdr:col>
          <xdr:colOff>9525</xdr:colOff>
          <xdr:row>313</xdr:row>
          <xdr:rowOff>0</xdr:rowOff>
        </xdr:to>
        <xdr:sp macro="" textlink="">
          <xdr:nvSpPr>
            <xdr:cNvPr id="9529" name="Drop Down 313" hidden="1">
              <a:extLst>
                <a:ext uri="{63B3BB69-23CF-44E3-9099-C40C66FF867C}">
                  <a14:compatExt spid="_x0000_s9529"/>
                </a:ext>
              </a:extLst>
            </xdr:cNvPr>
            <xdr:cNvSpPr/>
          </xdr:nvSpPr>
          <xdr:spPr>
            <a:xfrm>
              <a:off x="0" y="0"/>
              <a:ext cx="0" cy="0"/>
            </a:xfrm>
            <a:prstGeom prst="rect">
              <a:avLst/>
            </a:prstGeom>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6</xdr:col>
      <xdr:colOff>161925</xdr:colOff>
      <xdr:row>36</xdr:row>
      <xdr:rowOff>238126</xdr:rowOff>
    </xdr:from>
    <xdr:to>
      <xdr:col>6</xdr:col>
      <xdr:colOff>6038850</xdr:colOff>
      <xdr:row>49</xdr:row>
      <xdr:rowOff>9526</xdr:rowOff>
    </xdr:to>
    <xdr:graphicFrame macro="">
      <xdr:nvGraphicFramePr>
        <xdr:cNvPr id="15" name="Grafiek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161925</xdr:colOff>
      <xdr:row>4</xdr:row>
      <xdr:rowOff>238126</xdr:rowOff>
    </xdr:from>
    <xdr:to>
      <xdr:col>6</xdr:col>
      <xdr:colOff>6038850</xdr:colOff>
      <xdr:row>17</xdr:row>
      <xdr:rowOff>9526</xdr:rowOff>
    </xdr:to>
    <xdr:graphicFrame macro="">
      <xdr:nvGraphicFramePr>
        <xdr:cNvPr id="16" name="Grafiek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52</xdr:row>
      <xdr:rowOff>238126</xdr:rowOff>
    </xdr:from>
    <xdr:to>
      <xdr:col>6</xdr:col>
      <xdr:colOff>6038850</xdr:colOff>
      <xdr:row>65</xdr:row>
      <xdr:rowOff>9526</xdr:rowOff>
    </xdr:to>
    <xdr:graphicFrame macro="">
      <xdr:nvGraphicFramePr>
        <xdr:cNvPr id="18" name="Grafiek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161925</xdr:colOff>
      <xdr:row>68</xdr:row>
      <xdr:rowOff>238126</xdr:rowOff>
    </xdr:from>
    <xdr:to>
      <xdr:col>6</xdr:col>
      <xdr:colOff>6038850</xdr:colOff>
      <xdr:row>81</xdr:row>
      <xdr:rowOff>9526</xdr:rowOff>
    </xdr:to>
    <xdr:graphicFrame macro="">
      <xdr:nvGraphicFramePr>
        <xdr:cNvPr id="19" name="Grafiek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161925</xdr:colOff>
      <xdr:row>84</xdr:row>
      <xdr:rowOff>238126</xdr:rowOff>
    </xdr:from>
    <xdr:to>
      <xdr:col>6</xdr:col>
      <xdr:colOff>6038850</xdr:colOff>
      <xdr:row>97</xdr:row>
      <xdr:rowOff>9526</xdr:rowOff>
    </xdr:to>
    <xdr:graphicFrame macro="">
      <xdr:nvGraphicFramePr>
        <xdr:cNvPr id="20" name="Grafiek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161925</xdr:colOff>
      <xdr:row>4</xdr:row>
      <xdr:rowOff>238126</xdr:rowOff>
    </xdr:from>
    <xdr:to>
      <xdr:col>8</xdr:col>
      <xdr:colOff>6038850</xdr:colOff>
      <xdr:row>17</xdr:row>
      <xdr:rowOff>9526</xdr:rowOff>
    </xdr:to>
    <xdr:graphicFrame macro="">
      <xdr:nvGraphicFramePr>
        <xdr:cNvPr id="21" name="Grafiek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161925</xdr:colOff>
      <xdr:row>84</xdr:row>
      <xdr:rowOff>238126</xdr:rowOff>
    </xdr:from>
    <xdr:to>
      <xdr:col>8</xdr:col>
      <xdr:colOff>6038850</xdr:colOff>
      <xdr:row>97</xdr:row>
      <xdr:rowOff>9526</xdr:rowOff>
    </xdr:to>
    <xdr:graphicFrame macro="">
      <xdr:nvGraphicFramePr>
        <xdr:cNvPr id="22" name="Grafiek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161925</xdr:colOff>
      <xdr:row>100</xdr:row>
      <xdr:rowOff>238126</xdr:rowOff>
    </xdr:from>
    <xdr:to>
      <xdr:col>6</xdr:col>
      <xdr:colOff>6038850</xdr:colOff>
      <xdr:row>113</xdr:row>
      <xdr:rowOff>9526</xdr:rowOff>
    </xdr:to>
    <xdr:graphicFrame macro="">
      <xdr:nvGraphicFramePr>
        <xdr:cNvPr id="23" name="Grafiek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161925</xdr:colOff>
      <xdr:row>100</xdr:row>
      <xdr:rowOff>238126</xdr:rowOff>
    </xdr:from>
    <xdr:to>
      <xdr:col>8</xdr:col>
      <xdr:colOff>6038850</xdr:colOff>
      <xdr:row>113</xdr:row>
      <xdr:rowOff>9526</xdr:rowOff>
    </xdr:to>
    <xdr:graphicFrame macro="">
      <xdr:nvGraphicFramePr>
        <xdr:cNvPr id="24" name="Grafiek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xdr:col>
      <xdr:colOff>161925</xdr:colOff>
      <xdr:row>20</xdr:row>
      <xdr:rowOff>238126</xdr:rowOff>
    </xdr:from>
    <xdr:to>
      <xdr:col>6</xdr:col>
      <xdr:colOff>6038850</xdr:colOff>
      <xdr:row>33</xdr:row>
      <xdr:rowOff>9526</xdr:rowOff>
    </xdr:to>
    <xdr:graphicFrame macro="">
      <xdr:nvGraphicFramePr>
        <xdr:cNvPr id="11" name="Grafiek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161925</xdr:colOff>
      <xdr:row>20</xdr:row>
      <xdr:rowOff>238126</xdr:rowOff>
    </xdr:from>
    <xdr:to>
      <xdr:col>8</xdr:col>
      <xdr:colOff>6038850</xdr:colOff>
      <xdr:row>33</xdr:row>
      <xdr:rowOff>9526</xdr:rowOff>
    </xdr:to>
    <xdr:graphicFrame macro="">
      <xdr:nvGraphicFramePr>
        <xdr:cNvPr id="12" name="Grafiek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lad1"/>
      <sheetName val="Blad2"/>
      <sheetName val="Blad3"/>
    </sheetNames>
    <sheetDataSet>
      <sheetData sheetId="0">
        <row r="13">
          <cell r="F13" t="str">
            <v>a</v>
          </cell>
        </row>
        <row r="14">
          <cell r="F14" t="str">
            <v>b</v>
          </cell>
        </row>
        <row r="15">
          <cell r="F15" t="str">
            <v>c</v>
          </cell>
        </row>
        <row r="16">
          <cell r="F16" t="str">
            <v>d</v>
          </cell>
        </row>
      </sheetData>
      <sheetData sheetId="1"/>
      <sheetData sheetId="2"/>
    </sheetDataSet>
  </externalBook>
</externalLink>
</file>

<file path=xl/theme/theme1.xml><?xml version="1.0" encoding="utf-8"?>
<a:theme xmlns:a="http://schemas.openxmlformats.org/drawingml/2006/main" name="Kantoor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5.xml.rels><?xml version="1.0" encoding="UTF-8" standalone="yes"?>
<Relationships xmlns="http://schemas.openxmlformats.org/package/2006/relationships"><Relationship Id="rId13" Type="http://schemas.openxmlformats.org/officeDocument/2006/relationships/ctrlProp" Target="../ctrlProps/ctrlProp19.xml"/><Relationship Id="rId18" Type="http://schemas.openxmlformats.org/officeDocument/2006/relationships/ctrlProp" Target="../ctrlProps/ctrlProp24.xml"/><Relationship Id="rId26" Type="http://schemas.openxmlformats.org/officeDocument/2006/relationships/ctrlProp" Target="../ctrlProps/ctrlProp32.xml"/><Relationship Id="rId39" Type="http://schemas.openxmlformats.org/officeDocument/2006/relationships/ctrlProp" Target="../ctrlProps/ctrlProp45.xml"/><Relationship Id="rId21" Type="http://schemas.openxmlformats.org/officeDocument/2006/relationships/ctrlProp" Target="../ctrlProps/ctrlProp27.xml"/><Relationship Id="rId34" Type="http://schemas.openxmlformats.org/officeDocument/2006/relationships/ctrlProp" Target="../ctrlProps/ctrlProp40.xml"/><Relationship Id="rId42" Type="http://schemas.openxmlformats.org/officeDocument/2006/relationships/ctrlProp" Target="../ctrlProps/ctrlProp48.xml"/><Relationship Id="rId47" Type="http://schemas.openxmlformats.org/officeDocument/2006/relationships/ctrlProp" Target="../ctrlProps/ctrlProp53.xml"/><Relationship Id="rId50" Type="http://schemas.openxmlformats.org/officeDocument/2006/relationships/ctrlProp" Target="../ctrlProps/ctrlProp56.xml"/><Relationship Id="rId55" Type="http://schemas.openxmlformats.org/officeDocument/2006/relationships/ctrlProp" Target="../ctrlProps/ctrlProp61.xml"/><Relationship Id="rId63" Type="http://schemas.openxmlformats.org/officeDocument/2006/relationships/ctrlProp" Target="../ctrlProps/ctrlProp69.xml"/><Relationship Id="rId68" Type="http://schemas.openxmlformats.org/officeDocument/2006/relationships/ctrlProp" Target="../ctrlProps/ctrlProp74.xml"/><Relationship Id="rId7" Type="http://schemas.openxmlformats.org/officeDocument/2006/relationships/ctrlProp" Target="../ctrlProps/ctrlProp13.xml"/><Relationship Id="rId71" Type="http://schemas.openxmlformats.org/officeDocument/2006/relationships/ctrlProp" Target="../ctrlProps/ctrlProp77.xml"/><Relationship Id="rId2" Type="http://schemas.openxmlformats.org/officeDocument/2006/relationships/drawing" Target="../drawings/drawing3.xml"/><Relationship Id="rId16" Type="http://schemas.openxmlformats.org/officeDocument/2006/relationships/ctrlProp" Target="../ctrlProps/ctrlProp22.xml"/><Relationship Id="rId29" Type="http://schemas.openxmlformats.org/officeDocument/2006/relationships/ctrlProp" Target="../ctrlProps/ctrlProp35.xml"/><Relationship Id="rId1" Type="http://schemas.openxmlformats.org/officeDocument/2006/relationships/printerSettings" Target="../printerSettings/printerSettings5.bin"/><Relationship Id="rId6" Type="http://schemas.openxmlformats.org/officeDocument/2006/relationships/ctrlProp" Target="../ctrlProps/ctrlProp12.xml"/><Relationship Id="rId11" Type="http://schemas.openxmlformats.org/officeDocument/2006/relationships/ctrlProp" Target="../ctrlProps/ctrlProp17.xml"/><Relationship Id="rId24" Type="http://schemas.openxmlformats.org/officeDocument/2006/relationships/ctrlProp" Target="../ctrlProps/ctrlProp30.xml"/><Relationship Id="rId32" Type="http://schemas.openxmlformats.org/officeDocument/2006/relationships/ctrlProp" Target="../ctrlProps/ctrlProp38.xml"/><Relationship Id="rId37" Type="http://schemas.openxmlformats.org/officeDocument/2006/relationships/ctrlProp" Target="../ctrlProps/ctrlProp43.xml"/><Relationship Id="rId40" Type="http://schemas.openxmlformats.org/officeDocument/2006/relationships/ctrlProp" Target="../ctrlProps/ctrlProp46.xml"/><Relationship Id="rId45" Type="http://schemas.openxmlformats.org/officeDocument/2006/relationships/ctrlProp" Target="../ctrlProps/ctrlProp51.xml"/><Relationship Id="rId53" Type="http://schemas.openxmlformats.org/officeDocument/2006/relationships/ctrlProp" Target="../ctrlProps/ctrlProp59.xml"/><Relationship Id="rId58" Type="http://schemas.openxmlformats.org/officeDocument/2006/relationships/ctrlProp" Target="../ctrlProps/ctrlProp64.xml"/><Relationship Id="rId66" Type="http://schemas.openxmlformats.org/officeDocument/2006/relationships/ctrlProp" Target="../ctrlProps/ctrlProp72.xml"/><Relationship Id="rId5" Type="http://schemas.openxmlformats.org/officeDocument/2006/relationships/ctrlProp" Target="../ctrlProps/ctrlProp11.xml"/><Relationship Id="rId15" Type="http://schemas.openxmlformats.org/officeDocument/2006/relationships/ctrlProp" Target="../ctrlProps/ctrlProp21.xml"/><Relationship Id="rId23" Type="http://schemas.openxmlformats.org/officeDocument/2006/relationships/ctrlProp" Target="../ctrlProps/ctrlProp29.xml"/><Relationship Id="rId28" Type="http://schemas.openxmlformats.org/officeDocument/2006/relationships/ctrlProp" Target="../ctrlProps/ctrlProp34.xml"/><Relationship Id="rId36" Type="http://schemas.openxmlformats.org/officeDocument/2006/relationships/ctrlProp" Target="../ctrlProps/ctrlProp42.xml"/><Relationship Id="rId49" Type="http://schemas.openxmlformats.org/officeDocument/2006/relationships/ctrlProp" Target="../ctrlProps/ctrlProp55.xml"/><Relationship Id="rId57" Type="http://schemas.openxmlformats.org/officeDocument/2006/relationships/ctrlProp" Target="../ctrlProps/ctrlProp63.xml"/><Relationship Id="rId61" Type="http://schemas.openxmlformats.org/officeDocument/2006/relationships/ctrlProp" Target="../ctrlProps/ctrlProp67.xml"/><Relationship Id="rId10" Type="http://schemas.openxmlformats.org/officeDocument/2006/relationships/ctrlProp" Target="../ctrlProps/ctrlProp16.xml"/><Relationship Id="rId19" Type="http://schemas.openxmlformats.org/officeDocument/2006/relationships/ctrlProp" Target="../ctrlProps/ctrlProp25.xml"/><Relationship Id="rId31" Type="http://schemas.openxmlformats.org/officeDocument/2006/relationships/ctrlProp" Target="../ctrlProps/ctrlProp37.xml"/><Relationship Id="rId44" Type="http://schemas.openxmlformats.org/officeDocument/2006/relationships/ctrlProp" Target="../ctrlProps/ctrlProp50.xml"/><Relationship Id="rId52" Type="http://schemas.openxmlformats.org/officeDocument/2006/relationships/ctrlProp" Target="../ctrlProps/ctrlProp58.xml"/><Relationship Id="rId60" Type="http://schemas.openxmlformats.org/officeDocument/2006/relationships/ctrlProp" Target="../ctrlProps/ctrlProp66.xml"/><Relationship Id="rId65" Type="http://schemas.openxmlformats.org/officeDocument/2006/relationships/ctrlProp" Target="../ctrlProps/ctrlProp71.xml"/><Relationship Id="rId4" Type="http://schemas.openxmlformats.org/officeDocument/2006/relationships/ctrlProp" Target="../ctrlProps/ctrlProp10.xml"/><Relationship Id="rId9" Type="http://schemas.openxmlformats.org/officeDocument/2006/relationships/ctrlProp" Target="../ctrlProps/ctrlProp15.xml"/><Relationship Id="rId14" Type="http://schemas.openxmlformats.org/officeDocument/2006/relationships/ctrlProp" Target="../ctrlProps/ctrlProp20.xml"/><Relationship Id="rId22" Type="http://schemas.openxmlformats.org/officeDocument/2006/relationships/ctrlProp" Target="../ctrlProps/ctrlProp28.xml"/><Relationship Id="rId27" Type="http://schemas.openxmlformats.org/officeDocument/2006/relationships/ctrlProp" Target="../ctrlProps/ctrlProp33.xml"/><Relationship Id="rId30" Type="http://schemas.openxmlformats.org/officeDocument/2006/relationships/ctrlProp" Target="../ctrlProps/ctrlProp36.xml"/><Relationship Id="rId35" Type="http://schemas.openxmlformats.org/officeDocument/2006/relationships/ctrlProp" Target="../ctrlProps/ctrlProp41.xml"/><Relationship Id="rId43" Type="http://schemas.openxmlformats.org/officeDocument/2006/relationships/ctrlProp" Target="../ctrlProps/ctrlProp49.xml"/><Relationship Id="rId48" Type="http://schemas.openxmlformats.org/officeDocument/2006/relationships/ctrlProp" Target="../ctrlProps/ctrlProp54.xml"/><Relationship Id="rId56" Type="http://schemas.openxmlformats.org/officeDocument/2006/relationships/ctrlProp" Target="../ctrlProps/ctrlProp62.xml"/><Relationship Id="rId64" Type="http://schemas.openxmlformats.org/officeDocument/2006/relationships/ctrlProp" Target="../ctrlProps/ctrlProp70.xml"/><Relationship Id="rId69" Type="http://schemas.openxmlformats.org/officeDocument/2006/relationships/ctrlProp" Target="../ctrlProps/ctrlProp75.xml"/><Relationship Id="rId8" Type="http://schemas.openxmlformats.org/officeDocument/2006/relationships/ctrlProp" Target="../ctrlProps/ctrlProp14.xml"/><Relationship Id="rId51" Type="http://schemas.openxmlformats.org/officeDocument/2006/relationships/ctrlProp" Target="../ctrlProps/ctrlProp57.xml"/><Relationship Id="rId72" Type="http://schemas.openxmlformats.org/officeDocument/2006/relationships/ctrlProp" Target="../ctrlProps/ctrlProp78.xml"/><Relationship Id="rId3" Type="http://schemas.openxmlformats.org/officeDocument/2006/relationships/vmlDrawing" Target="../drawings/vmlDrawing2.vml"/><Relationship Id="rId12" Type="http://schemas.openxmlformats.org/officeDocument/2006/relationships/ctrlProp" Target="../ctrlProps/ctrlProp18.xml"/><Relationship Id="rId17" Type="http://schemas.openxmlformats.org/officeDocument/2006/relationships/ctrlProp" Target="../ctrlProps/ctrlProp23.xml"/><Relationship Id="rId25" Type="http://schemas.openxmlformats.org/officeDocument/2006/relationships/ctrlProp" Target="../ctrlProps/ctrlProp31.xml"/><Relationship Id="rId33" Type="http://schemas.openxmlformats.org/officeDocument/2006/relationships/ctrlProp" Target="../ctrlProps/ctrlProp39.xml"/><Relationship Id="rId38" Type="http://schemas.openxmlformats.org/officeDocument/2006/relationships/ctrlProp" Target="../ctrlProps/ctrlProp44.xml"/><Relationship Id="rId46" Type="http://schemas.openxmlformats.org/officeDocument/2006/relationships/ctrlProp" Target="../ctrlProps/ctrlProp52.xml"/><Relationship Id="rId59" Type="http://schemas.openxmlformats.org/officeDocument/2006/relationships/ctrlProp" Target="../ctrlProps/ctrlProp65.xml"/><Relationship Id="rId67" Type="http://schemas.openxmlformats.org/officeDocument/2006/relationships/ctrlProp" Target="../ctrlProps/ctrlProp73.xml"/><Relationship Id="rId20" Type="http://schemas.openxmlformats.org/officeDocument/2006/relationships/ctrlProp" Target="../ctrlProps/ctrlProp26.xml"/><Relationship Id="rId41" Type="http://schemas.openxmlformats.org/officeDocument/2006/relationships/ctrlProp" Target="../ctrlProps/ctrlProp47.xml"/><Relationship Id="rId54" Type="http://schemas.openxmlformats.org/officeDocument/2006/relationships/ctrlProp" Target="../ctrlProps/ctrlProp60.xml"/><Relationship Id="rId62" Type="http://schemas.openxmlformats.org/officeDocument/2006/relationships/ctrlProp" Target="../ctrlProps/ctrlProp68.xml"/><Relationship Id="rId70" Type="http://schemas.openxmlformats.org/officeDocument/2006/relationships/ctrlProp" Target="../ctrlProps/ctrlProp76.xml"/></Relationships>
</file>

<file path=xl/worksheets/_rels/sheet6.xml.rels><?xml version="1.0" encoding="UTF-8" standalone="yes"?>
<Relationships xmlns="http://schemas.openxmlformats.org/package/2006/relationships"><Relationship Id="rId26" Type="http://schemas.openxmlformats.org/officeDocument/2006/relationships/ctrlProp" Target="../ctrlProps/ctrlProp101.xml"/><Relationship Id="rId21" Type="http://schemas.openxmlformats.org/officeDocument/2006/relationships/ctrlProp" Target="../ctrlProps/ctrlProp96.xml"/><Relationship Id="rId42" Type="http://schemas.openxmlformats.org/officeDocument/2006/relationships/ctrlProp" Target="../ctrlProps/ctrlProp117.xml"/><Relationship Id="rId47" Type="http://schemas.openxmlformats.org/officeDocument/2006/relationships/ctrlProp" Target="../ctrlProps/ctrlProp122.xml"/><Relationship Id="rId63" Type="http://schemas.openxmlformats.org/officeDocument/2006/relationships/ctrlProp" Target="../ctrlProps/ctrlProp138.xml"/><Relationship Id="rId68" Type="http://schemas.openxmlformats.org/officeDocument/2006/relationships/ctrlProp" Target="../ctrlProps/ctrlProp143.xml"/><Relationship Id="rId84" Type="http://schemas.openxmlformats.org/officeDocument/2006/relationships/ctrlProp" Target="../ctrlProps/ctrlProp159.xml"/><Relationship Id="rId89" Type="http://schemas.openxmlformats.org/officeDocument/2006/relationships/ctrlProp" Target="../ctrlProps/ctrlProp164.xml"/><Relationship Id="rId7" Type="http://schemas.openxmlformats.org/officeDocument/2006/relationships/ctrlProp" Target="../ctrlProps/ctrlProp82.xml"/><Relationship Id="rId71" Type="http://schemas.openxmlformats.org/officeDocument/2006/relationships/ctrlProp" Target="../ctrlProps/ctrlProp146.xml"/><Relationship Id="rId92" Type="http://schemas.openxmlformats.org/officeDocument/2006/relationships/ctrlProp" Target="../ctrlProps/ctrlProp167.xml"/><Relationship Id="rId2" Type="http://schemas.openxmlformats.org/officeDocument/2006/relationships/drawing" Target="../drawings/drawing4.xml"/><Relationship Id="rId16" Type="http://schemas.openxmlformats.org/officeDocument/2006/relationships/ctrlProp" Target="../ctrlProps/ctrlProp91.xml"/><Relationship Id="rId29" Type="http://schemas.openxmlformats.org/officeDocument/2006/relationships/ctrlProp" Target="../ctrlProps/ctrlProp104.xml"/><Relationship Id="rId11" Type="http://schemas.openxmlformats.org/officeDocument/2006/relationships/ctrlProp" Target="../ctrlProps/ctrlProp86.xml"/><Relationship Id="rId24" Type="http://schemas.openxmlformats.org/officeDocument/2006/relationships/ctrlProp" Target="../ctrlProps/ctrlProp99.xml"/><Relationship Id="rId32" Type="http://schemas.openxmlformats.org/officeDocument/2006/relationships/ctrlProp" Target="../ctrlProps/ctrlProp107.xml"/><Relationship Id="rId37" Type="http://schemas.openxmlformats.org/officeDocument/2006/relationships/ctrlProp" Target="../ctrlProps/ctrlProp112.xml"/><Relationship Id="rId40" Type="http://schemas.openxmlformats.org/officeDocument/2006/relationships/ctrlProp" Target="../ctrlProps/ctrlProp115.xml"/><Relationship Id="rId45" Type="http://schemas.openxmlformats.org/officeDocument/2006/relationships/ctrlProp" Target="../ctrlProps/ctrlProp120.xml"/><Relationship Id="rId53" Type="http://schemas.openxmlformats.org/officeDocument/2006/relationships/ctrlProp" Target="../ctrlProps/ctrlProp128.xml"/><Relationship Id="rId58" Type="http://schemas.openxmlformats.org/officeDocument/2006/relationships/ctrlProp" Target="../ctrlProps/ctrlProp133.xml"/><Relationship Id="rId66" Type="http://schemas.openxmlformats.org/officeDocument/2006/relationships/ctrlProp" Target="../ctrlProps/ctrlProp141.xml"/><Relationship Id="rId74" Type="http://schemas.openxmlformats.org/officeDocument/2006/relationships/ctrlProp" Target="../ctrlProps/ctrlProp149.xml"/><Relationship Id="rId79" Type="http://schemas.openxmlformats.org/officeDocument/2006/relationships/ctrlProp" Target="../ctrlProps/ctrlProp154.xml"/><Relationship Id="rId87" Type="http://schemas.openxmlformats.org/officeDocument/2006/relationships/ctrlProp" Target="../ctrlProps/ctrlProp162.xml"/><Relationship Id="rId102" Type="http://schemas.openxmlformats.org/officeDocument/2006/relationships/ctrlProp" Target="../ctrlProps/ctrlProp177.xml"/><Relationship Id="rId5" Type="http://schemas.openxmlformats.org/officeDocument/2006/relationships/ctrlProp" Target="../ctrlProps/ctrlProp80.xml"/><Relationship Id="rId61" Type="http://schemas.openxmlformats.org/officeDocument/2006/relationships/ctrlProp" Target="../ctrlProps/ctrlProp136.xml"/><Relationship Id="rId82" Type="http://schemas.openxmlformats.org/officeDocument/2006/relationships/ctrlProp" Target="../ctrlProps/ctrlProp157.xml"/><Relationship Id="rId90" Type="http://schemas.openxmlformats.org/officeDocument/2006/relationships/ctrlProp" Target="../ctrlProps/ctrlProp165.xml"/><Relationship Id="rId95" Type="http://schemas.openxmlformats.org/officeDocument/2006/relationships/ctrlProp" Target="../ctrlProps/ctrlProp170.xml"/><Relationship Id="rId19" Type="http://schemas.openxmlformats.org/officeDocument/2006/relationships/ctrlProp" Target="../ctrlProps/ctrlProp94.xml"/><Relationship Id="rId14" Type="http://schemas.openxmlformats.org/officeDocument/2006/relationships/ctrlProp" Target="../ctrlProps/ctrlProp89.xml"/><Relationship Id="rId22" Type="http://schemas.openxmlformats.org/officeDocument/2006/relationships/ctrlProp" Target="../ctrlProps/ctrlProp97.xml"/><Relationship Id="rId27" Type="http://schemas.openxmlformats.org/officeDocument/2006/relationships/ctrlProp" Target="../ctrlProps/ctrlProp102.xml"/><Relationship Id="rId30" Type="http://schemas.openxmlformats.org/officeDocument/2006/relationships/ctrlProp" Target="../ctrlProps/ctrlProp105.xml"/><Relationship Id="rId35" Type="http://schemas.openxmlformats.org/officeDocument/2006/relationships/ctrlProp" Target="../ctrlProps/ctrlProp110.xml"/><Relationship Id="rId43" Type="http://schemas.openxmlformats.org/officeDocument/2006/relationships/ctrlProp" Target="../ctrlProps/ctrlProp118.xml"/><Relationship Id="rId48" Type="http://schemas.openxmlformats.org/officeDocument/2006/relationships/ctrlProp" Target="../ctrlProps/ctrlProp123.xml"/><Relationship Id="rId56" Type="http://schemas.openxmlformats.org/officeDocument/2006/relationships/ctrlProp" Target="../ctrlProps/ctrlProp131.xml"/><Relationship Id="rId64" Type="http://schemas.openxmlformats.org/officeDocument/2006/relationships/ctrlProp" Target="../ctrlProps/ctrlProp139.xml"/><Relationship Id="rId69" Type="http://schemas.openxmlformats.org/officeDocument/2006/relationships/ctrlProp" Target="../ctrlProps/ctrlProp144.xml"/><Relationship Id="rId77" Type="http://schemas.openxmlformats.org/officeDocument/2006/relationships/ctrlProp" Target="../ctrlProps/ctrlProp152.xml"/><Relationship Id="rId100" Type="http://schemas.openxmlformats.org/officeDocument/2006/relationships/ctrlProp" Target="../ctrlProps/ctrlProp175.xml"/><Relationship Id="rId8" Type="http://schemas.openxmlformats.org/officeDocument/2006/relationships/ctrlProp" Target="../ctrlProps/ctrlProp83.xml"/><Relationship Id="rId51" Type="http://schemas.openxmlformats.org/officeDocument/2006/relationships/ctrlProp" Target="../ctrlProps/ctrlProp126.xml"/><Relationship Id="rId72" Type="http://schemas.openxmlformats.org/officeDocument/2006/relationships/ctrlProp" Target="../ctrlProps/ctrlProp147.xml"/><Relationship Id="rId80" Type="http://schemas.openxmlformats.org/officeDocument/2006/relationships/ctrlProp" Target="../ctrlProps/ctrlProp155.xml"/><Relationship Id="rId85" Type="http://schemas.openxmlformats.org/officeDocument/2006/relationships/ctrlProp" Target="../ctrlProps/ctrlProp160.xml"/><Relationship Id="rId93" Type="http://schemas.openxmlformats.org/officeDocument/2006/relationships/ctrlProp" Target="../ctrlProps/ctrlProp168.xml"/><Relationship Id="rId98" Type="http://schemas.openxmlformats.org/officeDocument/2006/relationships/ctrlProp" Target="../ctrlProps/ctrlProp173.xml"/><Relationship Id="rId3" Type="http://schemas.openxmlformats.org/officeDocument/2006/relationships/vmlDrawing" Target="../drawings/vmlDrawing3.vml"/><Relationship Id="rId12" Type="http://schemas.openxmlformats.org/officeDocument/2006/relationships/ctrlProp" Target="../ctrlProps/ctrlProp87.xml"/><Relationship Id="rId17" Type="http://schemas.openxmlformats.org/officeDocument/2006/relationships/ctrlProp" Target="../ctrlProps/ctrlProp92.xml"/><Relationship Id="rId25" Type="http://schemas.openxmlformats.org/officeDocument/2006/relationships/ctrlProp" Target="../ctrlProps/ctrlProp100.xml"/><Relationship Id="rId33" Type="http://schemas.openxmlformats.org/officeDocument/2006/relationships/ctrlProp" Target="../ctrlProps/ctrlProp108.xml"/><Relationship Id="rId38" Type="http://schemas.openxmlformats.org/officeDocument/2006/relationships/ctrlProp" Target="../ctrlProps/ctrlProp113.xml"/><Relationship Id="rId46" Type="http://schemas.openxmlformats.org/officeDocument/2006/relationships/ctrlProp" Target="../ctrlProps/ctrlProp121.xml"/><Relationship Id="rId59" Type="http://schemas.openxmlformats.org/officeDocument/2006/relationships/ctrlProp" Target="../ctrlProps/ctrlProp134.xml"/><Relationship Id="rId67" Type="http://schemas.openxmlformats.org/officeDocument/2006/relationships/ctrlProp" Target="../ctrlProps/ctrlProp142.xml"/><Relationship Id="rId103" Type="http://schemas.openxmlformats.org/officeDocument/2006/relationships/ctrlProp" Target="../ctrlProps/ctrlProp178.xml"/><Relationship Id="rId20" Type="http://schemas.openxmlformats.org/officeDocument/2006/relationships/ctrlProp" Target="../ctrlProps/ctrlProp95.xml"/><Relationship Id="rId41" Type="http://schemas.openxmlformats.org/officeDocument/2006/relationships/ctrlProp" Target="../ctrlProps/ctrlProp116.xml"/><Relationship Id="rId54" Type="http://schemas.openxmlformats.org/officeDocument/2006/relationships/ctrlProp" Target="../ctrlProps/ctrlProp129.xml"/><Relationship Id="rId62" Type="http://schemas.openxmlformats.org/officeDocument/2006/relationships/ctrlProp" Target="../ctrlProps/ctrlProp137.xml"/><Relationship Id="rId70" Type="http://schemas.openxmlformats.org/officeDocument/2006/relationships/ctrlProp" Target="../ctrlProps/ctrlProp145.xml"/><Relationship Id="rId75" Type="http://schemas.openxmlformats.org/officeDocument/2006/relationships/ctrlProp" Target="../ctrlProps/ctrlProp150.xml"/><Relationship Id="rId83" Type="http://schemas.openxmlformats.org/officeDocument/2006/relationships/ctrlProp" Target="../ctrlProps/ctrlProp158.xml"/><Relationship Id="rId88" Type="http://schemas.openxmlformats.org/officeDocument/2006/relationships/ctrlProp" Target="../ctrlProps/ctrlProp163.xml"/><Relationship Id="rId91" Type="http://schemas.openxmlformats.org/officeDocument/2006/relationships/ctrlProp" Target="../ctrlProps/ctrlProp166.xml"/><Relationship Id="rId96" Type="http://schemas.openxmlformats.org/officeDocument/2006/relationships/ctrlProp" Target="../ctrlProps/ctrlProp171.xml"/><Relationship Id="rId1" Type="http://schemas.openxmlformats.org/officeDocument/2006/relationships/printerSettings" Target="../printerSettings/printerSettings6.bin"/><Relationship Id="rId6" Type="http://schemas.openxmlformats.org/officeDocument/2006/relationships/ctrlProp" Target="../ctrlProps/ctrlProp81.xml"/><Relationship Id="rId15" Type="http://schemas.openxmlformats.org/officeDocument/2006/relationships/ctrlProp" Target="../ctrlProps/ctrlProp90.xml"/><Relationship Id="rId23" Type="http://schemas.openxmlformats.org/officeDocument/2006/relationships/ctrlProp" Target="../ctrlProps/ctrlProp98.xml"/><Relationship Id="rId28" Type="http://schemas.openxmlformats.org/officeDocument/2006/relationships/ctrlProp" Target="../ctrlProps/ctrlProp103.xml"/><Relationship Id="rId36" Type="http://schemas.openxmlformats.org/officeDocument/2006/relationships/ctrlProp" Target="../ctrlProps/ctrlProp111.xml"/><Relationship Id="rId49" Type="http://schemas.openxmlformats.org/officeDocument/2006/relationships/ctrlProp" Target="../ctrlProps/ctrlProp124.xml"/><Relationship Id="rId57" Type="http://schemas.openxmlformats.org/officeDocument/2006/relationships/ctrlProp" Target="../ctrlProps/ctrlProp132.xml"/><Relationship Id="rId10" Type="http://schemas.openxmlformats.org/officeDocument/2006/relationships/ctrlProp" Target="../ctrlProps/ctrlProp85.xml"/><Relationship Id="rId31" Type="http://schemas.openxmlformats.org/officeDocument/2006/relationships/ctrlProp" Target="../ctrlProps/ctrlProp106.xml"/><Relationship Id="rId44" Type="http://schemas.openxmlformats.org/officeDocument/2006/relationships/ctrlProp" Target="../ctrlProps/ctrlProp119.xml"/><Relationship Id="rId52" Type="http://schemas.openxmlformats.org/officeDocument/2006/relationships/ctrlProp" Target="../ctrlProps/ctrlProp127.xml"/><Relationship Id="rId60" Type="http://schemas.openxmlformats.org/officeDocument/2006/relationships/ctrlProp" Target="../ctrlProps/ctrlProp135.xml"/><Relationship Id="rId65" Type="http://schemas.openxmlformats.org/officeDocument/2006/relationships/ctrlProp" Target="../ctrlProps/ctrlProp140.xml"/><Relationship Id="rId73" Type="http://schemas.openxmlformats.org/officeDocument/2006/relationships/ctrlProp" Target="../ctrlProps/ctrlProp148.xml"/><Relationship Id="rId78" Type="http://schemas.openxmlformats.org/officeDocument/2006/relationships/ctrlProp" Target="../ctrlProps/ctrlProp153.xml"/><Relationship Id="rId81" Type="http://schemas.openxmlformats.org/officeDocument/2006/relationships/ctrlProp" Target="../ctrlProps/ctrlProp156.xml"/><Relationship Id="rId86" Type="http://schemas.openxmlformats.org/officeDocument/2006/relationships/ctrlProp" Target="../ctrlProps/ctrlProp161.xml"/><Relationship Id="rId94" Type="http://schemas.openxmlformats.org/officeDocument/2006/relationships/ctrlProp" Target="../ctrlProps/ctrlProp169.xml"/><Relationship Id="rId99" Type="http://schemas.openxmlformats.org/officeDocument/2006/relationships/ctrlProp" Target="../ctrlProps/ctrlProp174.xml"/><Relationship Id="rId101" Type="http://schemas.openxmlformats.org/officeDocument/2006/relationships/ctrlProp" Target="../ctrlProps/ctrlProp176.xml"/><Relationship Id="rId4" Type="http://schemas.openxmlformats.org/officeDocument/2006/relationships/ctrlProp" Target="../ctrlProps/ctrlProp79.xml"/><Relationship Id="rId9" Type="http://schemas.openxmlformats.org/officeDocument/2006/relationships/ctrlProp" Target="../ctrlProps/ctrlProp84.xml"/><Relationship Id="rId13" Type="http://schemas.openxmlformats.org/officeDocument/2006/relationships/ctrlProp" Target="../ctrlProps/ctrlProp88.xml"/><Relationship Id="rId18" Type="http://schemas.openxmlformats.org/officeDocument/2006/relationships/ctrlProp" Target="../ctrlProps/ctrlProp93.xml"/><Relationship Id="rId39" Type="http://schemas.openxmlformats.org/officeDocument/2006/relationships/ctrlProp" Target="../ctrlProps/ctrlProp114.xml"/><Relationship Id="rId34" Type="http://schemas.openxmlformats.org/officeDocument/2006/relationships/ctrlProp" Target="../ctrlProps/ctrlProp109.xml"/><Relationship Id="rId50" Type="http://schemas.openxmlformats.org/officeDocument/2006/relationships/ctrlProp" Target="../ctrlProps/ctrlProp125.xml"/><Relationship Id="rId55" Type="http://schemas.openxmlformats.org/officeDocument/2006/relationships/ctrlProp" Target="../ctrlProps/ctrlProp130.xml"/><Relationship Id="rId76" Type="http://schemas.openxmlformats.org/officeDocument/2006/relationships/ctrlProp" Target="../ctrlProps/ctrlProp151.xml"/><Relationship Id="rId97" Type="http://schemas.openxmlformats.org/officeDocument/2006/relationships/ctrlProp" Target="../ctrlProps/ctrlProp172.xml"/><Relationship Id="rId104" Type="http://schemas.openxmlformats.org/officeDocument/2006/relationships/ctrlProp" Target="../ctrlProps/ctrlProp179.xml"/></Relationships>
</file>

<file path=xl/worksheets/_rels/sheet7.xml.rels><?xml version="1.0" encoding="UTF-8" standalone="yes"?>
<Relationships xmlns="http://schemas.openxmlformats.org/package/2006/relationships"><Relationship Id="rId26" Type="http://schemas.openxmlformats.org/officeDocument/2006/relationships/ctrlProp" Target="../ctrlProps/ctrlProp202.xml"/><Relationship Id="rId21" Type="http://schemas.openxmlformats.org/officeDocument/2006/relationships/ctrlProp" Target="../ctrlProps/ctrlProp197.xml"/><Relationship Id="rId42" Type="http://schemas.openxmlformats.org/officeDocument/2006/relationships/ctrlProp" Target="../ctrlProps/ctrlProp218.xml"/><Relationship Id="rId47" Type="http://schemas.openxmlformats.org/officeDocument/2006/relationships/ctrlProp" Target="../ctrlProps/ctrlProp223.xml"/><Relationship Id="rId63" Type="http://schemas.openxmlformats.org/officeDocument/2006/relationships/ctrlProp" Target="../ctrlProps/ctrlProp239.xml"/><Relationship Id="rId68" Type="http://schemas.openxmlformats.org/officeDocument/2006/relationships/ctrlProp" Target="../ctrlProps/ctrlProp244.xml"/><Relationship Id="rId84" Type="http://schemas.openxmlformats.org/officeDocument/2006/relationships/ctrlProp" Target="../ctrlProps/ctrlProp260.xml"/><Relationship Id="rId89" Type="http://schemas.openxmlformats.org/officeDocument/2006/relationships/ctrlProp" Target="../ctrlProps/ctrlProp265.xml"/><Relationship Id="rId112" Type="http://schemas.openxmlformats.org/officeDocument/2006/relationships/ctrlProp" Target="../ctrlProps/ctrlProp288.xml"/><Relationship Id="rId2" Type="http://schemas.openxmlformats.org/officeDocument/2006/relationships/drawing" Target="../drawings/drawing5.xml"/><Relationship Id="rId16" Type="http://schemas.openxmlformats.org/officeDocument/2006/relationships/ctrlProp" Target="../ctrlProps/ctrlProp192.xml"/><Relationship Id="rId29" Type="http://schemas.openxmlformats.org/officeDocument/2006/relationships/ctrlProp" Target="../ctrlProps/ctrlProp205.xml"/><Relationship Id="rId107" Type="http://schemas.openxmlformats.org/officeDocument/2006/relationships/ctrlProp" Target="../ctrlProps/ctrlProp283.xml"/><Relationship Id="rId11" Type="http://schemas.openxmlformats.org/officeDocument/2006/relationships/ctrlProp" Target="../ctrlProps/ctrlProp187.xml"/><Relationship Id="rId24" Type="http://schemas.openxmlformats.org/officeDocument/2006/relationships/ctrlProp" Target="../ctrlProps/ctrlProp200.xml"/><Relationship Id="rId32" Type="http://schemas.openxmlformats.org/officeDocument/2006/relationships/ctrlProp" Target="../ctrlProps/ctrlProp208.xml"/><Relationship Id="rId37" Type="http://schemas.openxmlformats.org/officeDocument/2006/relationships/ctrlProp" Target="../ctrlProps/ctrlProp213.xml"/><Relationship Id="rId40" Type="http://schemas.openxmlformats.org/officeDocument/2006/relationships/ctrlProp" Target="../ctrlProps/ctrlProp216.xml"/><Relationship Id="rId45" Type="http://schemas.openxmlformats.org/officeDocument/2006/relationships/ctrlProp" Target="../ctrlProps/ctrlProp221.xml"/><Relationship Id="rId53" Type="http://schemas.openxmlformats.org/officeDocument/2006/relationships/ctrlProp" Target="../ctrlProps/ctrlProp229.xml"/><Relationship Id="rId58" Type="http://schemas.openxmlformats.org/officeDocument/2006/relationships/ctrlProp" Target="../ctrlProps/ctrlProp234.xml"/><Relationship Id="rId66" Type="http://schemas.openxmlformats.org/officeDocument/2006/relationships/ctrlProp" Target="../ctrlProps/ctrlProp242.xml"/><Relationship Id="rId74" Type="http://schemas.openxmlformats.org/officeDocument/2006/relationships/ctrlProp" Target="../ctrlProps/ctrlProp250.xml"/><Relationship Id="rId79" Type="http://schemas.openxmlformats.org/officeDocument/2006/relationships/ctrlProp" Target="../ctrlProps/ctrlProp255.xml"/><Relationship Id="rId87" Type="http://schemas.openxmlformats.org/officeDocument/2006/relationships/ctrlProp" Target="../ctrlProps/ctrlProp263.xml"/><Relationship Id="rId102" Type="http://schemas.openxmlformats.org/officeDocument/2006/relationships/ctrlProp" Target="../ctrlProps/ctrlProp278.xml"/><Relationship Id="rId110" Type="http://schemas.openxmlformats.org/officeDocument/2006/relationships/ctrlProp" Target="../ctrlProps/ctrlProp286.xml"/><Relationship Id="rId5" Type="http://schemas.openxmlformats.org/officeDocument/2006/relationships/ctrlProp" Target="../ctrlProps/ctrlProp181.xml"/><Relationship Id="rId61" Type="http://schemas.openxmlformats.org/officeDocument/2006/relationships/ctrlProp" Target="../ctrlProps/ctrlProp237.xml"/><Relationship Id="rId82" Type="http://schemas.openxmlformats.org/officeDocument/2006/relationships/ctrlProp" Target="../ctrlProps/ctrlProp258.xml"/><Relationship Id="rId90" Type="http://schemas.openxmlformats.org/officeDocument/2006/relationships/ctrlProp" Target="../ctrlProps/ctrlProp266.xml"/><Relationship Id="rId95" Type="http://schemas.openxmlformats.org/officeDocument/2006/relationships/ctrlProp" Target="../ctrlProps/ctrlProp271.xml"/><Relationship Id="rId19" Type="http://schemas.openxmlformats.org/officeDocument/2006/relationships/ctrlProp" Target="../ctrlProps/ctrlProp195.xml"/><Relationship Id="rId14" Type="http://schemas.openxmlformats.org/officeDocument/2006/relationships/ctrlProp" Target="../ctrlProps/ctrlProp190.xml"/><Relationship Id="rId22" Type="http://schemas.openxmlformats.org/officeDocument/2006/relationships/ctrlProp" Target="../ctrlProps/ctrlProp198.xml"/><Relationship Id="rId27" Type="http://schemas.openxmlformats.org/officeDocument/2006/relationships/ctrlProp" Target="../ctrlProps/ctrlProp203.xml"/><Relationship Id="rId30" Type="http://schemas.openxmlformats.org/officeDocument/2006/relationships/ctrlProp" Target="../ctrlProps/ctrlProp206.xml"/><Relationship Id="rId35" Type="http://schemas.openxmlformats.org/officeDocument/2006/relationships/ctrlProp" Target="../ctrlProps/ctrlProp211.xml"/><Relationship Id="rId43" Type="http://schemas.openxmlformats.org/officeDocument/2006/relationships/ctrlProp" Target="../ctrlProps/ctrlProp219.xml"/><Relationship Id="rId48" Type="http://schemas.openxmlformats.org/officeDocument/2006/relationships/ctrlProp" Target="../ctrlProps/ctrlProp224.xml"/><Relationship Id="rId56" Type="http://schemas.openxmlformats.org/officeDocument/2006/relationships/ctrlProp" Target="../ctrlProps/ctrlProp232.xml"/><Relationship Id="rId64" Type="http://schemas.openxmlformats.org/officeDocument/2006/relationships/ctrlProp" Target="../ctrlProps/ctrlProp240.xml"/><Relationship Id="rId69" Type="http://schemas.openxmlformats.org/officeDocument/2006/relationships/ctrlProp" Target="../ctrlProps/ctrlProp245.xml"/><Relationship Id="rId77" Type="http://schemas.openxmlformats.org/officeDocument/2006/relationships/ctrlProp" Target="../ctrlProps/ctrlProp253.xml"/><Relationship Id="rId100" Type="http://schemas.openxmlformats.org/officeDocument/2006/relationships/ctrlProp" Target="../ctrlProps/ctrlProp276.xml"/><Relationship Id="rId105" Type="http://schemas.openxmlformats.org/officeDocument/2006/relationships/ctrlProp" Target="../ctrlProps/ctrlProp281.xml"/><Relationship Id="rId113" Type="http://schemas.openxmlformats.org/officeDocument/2006/relationships/ctrlProp" Target="../ctrlProps/ctrlProp289.xml"/><Relationship Id="rId8" Type="http://schemas.openxmlformats.org/officeDocument/2006/relationships/ctrlProp" Target="../ctrlProps/ctrlProp184.xml"/><Relationship Id="rId51" Type="http://schemas.openxmlformats.org/officeDocument/2006/relationships/ctrlProp" Target="../ctrlProps/ctrlProp227.xml"/><Relationship Id="rId72" Type="http://schemas.openxmlformats.org/officeDocument/2006/relationships/ctrlProp" Target="../ctrlProps/ctrlProp248.xml"/><Relationship Id="rId80" Type="http://schemas.openxmlformats.org/officeDocument/2006/relationships/ctrlProp" Target="../ctrlProps/ctrlProp256.xml"/><Relationship Id="rId85" Type="http://schemas.openxmlformats.org/officeDocument/2006/relationships/ctrlProp" Target="../ctrlProps/ctrlProp261.xml"/><Relationship Id="rId93" Type="http://schemas.openxmlformats.org/officeDocument/2006/relationships/ctrlProp" Target="../ctrlProps/ctrlProp269.xml"/><Relationship Id="rId98" Type="http://schemas.openxmlformats.org/officeDocument/2006/relationships/ctrlProp" Target="../ctrlProps/ctrlProp274.xml"/><Relationship Id="rId3" Type="http://schemas.openxmlformats.org/officeDocument/2006/relationships/vmlDrawing" Target="../drawings/vmlDrawing4.vml"/><Relationship Id="rId12" Type="http://schemas.openxmlformats.org/officeDocument/2006/relationships/ctrlProp" Target="../ctrlProps/ctrlProp188.xml"/><Relationship Id="rId17" Type="http://schemas.openxmlformats.org/officeDocument/2006/relationships/ctrlProp" Target="../ctrlProps/ctrlProp193.xml"/><Relationship Id="rId25" Type="http://schemas.openxmlformats.org/officeDocument/2006/relationships/ctrlProp" Target="../ctrlProps/ctrlProp201.xml"/><Relationship Id="rId33" Type="http://schemas.openxmlformats.org/officeDocument/2006/relationships/ctrlProp" Target="../ctrlProps/ctrlProp209.xml"/><Relationship Id="rId38" Type="http://schemas.openxmlformats.org/officeDocument/2006/relationships/ctrlProp" Target="../ctrlProps/ctrlProp214.xml"/><Relationship Id="rId46" Type="http://schemas.openxmlformats.org/officeDocument/2006/relationships/ctrlProp" Target="../ctrlProps/ctrlProp222.xml"/><Relationship Id="rId59" Type="http://schemas.openxmlformats.org/officeDocument/2006/relationships/ctrlProp" Target="../ctrlProps/ctrlProp235.xml"/><Relationship Id="rId67" Type="http://schemas.openxmlformats.org/officeDocument/2006/relationships/ctrlProp" Target="../ctrlProps/ctrlProp243.xml"/><Relationship Id="rId103" Type="http://schemas.openxmlformats.org/officeDocument/2006/relationships/ctrlProp" Target="../ctrlProps/ctrlProp279.xml"/><Relationship Id="rId108" Type="http://schemas.openxmlformats.org/officeDocument/2006/relationships/ctrlProp" Target="../ctrlProps/ctrlProp284.xml"/><Relationship Id="rId20" Type="http://schemas.openxmlformats.org/officeDocument/2006/relationships/ctrlProp" Target="../ctrlProps/ctrlProp196.xml"/><Relationship Id="rId41" Type="http://schemas.openxmlformats.org/officeDocument/2006/relationships/ctrlProp" Target="../ctrlProps/ctrlProp217.xml"/><Relationship Id="rId54" Type="http://schemas.openxmlformats.org/officeDocument/2006/relationships/ctrlProp" Target="../ctrlProps/ctrlProp230.xml"/><Relationship Id="rId62" Type="http://schemas.openxmlformats.org/officeDocument/2006/relationships/ctrlProp" Target="../ctrlProps/ctrlProp238.xml"/><Relationship Id="rId70" Type="http://schemas.openxmlformats.org/officeDocument/2006/relationships/ctrlProp" Target="../ctrlProps/ctrlProp246.xml"/><Relationship Id="rId75" Type="http://schemas.openxmlformats.org/officeDocument/2006/relationships/ctrlProp" Target="../ctrlProps/ctrlProp251.xml"/><Relationship Id="rId83" Type="http://schemas.openxmlformats.org/officeDocument/2006/relationships/ctrlProp" Target="../ctrlProps/ctrlProp259.xml"/><Relationship Id="rId88" Type="http://schemas.openxmlformats.org/officeDocument/2006/relationships/ctrlProp" Target="../ctrlProps/ctrlProp264.xml"/><Relationship Id="rId91" Type="http://schemas.openxmlformats.org/officeDocument/2006/relationships/ctrlProp" Target="../ctrlProps/ctrlProp267.xml"/><Relationship Id="rId96" Type="http://schemas.openxmlformats.org/officeDocument/2006/relationships/ctrlProp" Target="../ctrlProps/ctrlProp272.xml"/><Relationship Id="rId111" Type="http://schemas.openxmlformats.org/officeDocument/2006/relationships/ctrlProp" Target="../ctrlProps/ctrlProp287.xml"/><Relationship Id="rId1" Type="http://schemas.openxmlformats.org/officeDocument/2006/relationships/printerSettings" Target="../printerSettings/printerSettings7.bin"/><Relationship Id="rId6" Type="http://schemas.openxmlformats.org/officeDocument/2006/relationships/ctrlProp" Target="../ctrlProps/ctrlProp182.xml"/><Relationship Id="rId15" Type="http://schemas.openxmlformats.org/officeDocument/2006/relationships/ctrlProp" Target="../ctrlProps/ctrlProp191.xml"/><Relationship Id="rId23" Type="http://schemas.openxmlformats.org/officeDocument/2006/relationships/ctrlProp" Target="../ctrlProps/ctrlProp199.xml"/><Relationship Id="rId28" Type="http://schemas.openxmlformats.org/officeDocument/2006/relationships/ctrlProp" Target="../ctrlProps/ctrlProp204.xml"/><Relationship Id="rId36" Type="http://schemas.openxmlformats.org/officeDocument/2006/relationships/ctrlProp" Target="../ctrlProps/ctrlProp212.xml"/><Relationship Id="rId49" Type="http://schemas.openxmlformats.org/officeDocument/2006/relationships/ctrlProp" Target="../ctrlProps/ctrlProp225.xml"/><Relationship Id="rId57" Type="http://schemas.openxmlformats.org/officeDocument/2006/relationships/ctrlProp" Target="../ctrlProps/ctrlProp233.xml"/><Relationship Id="rId106" Type="http://schemas.openxmlformats.org/officeDocument/2006/relationships/ctrlProp" Target="../ctrlProps/ctrlProp282.xml"/><Relationship Id="rId114" Type="http://schemas.openxmlformats.org/officeDocument/2006/relationships/ctrlProp" Target="../ctrlProps/ctrlProp290.xml"/><Relationship Id="rId10" Type="http://schemas.openxmlformats.org/officeDocument/2006/relationships/ctrlProp" Target="../ctrlProps/ctrlProp186.xml"/><Relationship Id="rId31" Type="http://schemas.openxmlformats.org/officeDocument/2006/relationships/ctrlProp" Target="../ctrlProps/ctrlProp207.xml"/><Relationship Id="rId44" Type="http://schemas.openxmlformats.org/officeDocument/2006/relationships/ctrlProp" Target="../ctrlProps/ctrlProp220.xml"/><Relationship Id="rId52" Type="http://schemas.openxmlformats.org/officeDocument/2006/relationships/ctrlProp" Target="../ctrlProps/ctrlProp228.xml"/><Relationship Id="rId60" Type="http://schemas.openxmlformats.org/officeDocument/2006/relationships/ctrlProp" Target="../ctrlProps/ctrlProp236.xml"/><Relationship Id="rId65" Type="http://schemas.openxmlformats.org/officeDocument/2006/relationships/ctrlProp" Target="../ctrlProps/ctrlProp241.xml"/><Relationship Id="rId73" Type="http://schemas.openxmlformats.org/officeDocument/2006/relationships/ctrlProp" Target="../ctrlProps/ctrlProp249.xml"/><Relationship Id="rId78" Type="http://schemas.openxmlformats.org/officeDocument/2006/relationships/ctrlProp" Target="../ctrlProps/ctrlProp254.xml"/><Relationship Id="rId81" Type="http://schemas.openxmlformats.org/officeDocument/2006/relationships/ctrlProp" Target="../ctrlProps/ctrlProp257.xml"/><Relationship Id="rId86" Type="http://schemas.openxmlformats.org/officeDocument/2006/relationships/ctrlProp" Target="../ctrlProps/ctrlProp262.xml"/><Relationship Id="rId94" Type="http://schemas.openxmlformats.org/officeDocument/2006/relationships/ctrlProp" Target="../ctrlProps/ctrlProp270.xml"/><Relationship Id="rId99" Type="http://schemas.openxmlformats.org/officeDocument/2006/relationships/ctrlProp" Target="../ctrlProps/ctrlProp275.xml"/><Relationship Id="rId101" Type="http://schemas.openxmlformats.org/officeDocument/2006/relationships/ctrlProp" Target="../ctrlProps/ctrlProp277.xml"/><Relationship Id="rId4" Type="http://schemas.openxmlformats.org/officeDocument/2006/relationships/ctrlProp" Target="../ctrlProps/ctrlProp180.xml"/><Relationship Id="rId9" Type="http://schemas.openxmlformats.org/officeDocument/2006/relationships/ctrlProp" Target="../ctrlProps/ctrlProp185.xml"/><Relationship Id="rId13" Type="http://schemas.openxmlformats.org/officeDocument/2006/relationships/ctrlProp" Target="../ctrlProps/ctrlProp189.xml"/><Relationship Id="rId18" Type="http://schemas.openxmlformats.org/officeDocument/2006/relationships/ctrlProp" Target="../ctrlProps/ctrlProp194.xml"/><Relationship Id="rId39" Type="http://schemas.openxmlformats.org/officeDocument/2006/relationships/ctrlProp" Target="../ctrlProps/ctrlProp215.xml"/><Relationship Id="rId109" Type="http://schemas.openxmlformats.org/officeDocument/2006/relationships/ctrlProp" Target="../ctrlProps/ctrlProp285.xml"/><Relationship Id="rId34" Type="http://schemas.openxmlformats.org/officeDocument/2006/relationships/ctrlProp" Target="../ctrlProps/ctrlProp210.xml"/><Relationship Id="rId50" Type="http://schemas.openxmlformats.org/officeDocument/2006/relationships/ctrlProp" Target="../ctrlProps/ctrlProp226.xml"/><Relationship Id="rId55" Type="http://schemas.openxmlformats.org/officeDocument/2006/relationships/ctrlProp" Target="../ctrlProps/ctrlProp231.xml"/><Relationship Id="rId76" Type="http://schemas.openxmlformats.org/officeDocument/2006/relationships/ctrlProp" Target="../ctrlProps/ctrlProp252.xml"/><Relationship Id="rId97" Type="http://schemas.openxmlformats.org/officeDocument/2006/relationships/ctrlProp" Target="../ctrlProps/ctrlProp273.xml"/><Relationship Id="rId104" Type="http://schemas.openxmlformats.org/officeDocument/2006/relationships/ctrlProp" Target="../ctrlProps/ctrlProp280.xml"/><Relationship Id="rId7" Type="http://schemas.openxmlformats.org/officeDocument/2006/relationships/ctrlProp" Target="../ctrlProps/ctrlProp183.xml"/><Relationship Id="rId71" Type="http://schemas.openxmlformats.org/officeDocument/2006/relationships/ctrlProp" Target="../ctrlProps/ctrlProp247.xml"/><Relationship Id="rId92" Type="http://schemas.openxmlformats.org/officeDocument/2006/relationships/ctrlProp" Target="../ctrlProps/ctrlProp268.xml"/></Relationships>
</file>

<file path=xl/worksheets/_rels/sheet8.xml.rels><?xml version="1.0" encoding="UTF-8" standalone="yes"?>
<Relationships xmlns="http://schemas.openxmlformats.org/package/2006/relationships"><Relationship Id="rId26" Type="http://schemas.openxmlformats.org/officeDocument/2006/relationships/ctrlProp" Target="../ctrlProps/ctrlProp313.xml"/><Relationship Id="rId117" Type="http://schemas.openxmlformats.org/officeDocument/2006/relationships/ctrlProp" Target="../ctrlProps/ctrlProp404.xml"/><Relationship Id="rId21" Type="http://schemas.openxmlformats.org/officeDocument/2006/relationships/ctrlProp" Target="../ctrlProps/ctrlProp308.xml"/><Relationship Id="rId42" Type="http://schemas.openxmlformats.org/officeDocument/2006/relationships/ctrlProp" Target="../ctrlProps/ctrlProp329.xml"/><Relationship Id="rId47" Type="http://schemas.openxmlformats.org/officeDocument/2006/relationships/ctrlProp" Target="../ctrlProps/ctrlProp334.xml"/><Relationship Id="rId63" Type="http://schemas.openxmlformats.org/officeDocument/2006/relationships/ctrlProp" Target="../ctrlProps/ctrlProp350.xml"/><Relationship Id="rId68" Type="http://schemas.openxmlformats.org/officeDocument/2006/relationships/ctrlProp" Target="../ctrlProps/ctrlProp355.xml"/><Relationship Id="rId84" Type="http://schemas.openxmlformats.org/officeDocument/2006/relationships/ctrlProp" Target="../ctrlProps/ctrlProp371.xml"/><Relationship Id="rId89" Type="http://schemas.openxmlformats.org/officeDocument/2006/relationships/ctrlProp" Target="../ctrlProps/ctrlProp376.xml"/><Relationship Id="rId112" Type="http://schemas.openxmlformats.org/officeDocument/2006/relationships/ctrlProp" Target="../ctrlProps/ctrlProp399.xml"/><Relationship Id="rId133" Type="http://schemas.openxmlformats.org/officeDocument/2006/relationships/ctrlProp" Target="../ctrlProps/ctrlProp420.xml"/><Relationship Id="rId138" Type="http://schemas.openxmlformats.org/officeDocument/2006/relationships/ctrlProp" Target="../ctrlProps/ctrlProp425.xml"/><Relationship Id="rId16" Type="http://schemas.openxmlformats.org/officeDocument/2006/relationships/ctrlProp" Target="../ctrlProps/ctrlProp303.xml"/><Relationship Id="rId107" Type="http://schemas.openxmlformats.org/officeDocument/2006/relationships/ctrlProp" Target="../ctrlProps/ctrlProp394.xml"/><Relationship Id="rId11" Type="http://schemas.openxmlformats.org/officeDocument/2006/relationships/ctrlProp" Target="../ctrlProps/ctrlProp298.xml"/><Relationship Id="rId32" Type="http://schemas.openxmlformats.org/officeDocument/2006/relationships/ctrlProp" Target="../ctrlProps/ctrlProp319.xml"/><Relationship Id="rId37" Type="http://schemas.openxmlformats.org/officeDocument/2006/relationships/ctrlProp" Target="../ctrlProps/ctrlProp324.xml"/><Relationship Id="rId53" Type="http://schemas.openxmlformats.org/officeDocument/2006/relationships/ctrlProp" Target="../ctrlProps/ctrlProp340.xml"/><Relationship Id="rId58" Type="http://schemas.openxmlformats.org/officeDocument/2006/relationships/ctrlProp" Target="../ctrlProps/ctrlProp345.xml"/><Relationship Id="rId74" Type="http://schemas.openxmlformats.org/officeDocument/2006/relationships/ctrlProp" Target="../ctrlProps/ctrlProp361.xml"/><Relationship Id="rId79" Type="http://schemas.openxmlformats.org/officeDocument/2006/relationships/ctrlProp" Target="../ctrlProps/ctrlProp366.xml"/><Relationship Id="rId102" Type="http://schemas.openxmlformats.org/officeDocument/2006/relationships/ctrlProp" Target="../ctrlProps/ctrlProp389.xml"/><Relationship Id="rId123" Type="http://schemas.openxmlformats.org/officeDocument/2006/relationships/ctrlProp" Target="../ctrlProps/ctrlProp410.xml"/><Relationship Id="rId128" Type="http://schemas.openxmlformats.org/officeDocument/2006/relationships/ctrlProp" Target="../ctrlProps/ctrlProp415.xml"/><Relationship Id="rId144" Type="http://schemas.openxmlformats.org/officeDocument/2006/relationships/ctrlProp" Target="../ctrlProps/ctrlProp431.xml"/><Relationship Id="rId5" Type="http://schemas.openxmlformats.org/officeDocument/2006/relationships/ctrlProp" Target="../ctrlProps/ctrlProp292.xml"/><Relationship Id="rId90" Type="http://schemas.openxmlformats.org/officeDocument/2006/relationships/ctrlProp" Target="../ctrlProps/ctrlProp377.xml"/><Relationship Id="rId95" Type="http://schemas.openxmlformats.org/officeDocument/2006/relationships/ctrlProp" Target="../ctrlProps/ctrlProp382.xml"/><Relationship Id="rId22" Type="http://schemas.openxmlformats.org/officeDocument/2006/relationships/ctrlProp" Target="../ctrlProps/ctrlProp309.xml"/><Relationship Id="rId27" Type="http://schemas.openxmlformats.org/officeDocument/2006/relationships/ctrlProp" Target="../ctrlProps/ctrlProp314.xml"/><Relationship Id="rId43" Type="http://schemas.openxmlformats.org/officeDocument/2006/relationships/ctrlProp" Target="../ctrlProps/ctrlProp330.xml"/><Relationship Id="rId48" Type="http://schemas.openxmlformats.org/officeDocument/2006/relationships/ctrlProp" Target="../ctrlProps/ctrlProp335.xml"/><Relationship Id="rId64" Type="http://schemas.openxmlformats.org/officeDocument/2006/relationships/ctrlProp" Target="../ctrlProps/ctrlProp351.xml"/><Relationship Id="rId69" Type="http://schemas.openxmlformats.org/officeDocument/2006/relationships/ctrlProp" Target="../ctrlProps/ctrlProp356.xml"/><Relationship Id="rId113" Type="http://schemas.openxmlformats.org/officeDocument/2006/relationships/ctrlProp" Target="../ctrlProps/ctrlProp400.xml"/><Relationship Id="rId118" Type="http://schemas.openxmlformats.org/officeDocument/2006/relationships/ctrlProp" Target="../ctrlProps/ctrlProp405.xml"/><Relationship Id="rId134" Type="http://schemas.openxmlformats.org/officeDocument/2006/relationships/ctrlProp" Target="../ctrlProps/ctrlProp421.xml"/><Relationship Id="rId139" Type="http://schemas.openxmlformats.org/officeDocument/2006/relationships/ctrlProp" Target="../ctrlProps/ctrlProp426.xml"/><Relationship Id="rId80" Type="http://schemas.openxmlformats.org/officeDocument/2006/relationships/ctrlProp" Target="../ctrlProps/ctrlProp367.xml"/><Relationship Id="rId85" Type="http://schemas.openxmlformats.org/officeDocument/2006/relationships/ctrlProp" Target="../ctrlProps/ctrlProp372.xml"/><Relationship Id="rId3" Type="http://schemas.openxmlformats.org/officeDocument/2006/relationships/vmlDrawing" Target="../drawings/vmlDrawing5.vml"/><Relationship Id="rId12" Type="http://schemas.openxmlformats.org/officeDocument/2006/relationships/ctrlProp" Target="../ctrlProps/ctrlProp299.xml"/><Relationship Id="rId17" Type="http://schemas.openxmlformats.org/officeDocument/2006/relationships/ctrlProp" Target="../ctrlProps/ctrlProp304.xml"/><Relationship Id="rId25" Type="http://schemas.openxmlformats.org/officeDocument/2006/relationships/ctrlProp" Target="../ctrlProps/ctrlProp312.xml"/><Relationship Id="rId33" Type="http://schemas.openxmlformats.org/officeDocument/2006/relationships/ctrlProp" Target="../ctrlProps/ctrlProp320.xml"/><Relationship Id="rId38" Type="http://schemas.openxmlformats.org/officeDocument/2006/relationships/ctrlProp" Target="../ctrlProps/ctrlProp325.xml"/><Relationship Id="rId46" Type="http://schemas.openxmlformats.org/officeDocument/2006/relationships/ctrlProp" Target="../ctrlProps/ctrlProp333.xml"/><Relationship Id="rId59" Type="http://schemas.openxmlformats.org/officeDocument/2006/relationships/ctrlProp" Target="../ctrlProps/ctrlProp346.xml"/><Relationship Id="rId67" Type="http://schemas.openxmlformats.org/officeDocument/2006/relationships/ctrlProp" Target="../ctrlProps/ctrlProp354.xml"/><Relationship Id="rId103" Type="http://schemas.openxmlformats.org/officeDocument/2006/relationships/ctrlProp" Target="../ctrlProps/ctrlProp390.xml"/><Relationship Id="rId108" Type="http://schemas.openxmlformats.org/officeDocument/2006/relationships/ctrlProp" Target="../ctrlProps/ctrlProp395.xml"/><Relationship Id="rId116" Type="http://schemas.openxmlformats.org/officeDocument/2006/relationships/ctrlProp" Target="../ctrlProps/ctrlProp403.xml"/><Relationship Id="rId124" Type="http://schemas.openxmlformats.org/officeDocument/2006/relationships/ctrlProp" Target="../ctrlProps/ctrlProp411.xml"/><Relationship Id="rId129" Type="http://schemas.openxmlformats.org/officeDocument/2006/relationships/ctrlProp" Target="../ctrlProps/ctrlProp416.xml"/><Relationship Id="rId137" Type="http://schemas.openxmlformats.org/officeDocument/2006/relationships/ctrlProp" Target="../ctrlProps/ctrlProp424.xml"/><Relationship Id="rId20" Type="http://schemas.openxmlformats.org/officeDocument/2006/relationships/ctrlProp" Target="../ctrlProps/ctrlProp307.xml"/><Relationship Id="rId41" Type="http://schemas.openxmlformats.org/officeDocument/2006/relationships/ctrlProp" Target="../ctrlProps/ctrlProp328.xml"/><Relationship Id="rId54" Type="http://schemas.openxmlformats.org/officeDocument/2006/relationships/ctrlProp" Target="../ctrlProps/ctrlProp341.xml"/><Relationship Id="rId62" Type="http://schemas.openxmlformats.org/officeDocument/2006/relationships/ctrlProp" Target="../ctrlProps/ctrlProp349.xml"/><Relationship Id="rId70" Type="http://schemas.openxmlformats.org/officeDocument/2006/relationships/ctrlProp" Target="../ctrlProps/ctrlProp357.xml"/><Relationship Id="rId75" Type="http://schemas.openxmlformats.org/officeDocument/2006/relationships/ctrlProp" Target="../ctrlProps/ctrlProp362.xml"/><Relationship Id="rId83" Type="http://schemas.openxmlformats.org/officeDocument/2006/relationships/ctrlProp" Target="../ctrlProps/ctrlProp370.xml"/><Relationship Id="rId88" Type="http://schemas.openxmlformats.org/officeDocument/2006/relationships/ctrlProp" Target="../ctrlProps/ctrlProp375.xml"/><Relationship Id="rId91" Type="http://schemas.openxmlformats.org/officeDocument/2006/relationships/ctrlProp" Target="../ctrlProps/ctrlProp378.xml"/><Relationship Id="rId96" Type="http://schemas.openxmlformats.org/officeDocument/2006/relationships/ctrlProp" Target="../ctrlProps/ctrlProp383.xml"/><Relationship Id="rId111" Type="http://schemas.openxmlformats.org/officeDocument/2006/relationships/ctrlProp" Target="../ctrlProps/ctrlProp398.xml"/><Relationship Id="rId132" Type="http://schemas.openxmlformats.org/officeDocument/2006/relationships/ctrlProp" Target="../ctrlProps/ctrlProp419.xml"/><Relationship Id="rId140" Type="http://schemas.openxmlformats.org/officeDocument/2006/relationships/ctrlProp" Target="../ctrlProps/ctrlProp427.xml"/><Relationship Id="rId145" Type="http://schemas.openxmlformats.org/officeDocument/2006/relationships/ctrlProp" Target="../ctrlProps/ctrlProp432.xml"/><Relationship Id="rId1" Type="http://schemas.openxmlformats.org/officeDocument/2006/relationships/printerSettings" Target="../printerSettings/printerSettings8.bin"/><Relationship Id="rId6" Type="http://schemas.openxmlformats.org/officeDocument/2006/relationships/ctrlProp" Target="../ctrlProps/ctrlProp293.xml"/><Relationship Id="rId15" Type="http://schemas.openxmlformats.org/officeDocument/2006/relationships/ctrlProp" Target="../ctrlProps/ctrlProp302.xml"/><Relationship Id="rId23" Type="http://schemas.openxmlformats.org/officeDocument/2006/relationships/ctrlProp" Target="../ctrlProps/ctrlProp310.xml"/><Relationship Id="rId28" Type="http://schemas.openxmlformats.org/officeDocument/2006/relationships/ctrlProp" Target="../ctrlProps/ctrlProp315.xml"/><Relationship Id="rId36" Type="http://schemas.openxmlformats.org/officeDocument/2006/relationships/ctrlProp" Target="../ctrlProps/ctrlProp323.xml"/><Relationship Id="rId49" Type="http://schemas.openxmlformats.org/officeDocument/2006/relationships/ctrlProp" Target="../ctrlProps/ctrlProp336.xml"/><Relationship Id="rId57" Type="http://schemas.openxmlformats.org/officeDocument/2006/relationships/ctrlProp" Target="../ctrlProps/ctrlProp344.xml"/><Relationship Id="rId106" Type="http://schemas.openxmlformats.org/officeDocument/2006/relationships/ctrlProp" Target="../ctrlProps/ctrlProp393.xml"/><Relationship Id="rId114" Type="http://schemas.openxmlformats.org/officeDocument/2006/relationships/ctrlProp" Target="../ctrlProps/ctrlProp401.xml"/><Relationship Id="rId119" Type="http://schemas.openxmlformats.org/officeDocument/2006/relationships/ctrlProp" Target="../ctrlProps/ctrlProp406.xml"/><Relationship Id="rId127" Type="http://schemas.openxmlformats.org/officeDocument/2006/relationships/ctrlProp" Target="../ctrlProps/ctrlProp414.xml"/><Relationship Id="rId10" Type="http://schemas.openxmlformats.org/officeDocument/2006/relationships/ctrlProp" Target="../ctrlProps/ctrlProp297.xml"/><Relationship Id="rId31" Type="http://schemas.openxmlformats.org/officeDocument/2006/relationships/ctrlProp" Target="../ctrlProps/ctrlProp318.xml"/><Relationship Id="rId44" Type="http://schemas.openxmlformats.org/officeDocument/2006/relationships/ctrlProp" Target="../ctrlProps/ctrlProp331.xml"/><Relationship Id="rId52" Type="http://schemas.openxmlformats.org/officeDocument/2006/relationships/ctrlProp" Target="../ctrlProps/ctrlProp339.xml"/><Relationship Id="rId60" Type="http://schemas.openxmlformats.org/officeDocument/2006/relationships/ctrlProp" Target="../ctrlProps/ctrlProp347.xml"/><Relationship Id="rId65" Type="http://schemas.openxmlformats.org/officeDocument/2006/relationships/ctrlProp" Target="../ctrlProps/ctrlProp352.xml"/><Relationship Id="rId73" Type="http://schemas.openxmlformats.org/officeDocument/2006/relationships/ctrlProp" Target="../ctrlProps/ctrlProp360.xml"/><Relationship Id="rId78" Type="http://schemas.openxmlformats.org/officeDocument/2006/relationships/ctrlProp" Target="../ctrlProps/ctrlProp365.xml"/><Relationship Id="rId81" Type="http://schemas.openxmlformats.org/officeDocument/2006/relationships/ctrlProp" Target="../ctrlProps/ctrlProp368.xml"/><Relationship Id="rId86" Type="http://schemas.openxmlformats.org/officeDocument/2006/relationships/ctrlProp" Target="../ctrlProps/ctrlProp373.xml"/><Relationship Id="rId94" Type="http://schemas.openxmlformats.org/officeDocument/2006/relationships/ctrlProp" Target="../ctrlProps/ctrlProp381.xml"/><Relationship Id="rId99" Type="http://schemas.openxmlformats.org/officeDocument/2006/relationships/ctrlProp" Target="../ctrlProps/ctrlProp386.xml"/><Relationship Id="rId101" Type="http://schemas.openxmlformats.org/officeDocument/2006/relationships/ctrlProp" Target="../ctrlProps/ctrlProp388.xml"/><Relationship Id="rId122" Type="http://schemas.openxmlformats.org/officeDocument/2006/relationships/ctrlProp" Target="../ctrlProps/ctrlProp409.xml"/><Relationship Id="rId130" Type="http://schemas.openxmlformats.org/officeDocument/2006/relationships/ctrlProp" Target="../ctrlProps/ctrlProp417.xml"/><Relationship Id="rId135" Type="http://schemas.openxmlformats.org/officeDocument/2006/relationships/ctrlProp" Target="../ctrlProps/ctrlProp422.xml"/><Relationship Id="rId143" Type="http://schemas.openxmlformats.org/officeDocument/2006/relationships/ctrlProp" Target="../ctrlProps/ctrlProp430.xml"/><Relationship Id="rId4" Type="http://schemas.openxmlformats.org/officeDocument/2006/relationships/ctrlProp" Target="../ctrlProps/ctrlProp291.xml"/><Relationship Id="rId9" Type="http://schemas.openxmlformats.org/officeDocument/2006/relationships/ctrlProp" Target="../ctrlProps/ctrlProp296.xml"/><Relationship Id="rId13" Type="http://schemas.openxmlformats.org/officeDocument/2006/relationships/ctrlProp" Target="../ctrlProps/ctrlProp300.xml"/><Relationship Id="rId18" Type="http://schemas.openxmlformats.org/officeDocument/2006/relationships/ctrlProp" Target="../ctrlProps/ctrlProp305.xml"/><Relationship Id="rId39" Type="http://schemas.openxmlformats.org/officeDocument/2006/relationships/ctrlProp" Target="../ctrlProps/ctrlProp326.xml"/><Relationship Id="rId109" Type="http://schemas.openxmlformats.org/officeDocument/2006/relationships/ctrlProp" Target="../ctrlProps/ctrlProp396.xml"/><Relationship Id="rId34" Type="http://schemas.openxmlformats.org/officeDocument/2006/relationships/ctrlProp" Target="../ctrlProps/ctrlProp321.xml"/><Relationship Id="rId50" Type="http://schemas.openxmlformats.org/officeDocument/2006/relationships/ctrlProp" Target="../ctrlProps/ctrlProp337.xml"/><Relationship Id="rId55" Type="http://schemas.openxmlformats.org/officeDocument/2006/relationships/ctrlProp" Target="../ctrlProps/ctrlProp342.xml"/><Relationship Id="rId76" Type="http://schemas.openxmlformats.org/officeDocument/2006/relationships/ctrlProp" Target="../ctrlProps/ctrlProp363.xml"/><Relationship Id="rId97" Type="http://schemas.openxmlformats.org/officeDocument/2006/relationships/ctrlProp" Target="../ctrlProps/ctrlProp384.xml"/><Relationship Id="rId104" Type="http://schemas.openxmlformats.org/officeDocument/2006/relationships/ctrlProp" Target="../ctrlProps/ctrlProp391.xml"/><Relationship Id="rId120" Type="http://schemas.openxmlformats.org/officeDocument/2006/relationships/ctrlProp" Target="../ctrlProps/ctrlProp407.xml"/><Relationship Id="rId125" Type="http://schemas.openxmlformats.org/officeDocument/2006/relationships/ctrlProp" Target="../ctrlProps/ctrlProp412.xml"/><Relationship Id="rId141" Type="http://schemas.openxmlformats.org/officeDocument/2006/relationships/ctrlProp" Target="../ctrlProps/ctrlProp428.xml"/><Relationship Id="rId7" Type="http://schemas.openxmlformats.org/officeDocument/2006/relationships/ctrlProp" Target="../ctrlProps/ctrlProp294.xml"/><Relationship Id="rId71" Type="http://schemas.openxmlformats.org/officeDocument/2006/relationships/ctrlProp" Target="../ctrlProps/ctrlProp358.xml"/><Relationship Id="rId92" Type="http://schemas.openxmlformats.org/officeDocument/2006/relationships/ctrlProp" Target="../ctrlProps/ctrlProp379.xml"/><Relationship Id="rId2" Type="http://schemas.openxmlformats.org/officeDocument/2006/relationships/drawing" Target="../drawings/drawing6.xml"/><Relationship Id="rId29" Type="http://schemas.openxmlformats.org/officeDocument/2006/relationships/ctrlProp" Target="../ctrlProps/ctrlProp316.xml"/><Relationship Id="rId24" Type="http://schemas.openxmlformats.org/officeDocument/2006/relationships/ctrlProp" Target="../ctrlProps/ctrlProp311.xml"/><Relationship Id="rId40" Type="http://schemas.openxmlformats.org/officeDocument/2006/relationships/ctrlProp" Target="../ctrlProps/ctrlProp327.xml"/><Relationship Id="rId45" Type="http://schemas.openxmlformats.org/officeDocument/2006/relationships/ctrlProp" Target="../ctrlProps/ctrlProp332.xml"/><Relationship Id="rId66" Type="http://schemas.openxmlformats.org/officeDocument/2006/relationships/ctrlProp" Target="../ctrlProps/ctrlProp353.xml"/><Relationship Id="rId87" Type="http://schemas.openxmlformats.org/officeDocument/2006/relationships/ctrlProp" Target="../ctrlProps/ctrlProp374.xml"/><Relationship Id="rId110" Type="http://schemas.openxmlformats.org/officeDocument/2006/relationships/ctrlProp" Target="../ctrlProps/ctrlProp397.xml"/><Relationship Id="rId115" Type="http://schemas.openxmlformats.org/officeDocument/2006/relationships/ctrlProp" Target="../ctrlProps/ctrlProp402.xml"/><Relationship Id="rId131" Type="http://schemas.openxmlformats.org/officeDocument/2006/relationships/ctrlProp" Target="../ctrlProps/ctrlProp418.xml"/><Relationship Id="rId136" Type="http://schemas.openxmlformats.org/officeDocument/2006/relationships/ctrlProp" Target="../ctrlProps/ctrlProp423.xml"/><Relationship Id="rId61" Type="http://schemas.openxmlformats.org/officeDocument/2006/relationships/ctrlProp" Target="../ctrlProps/ctrlProp348.xml"/><Relationship Id="rId82" Type="http://schemas.openxmlformats.org/officeDocument/2006/relationships/ctrlProp" Target="../ctrlProps/ctrlProp369.xml"/><Relationship Id="rId19" Type="http://schemas.openxmlformats.org/officeDocument/2006/relationships/ctrlProp" Target="../ctrlProps/ctrlProp306.xml"/><Relationship Id="rId14" Type="http://schemas.openxmlformats.org/officeDocument/2006/relationships/ctrlProp" Target="../ctrlProps/ctrlProp301.xml"/><Relationship Id="rId30" Type="http://schemas.openxmlformats.org/officeDocument/2006/relationships/ctrlProp" Target="../ctrlProps/ctrlProp317.xml"/><Relationship Id="rId35" Type="http://schemas.openxmlformats.org/officeDocument/2006/relationships/ctrlProp" Target="../ctrlProps/ctrlProp322.xml"/><Relationship Id="rId56" Type="http://schemas.openxmlformats.org/officeDocument/2006/relationships/ctrlProp" Target="../ctrlProps/ctrlProp343.xml"/><Relationship Id="rId77" Type="http://schemas.openxmlformats.org/officeDocument/2006/relationships/ctrlProp" Target="../ctrlProps/ctrlProp364.xml"/><Relationship Id="rId100" Type="http://schemas.openxmlformats.org/officeDocument/2006/relationships/ctrlProp" Target="../ctrlProps/ctrlProp387.xml"/><Relationship Id="rId105" Type="http://schemas.openxmlformats.org/officeDocument/2006/relationships/ctrlProp" Target="../ctrlProps/ctrlProp392.xml"/><Relationship Id="rId126" Type="http://schemas.openxmlformats.org/officeDocument/2006/relationships/ctrlProp" Target="../ctrlProps/ctrlProp413.xml"/><Relationship Id="rId8" Type="http://schemas.openxmlformats.org/officeDocument/2006/relationships/ctrlProp" Target="../ctrlProps/ctrlProp295.xml"/><Relationship Id="rId51" Type="http://schemas.openxmlformats.org/officeDocument/2006/relationships/ctrlProp" Target="../ctrlProps/ctrlProp338.xml"/><Relationship Id="rId72" Type="http://schemas.openxmlformats.org/officeDocument/2006/relationships/ctrlProp" Target="../ctrlProps/ctrlProp359.xml"/><Relationship Id="rId93" Type="http://schemas.openxmlformats.org/officeDocument/2006/relationships/ctrlProp" Target="../ctrlProps/ctrlProp380.xml"/><Relationship Id="rId98" Type="http://schemas.openxmlformats.org/officeDocument/2006/relationships/ctrlProp" Target="../ctrlProps/ctrlProp385.xml"/><Relationship Id="rId121" Type="http://schemas.openxmlformats.org/officeDocument/2006/relationships/ctrlProp" Target="../ctrlProps/ctrlProp408.xml"/><Relationship Id="rId142" Type="http://schemas.openxmlformats.org/officeDocument/2006/relationships/ctrlProp" Target="../ctrlProps/ctrlProp429.xml"/></Relationships>
</file>

<file path=xl/worksheets/_rels/sheet9.xml.rels><?xml version="1.0" encoding="UTF-8" standalone="yes"?>
<Relationships xmlns="http://schemas.openxmlformats.org/package/2006/relationships"><Relationship Id="rId117" Type="http://schemas.openxmlformats.org/officeDocument/2006/relationships/ctrlProp" Target="../ctrlProps/ctrlProp546.xml"/><Relationship Id="rId21" Type="http://schemas.openxmlformats.org/officeDocument/2006/relationships/ctrlProp" Target="../ctrlProps/ctrlProp450.xml"/><Relationship Id="rId42" Type="http://schemas.openxmlformats.org/officeDocument/2006/relationships/ctrlProp" Target="../ctrlProps/ctrlProp471.xml"/><Relationship Id="rId63" Type="http://schemas.openxmlformats.org/officeDocument/2006/relationships/ctrlProp" Target="../ctrlProps/ctrlProp492.xml"/><Relationship Id="rId84" Type="http://schemas.openxmlformats.org/officeDocument/2006/relationships/ctrlProp" Target="../ctrlProps/ctrlProp513.xml"/><Relationship Id="rId138" Type="http://schemas.openxmlformats.org/officeDocument/2006/relationships/ctrlProp" Target="../ctrlProps/ctrlProp567.xml"/><Relationship Id="rId159" Type="http://schemas.openxmlformats.org/officeDocument/2006/relationships/ctrlProp" Target="../ctrlProps/ctrlProp588.xml"/><Relationship Id="rId170" Type="http://schemas.openxmlformats.org/officeDocument/2006/relationships/ctrlProp" Target="../ctrlProps/ctrlProp599.xml"/><Relationship Id="rId191" Type="http://schemas.openxmlformats.org/officeDocument/2006/relationships/ctrlProp" Target="../ctrlProps/ctrlProp620.xml"/><Relationship Id="rId205" Type="http://schemas.openxmlformats.org/officeDocument/2006/relationships/ctrlProp" Target="../ctrlProps/ctrlProp634.xml"/><Relationship Id="rId226" Type="http://schemas.openxmlformats.org/officeDocument/2006/relationships/ctrlProp" Target="../ctrlProps/ctrlProp655.xml"/><Relationship Id="rId247" Type="http://schemas.openxmlformats.org/officeDocument/2006/relationships/ctrlProp" Target="../ctrlProps/ctrlProp676.xml"/><Relationship Id="rId107" Type="http://schemas.openxmlformats.org/officeDocument/2006/relationships/ctrlProp" Target="../ctrlProps/ctrlProp536.xml"/><Relationship Id="rId268" Type="http://schemas.openxmlformats.org/officeDocument/2006/relationships/ctrlProp" Target="../ctrlProps/ctrlProp697.xml"/><Relationship Id="rId289" Type="http://schemas.openxmlformats.org/officeDocument/2006/relationships/ctrlProp" Target="../ctrlProps/ctrlProp718.xml"/><Relationship Id="rId11" Type="http://schemas.openxmlformats.org/officeDocument/2006/relationships/ctrlProp" Target="../ctrlProps/ctrlProp440.xml"/><Relationship Id="rId32" Type="http://schemas.openxmlformats.org/officeDocument/2006/relationships/ctrlProp" Target="../ctrlProps/ctrlProp461.xml"/><Relationship Id="rId53" Type="http://schemas.openxmlformats.org/officeDocument/2006/relationships/ctrlProp" Target="../ctrlProps/ctrlProp482.xml"/><Relationship Id="rId74" Type="http://schemas.openxmlformats.org/officeDocument/2006/relationships/ctrlProp" Target="../ctrlProps/ctrlProp503.xml"/><Relationship Id="rId128" Type="http://schemas.openxmlformats.org/officeDocument/2006/relationships/ctrlProp" Target="../ctrlProps/ctrlProp557.xml"/><Relationship Id="rId149" Type="http://schemas.openxmlformats.org/officeDocument/2006/relationships/ctrlProp" Target="../ctrlProps/ctrlProp578.xml"/><Relationship Id="rId5" Type="http://schemas.openxmlformats.org/officeDocument/2006/relationships/ctrlProp" Target="../ctrlProps/ctrlProp434.xml"/><Relationship Id="rId95" Type="http://schemas.openxmlformats.org/officeDocument/2006/relationships/ctrlProp" Target="../ctrlProps/ctrlProp524.xml"/><Relationship Id="rId160" Type="http://schemas.openxmlformats.org/officeDocument/2006/relationships/ctrlProp" Target="../ctrlProps/ctrlProp589.xml"/><Relationship Id="rId181" Type="http://schemas.openxmlformats.org/officeDocument/2006/relationships/ctrlProp" Target="../ctrlProps/ctrlProp610.xml"/><Relationship Id="rId216" Type="http://schemas.openxmlformats.org/officeDocument/2006/relationships/ctrlProp" Target="../ctrlProps/ctrlProp645.xml"/><Relationship Id="rId237" Type="http://schemas.openxmlformats.org/officeDocument/2006/relationships/ctrlProp" Target="../ctrlProps/ctrlProp666.xml"/><Relationship Id="rId258" Type="http://schemas.openxmlformats.org/officeDocument/2006/relationships/ctrlProp" Target="../ctrlProps/ctrlProp687.xml"/><Relationship Id="rId279" Type="http://schemas.openxmlformats.org/officeDocument/2006/relationships/ctrlProp" Target="../ctrlProps/ctrlProp708.xml"/><Relationship Id="rId22" Type="http://schemas.openxmlformats.org/officeDocument/2006/relationships/ctrlProp" Target="../ctrlProps/ctrlProp451.xml"/><Relationship Id="rId43" Type="http://schemas.openxmlformats.org/officeDocument/2006/relationships/ctrlProp" Target="../ctrlProps/ctrlProp472.xml"/><Relationship Id="rId64" Type="http://schemas.openxmlformats.org/officeDocument/2006/relationships/ctrlProp" Target="../ctrlProps/ctrlProp493.xml"/><Relationship Id="rId118" Type="http://schemas.openxmlformats.org/officeDocument/2006/relationships/ctrlProp" Target="../ctrlProps/ctrlProp547.xml"/><Relationship Id="rId139" Type="http://schemas.openxmlformats.org/officeDocument/2006/relationships/ctrlProp" Target="../ctrlProps/ctrlProp568.xml"/><Relationship Id="rId290" Type="http://schemas.openxmlformats.org/officeDocument/2006/relationships/ctrlProp" Target="../ctrlProps/ctrlProp719.xml"/><Relationship Id="rId85" Type="http://schemas.openxmlformats.org/officeDocument/2006/relationships/ctrlProp" Target="../ctrlProps/ctrlProp514.xml"/><Relationship Id="rId150" Type="http://schemas.openxmlformats.org/officeDocument/2006/relationships/ctrlProp" Target="../ctrlProps/ctrlProp579.xml"/><Relationship Id="rId171" Type="http://schemas.openxmlformats.org/officeDocument/2006/relationships/ctrlProp" Target="../ctrlProps/ctrlProp600.xml"/><Relationship Id="rId192" Type="http://schemas.openxmlformats.org/officeDocument/2006/relationships/ctrlProp" Target="../ctrlProps/ctrlProp621.xml"/><Relationship Id="rId206" Type="http://schemas.openxmlformats.org/officeDocument/2006/relationships/ctrlProp" Target="../ctrlProps/ctrlProp635.xml"/><Relationship Id="rId227" Type="http://schemas.openxmlformats.org/officeDocument/2006/relationships/ctrlProp" Target="../ctrlProps/ctrlProp656.xml"/><Relationship Id="rId248" Type="http://schemas.openxmlformats.org/officeDocument/2006/relationships/ctrlProp" Target="../ctrlProps/ctrlProp677.xml"/><Relationship Id="rId269" Type="http://schemas.openxmlformats.org/officeDocument/2006/relationships/ctrlProp" Target="../ctrlProps/ctrlProp698.xml"/><Relationship Id="rId12" Type="http://schemas.openxmlformats.org/officeDocument/2006/relationships/ctrlProp" Target="../ctrlProps/ctrlProp441.xml"/><Relationship Id="rId33" Type="http://schemas.openxmlformats.org/officeDocument/2006/relationships/ctrlProp" Target="../ctrlProps/ctrlProp462.xml"/><Relationship Id="rId108" Type="http://schemas.openxmlformats.org/officeDocument/2006/relationships/ctrlProp" Target="../ctrlProps/ctrlProp537.xml"/><Relationship Id="rId129" Type="http://schemas.openxmlformats.org/officeDocument/2006/relationships/ctrlProp" Target="../ctrlProps/ctrlProp558.xml"/><Relationship Id="rId280" Type="http://schemas.openxmlformats.org/officeDocument/2006/relationships/ctrlProp" Target="../ctrlProps/ctrlProp709.xml"/><Relationship Id="rId54" Type="http://schemas.openxmlformats.org/officeDocument/2006/relationships/ctrlProp" Target="../ctrlProps/ctrlProp483.xml"/><Relationship Id="rId75" Type="http://schemas.openxmlformats.org/officeDocument/2006/relationships/ctrlProp" Target="../ctrlProps/ctrlProp504.xml"/><Relationship Id="rId96" Type="http://schemas.openxmlformats.org/officeDocument/2006/relationships/ctrlProp" Target="../ctrlProps/ctrlProp525.xml"/><Relationship Id="rId140" Type="http://schemas.openxmlformats.org/officeDocument/2006/relationships/ctrlProp" Target="../ctrlProps/ctrlProp569.xml"/><Relationship Id="rId161" Type="http://schemas.openxmlformats.org/officeDocument/2006/relationships/ctrlProp" Target="../ctrlProps/ctrlProp590.xml"/><Relationship Id="rId182" Type="http://schemas.openxmlformats.org/officeDocument/2006/relationships/ctrlProp" Target="../ctrlProps/ctrlProp611.xml"/><Relationship Id="rId217" Type="http://schemas.openxmlformats.org/officeDocument/2006/relationships/ctrlProp" Target="../ctrlProps/ctrlProp646.xml"/><Relationship Id="rId6" Type="http://schemas.openxmlformats.org/officeDocument/2006/relationships/ctrlProp" Target="../ctrlProps/ctrlProp435.xml"/><Relationship Id="rId238" Type="http://schemas.openxmlformats.org/officeDocument/2006/relationships/ctrlProp" Target="../ctrlProps/ctrlProp667.xml"/><Relationship Id="rId259" Type="http://schemas.openxmlformats.org/officeDocument/2006/relationships/ctrlProp" Target="../ctrlProps/ctrlProp688.xml"/><Relationship Id="rId23" Type="http://schemas.openxmlformats.org/officeDocument/2006/relationships/ctrlProp" Target="../ctrlProps/ctrlProp452.xml"/><Relationship Id="rId119" Type="http://schemas.openxmlformats.org/officeDocument/2006/relationships/ctrlProp" Target="../ctrlProps/ctrlProp548.xml"/><Relationship Id="rId270" Type="http://schemas.openxmlformats.org/officeDocument/2006/relationships/ctrlProp" Target="../ctrlProps/ctrlProp699.xml"/><Relationship Id="rId291" Type="http://schemas.openxmlformats.org/officeDocument/2006/relationships/ctrlProp" Target="../ctrlProps/ctrlProp720.xml"/><Relationship Id="rId44" Type="http://schemas.openxmlformats.org/officeDocument/2006/relationships/ctrlProp" Target="../ctrlProps/ctrlProp473.xml"/><Relationship Id="rId65" Type="http://schemas.openxmlformats.org/officeDocument/2006/relationships/ctrlProp" Target="../ctrlProps/ctrlProp494.xml"/><Relationship Id="rId86" Type="http://schemas.openxmlformats.org/officeDocument/2006/relationships/ctrlProp" Target="../ctrlProps/ctrlProp515.xml"/><Relationship Id="rId130" Type="http://schemas.openxmlformats.org/officeDocument/2006/relationships/ctrlProp" Target="../ctrlProps/ctrlProp559.xml"/><Relationship Id="rId151" Type="http://schemas.openxmlformats.org/officeDocument/2006/relationships/ctrlProp" Target="../ctrlProps/ctrlProp580.xml"/><Relationship Id="rId172" Type="http://schemas.openxmlformats.org/officeDocument/2006/relationships/ctrlProp" Target="../ctrlProps/ctrlProp601.xml"/><Relationship Id="rId193" Type="http://schemas.openxmlformats.org/officeDocument/2006/relationships/ctrlProp" Target="../ctrlProps/ctrlProp622.xml"/><Relationship Id="rId207" Type="http://schemas.openxmlformats.org/officeDocument/2006/relationships/ctrlProp" Target="../ctrlProps/ctrlProp636.xml"/><Relationship Id="rId228" Type="http://schemas.openxmlformats.org/officeDocument/2006/relationships/ctrlProp" Target="../ctrlProps/ctrlProp657.xml"/><Relationship Id="rId249" Type="http://schemas.openxmlformats.org/officeDocument/2006/relationships/ctrlProp" Target="../ctrlProps/ctrlProp678.xml"/><Relationship Id="rId13" Type="http://schemas.openxmlformats.org/officeDocument/2006/relationships/ctrlProp" Target="../ctrlProps/ctrlProp442.xml"/><Relationship Id="rId109" Type="http://schemas.openxmlformats.org/officeDocument/2006/relationships/ctrlProp" Target="../ctrlProps/ctrlProp538.xml"/><Relationship Id="rId260" Type="http://schemas.openxmlformats.org/officeDocument/2006/relationships/ctrlProp" Target="../ctrlProps/ctrlProp689.xml"/><Relationship Id="rId281" Type="http://schemas.openxmlformats.org/officeDocument/2006/relationships/ctrlProp" Target="../ctrlProps/ctrlProp710.xml"/><Relationship Id="rId34" Type="http://schemas.openxmlformats.org/officeDocument/2006/relationships/ctrlProp" Target="../ctrlProps/ctrlProp463.xml"/><Relationship Id="rId50" Type="http://schemas.openxmlformats.org/officeDocument/2006/relationships/ctrlProp" Target="../ctrlProps/ctrlProp479.xml"/><Relationship Id="rId55" Type="http://schemas.openxmlformats.org/officeDocument/2006/relationships/ctrlProp" Target="../ctrlProps/ctrlProp484.xml"/><Relationship Id="rId76" Type="http://schemas.openxmlformats.org/officeDocument/2006/relationships/ctrlProp" Target="../ctrlProps/ctrlProp505.xml"/><Relationship Id="rId97" Type="http://schemas.openxmlformats.org/officeDocument/2006/relationships/ctrlProp" Target="../ctrlProps/ctrlProp526.xml"/><Relationship Id="rId104" Type="http://schemas.openxmlformats.org/officeDocument/2006/relationships/ctrlProp" Target="../ctrlProps/ctrlProp533.xml"/><Relationship Id="rId120" Type="http://schemas.openxmlformats.org/officeDocument/2006/relationships/ctrlProp" Target="../ctrlProps/ctrlProp549.xml"/><Relationship Id="rId125" Type="http://schemas.openxmlformats.org/officeDocument/2006/relationships/ctrlProp" Target="../ctrlProps/ctrlProp554.xml"/><Relationship Id="rId141" Type="http://schemas.openxmlformats.org/officeDocument/2006/relationships/ctrlProp" Target="../ctrlProps/ctrlProp570.xml"/><Relationship Id="rId146" Type="http://schemas.openxmlformats.org/officeDocument/2006/relationships/ctrlProp" Target="../ctrlProps/ctrlProp575.xml"/><Relationship Id="rId167" Type="http://schemas.openxmlformats.org/officeDocument/2006/relationships/ctrlProp" Target="../ctrlProps/ctrlProp596.xml"/><Relationship Id="rId188" Type="http://schemas.openxmlformats.org/officeDocument/2006/relationships/ctrlProp" Target="../ctrlProps/ctrlProp617.xml"/><Relationship Id="rId7" Type="http://schemas.openxmlformats.org/officeDocument/2006/relationships/ctrlProp" Target="../ctrlProps/ctrlProp436.xml"/><Relationship Id="rId71" Type="http://schemas.openxmlformats.org/officeDocument/2006/relationships/ctrlProp" Target="../ctrlProps/ctrlProp500.xml"/><Relationship Id="rId92" Type="http://schemas.openxmlformats.org/officeDocument/2006/relationships/ctrlProp" Target="../ctrlProps/ctrlProp521.xml"/><Relationship Id="rId162" Type="http://schemas.openxmlformats.org/officeDocument/2006/relationships/ctrlProp" Target="../ctrlProps/ctrlProp591.xml"/><Relationship Id="rId183" Type="http://schemas.openxmlformats.org/officeDocument/2006/relationships/ctrlProp" Target="../ctrlProps/ctrlProp612.xml"/><Relationship Id="rId213" Type="http://schemas.openxmlformats.org/officeDocument/2006/relationships/ctrlProp" Target="../ctrlProps/ctrlProp642.xml"/><Relationship Id="rId218" Type="http://schemas.openxmlformats.org/officeDocument/2006/relationships/ctrlProp" Target="../ctrlProps/ctrlProp647.xml"/><Relationship Id="rId234" Type="http://schemas.openxmlformats.org/officeDocument/2006/relationships/ctrlProp" Target="../ctrlProps/ctrlProp663.xml"/><Relationship Id="rId239" Type="http://schemas.openxmlformats.org/officeDocument/2006/relationships/ctrlProp" Target="../ctrlProps/ctrlProp668.xml"/><Relationship Id="rId2" Type="http://schemas.openxmlformats.org/officeDocument/2006/relationships/drawing" Target="../drawings/drawing7.xml"/><Relationship Id="rId29" Type="http://schemas.openxmlformats.org/officeDocument/2006/relationships/ctrlProp" Target="../ctrlProps/ctrlProp458.xml"/><Relationship Id="rId250" Type="http://schemas.openxmlformats.org/officeDocument/2006/relationships/ctrlProp" Target="../ctrlProps/ctrlProp679.xml"/><Relationship Id="rId255" Type="http://schemas.openxmlformats.org/officeDocument/2006/relationships/ctrlProp" Target="../ctrlProps/ctrlProp684.xml"/><Relationship Id="rId271" Type="http://schemas.openxmlformats.org/officeDocument/2006/relationships/ctrlProp" Target="../ctrlProps/ctrlProp700.xml"/><Relationship Id="rId276" Type="http://schemas.openxmlformats.org/officeDocument/2006/relationships/ctrlProp" Target="../ctrlProps/ctrlProp705.xml"/><Relationship Id="rId292" Type="http://schemas.openxmlformats.org/officeDocument/2006/relationships/ctrlProp" Target="../ctrlProps/ctrlProp721.xml"/><Relationship Id="rId24" Type="http://schemas.openxmlformats.org/officeDocument/2006/relationships/ctrlProp" Target="../ctrlProps/ctrlProp453.xml"/><Relationship Id="rId40" Type="http://schemas.openxmlformats.org/officeDocument/2006/relationships/ctrlProp" Target="../ctrlProps/ctrlProp469.xml"/><Relationship Id="rId45" Type="http://schemas.openxmlformats.org/officeDocument/2006/relationships/ctrlProp" Target="../ctrlProps/ctrlProp474.xml"/><Relationship Id="rId66" Type="http://schemas.openxmlformats.org/officeDocument/2006/relationships/ctrlProp" Target="../ctrlProps/ctrlProp495.xml"/><Relationship Id="rId87" Type="http://schemas.openxmlformats.org/officeDocument/2006/relationships/ctrlProp" Target="../ctrlProps/ctrlProp516.xml"/><Relationship Id="rId110" Type="http://schemas.openxmlformats.org/officeDocument/2006/relationships/ctrlProp" Target="../ctrlProps/ctrlProp539.xml"/><Relationship Id="rId115" Type="http://schemas.openxmlformats.org/officeDocument/2006/relationships/ctrlProp" Target="../ctrlProps/ctrlProp544.xml"/><Relationship Id="rId131" Type="http://schemas.openxmlformats.org/officeDocument/2006/relationships/ctrlProp" Target="../ctrlProps/ctrlProp560.xml"/><Relationship Id="rId136" Type="http://schemas.openxmlformats.org/officeDocument/2006/relationships/ctrlProp" Target="../ctrlProps/ctrlProp565.xml"/><Relationship Id="rId157" Type="http://schemas.openxmlformats.org/officeDocument/2006/relationships/ctrlProp" Target="../ctrlProps/ctrlProp586.xml"/><Relationship Id="rId178" Type="http://schemas.openxmlformats.org/officeDocument/2006/relationships/ctrlProp" Target="../ctrlProps/ctrlProp607.xml"/><Relationship Id="rId61" Type="http://schemas.openxmlformats.org/officeDocument/2006/relationships/ctrlProp" Target="../ctrlProps/ctrlProp490.xml"/><Relationship Id="rId82" Type="http://schemas.openxmlformats.org/officeDocument/2006/relationships/ctrlProp" Target="../ctrlProps/ctrlProp511.xml"/><Relationship Id="rId152" Type="http://schemas.openxmlformats.org/officeDocument/2006/relationships/ctrlProp" Target="../ctrlProps/ctrlProp581.xml"/><Relationship Id="rId173" Type="http://schemas.openxmlformats.org/officeDocument/2006/relationships/ctrlProp" Target="../ctrlProps/ctrlProp602.xml"/><Relationship Id="rId194" Type="http://schemas.openxmlformats.org/officeDocument/2006/relationships/ctrlProp" Target="../ctrlProps/ctrlProp623.xml"/><Relationship Id="rId199" Type="http://schemas.openxmlformats.org/officeDocument/2006/relationships/ctrlProp" Target="../ctrlProps/ctrlProp628.xml"/><Relationship Id="rId203" Type="http://schemas.openxmlformats.org/officeDocument/2006/relationships/ctrlProp" Target="../ctrlProps/ctrlProp632.xml"/><Relationship Id="rId208" Type="http://schemas.openxmlformats.org/officeDocument/2006/relationships/ctrlProp" Target="../ctrlProps/ctrlProp637.xml"/><Relationship Id="rId229" Type="http://schemas.openxmlformats.org/officeDocument/2006/relationships/ctrlProp" Target="../ctrlProps/ctrlProp658.xml"/><Relationship Id="rId19" Type="http://schemas.openxmlformats.org/officeDocument/2006/relationships/ctrlProp" Target="../ctrlProps/ctrlProp448.xml"/><Relationship Id="rId224" Type="http://schemas.openxmlformats.org/officeDocument/2006/relationships/ctrlProp" Target="../ctrlProps/ctrlProp653.xml"/><Relationship Id="rId240" Type="http://schemas.openxmlformats.org/officeDocument/2006/relationships/ctrlProp" Target="../ctrlProps/ctrlProp669.xml"/><Relationship Id="rId245" Type="http://schemas.openxmlformats.org/officeDocument/2006/relationships/ctrlProp" Target="../ctrlProps/ctrlProp674.xml"/><Relationship Id="rId261" Type="http://schemas.openxmlformats.org/officeDocument/2006/relationships/ctrlProp" Target="../ctrlProps/ctrlProp690.xml"/><Relationship Id="rId266" Type="http://schemas.openxmlformats.org/officeDocument/2006/relationships/ctrlProp" Target="../ctrlProps/ctrlProp695.xml"/><Relationship Id="rId287" Type="http://schemas.openxmlformats.org/officeDocument/2006/relationships/ctrlProp" Target="../ctrlProps/ctrlProp716.xml"/><Relationship Id="rId14" Type="http://schemas.openxmlformats.org/officeDocument/2006/relationships/ctrlProp" Target="../ctrlProps/ctrlProp443.xml"/><Relationship Id="rId30" Type="http://schemas.openxmlformats.org/officeDocument/2006/relationships/ctrlProp" Target="../ctrlProps/ctrlProp459.xml"/><Relationship Id="rId35" Type="http://schemas.openxmlformats.org/officeDocument/2006/relationships/ctrlProp" Target="../ctrlProps/ctrlProp464.xml"/><Relationship Id="rId56" Type="http://schemas.openxmlformats.org/officeDocument/2006/relationships/ctrlProp" Target="../ctrlProps/ctrlProp485.xml"/><Relationship Id="rId77" Type="http://schemas.openxmlformats.org/officeDocument/2006/relationships/ctrlProp" Target="../ctrlProps/ctrlProp506.xml"/><Relationship Id="rId100" Type="http://schemas.openxmlformats.org/officeDocument/2006/relationships/ctrlProp" Target="../ctrlProps/ctrlProp529.xml"/><Relationship Id="rId105" Type="http://schemas.openxmlformats.org/officeDocument/2006/relationships/ctrlProp" Target="../ctrlProps/ctrlProp534.xml"/><Relationship Id="rId126" Type="http://schemas.openxmlformats.org/officeDocument/2006/relationships/ctrlProp" Target="../ctrlProps/ctrlProp555.xml"/><Relationship Id="rId147" Type="http://schemas.openxmlformats.org/officeDocument/2006/relationships/ctrlProp" Target="../ctrlProps/ctrlProp576.xml"/><Relationship Id="rId168" Type="http://schemas.openxmlformats.org/officeDocument/2006/relationships/ctrlProp" Target="../ctrlProps/ctrlProp597.xml"/><Relationship Id="rId282" Type="http://schemas.openxmlformats.org/officeDocument/2006/relationships/ctrlProp" Target="../ctrlProps/ctrlProp711.xml"/><Relationship Id="rId8" Type="http://schemas.openxmlformats.org/officeDocument/2006/relationships/ctrlProp" Target="../ctrlProps/ctrlProp437.xml"/><Relationship Id="rId51" Type="http://schemas.openxmlformats.org/officeDocument/2006/relationships/ctrlProp" Target="../ctrlProps/ctrlProp480.xml"/><Relationship Id="rId72" Type="http://schemas.openxmlformats.org/officeDocument/2006/relationships/ctrlProp" Target="../ctrlProps/ctrlProp501.xml"/><Relationship Id="rId93" Type="http://schemas.openxmlformats.org/officeDocument/2006/relationships/ctrlProp" Target="../ctrlProps/ctrlProp522.xml"/><Relationship Id="rId98" Type="http://schemas.openxmlformats.org/officeDocument/2006/relationships/ctrlProp" Target="../ctrlProps/ctrlProp527.xml"/><Relationship Id="rId121" Type="http://schemas.openxmlformats.org/officeDocument/2006/relationships/ctrlProp" Target="../ctrlProps/ctrlProp550.xml"/><Relationship Id="rId142" Type="http://schemas.openxmlformats.org/officeDocument/2006/relationships/ctrlProp" Target="../ctrlProps/ctrlProp571.xml"/><Relationship Id="rId163" Type="http://schemas.openxmlformats.org/officeDocument/2006/relationships/ctrlProp" Target="../ctrlProps/ctrlProp592.xml"/><Relationship Id="rId184" Type="http://schemas.openxmlformats.org/officeDocument/2006/relationships/ctrlProp" Target="../ctrlProps/ctrlProp613.xml"/><Relationship Id="rId189" Type="http://schemas.openxmlformats.org/officeDocument/2006/relationships/ctrlProp" Target="../ctrlProps/ctrlProp618.xml"/><Relationship Id="rId219" Type="http://schemas.openxmlformats.org/officeDocument/2006/relationships/ctrlProp" Target="../ctrlProps/ctrlProp648.xml"/><Relationship Id="rId3" Type="http://schemas.openxmlformats.org/officeDocument/2006/relationships/vmlDrawing" Target="../drawings/vmlDrawing6.vml"/><Relationship Id="rId214" Type="http://schemas.openxmlformats.org/officeDocument/2006/relationships/ctrlProp" Target="../ctrlProps/ctrlProp643.xml"/><Relationship Id="rId230" Type="http://schemas.openxmlformats.org/officeDocument/2006/relationships/ctrlProp" Target="../ctrlProps/ctrlProp659.xml"/><Relationship Id="rId235" Type="http://schemas.openxmlformats.org/officeDocument/2006/relationships/ctrlProp" Target="../ctrlProps/ctrlProp664.xml"/><Relationship Id="rId251" Type="http://schemas.openxmlformats.org/officeDocument/2006/relationships/ctrlProp" Target="../ctrlProps/ctrlProp680.xml"/><Relationship Id="rId256" Type="http://schemas.openxmlformats.org/officeDocument/2006/relationships/ctrlProp" Target="../ctrlProps/ctrlProp685.xml"/><Relationship Id="rId277" Type="http://schemas.openxmlformats.org/officeDocument/2006/relationships/ctrlProp" Target="../ctrlProps/ctrlProp706.xml"/><Relationship Id="rId25" Type="http://schemas.openxmlformats.org/officeDocument/2006/relationships/ctrlProp" Target="../ctrlProps/ctrlProp454.xml"/><Relationship Id="rId46" Type="http://schemas.openxmlformats.org/officeDocument/2006/relationships/ctrlProp" Target="../ctrlProps/ctrlProp475.xml"/><Relationship Id="rId67" Type="http://schemas.openxmlformats.org/officeDocument/2006/relationships/ctrlProp" Target="../ctrlProps/ctrlProp496.xml"/><Relationship Id="rId116" Type="http://schemas.openxmlformats.org/officeDocument/2006/relationships/ctrlProp" Target="../ctrlProps/ctrlProp545.xml"/><Relationship Id="rId137" Type="http://schemas.openxmlformats.org/officeDocument/2006/relationships/ctrlProp" Target="../ctrlProps/ctrlProp566.xml"/><Relationship Id="rId158" Type="http://schemas.openxmlformats.org/officeDocument/2006/relationships/ctrlProp" Target="../ctrlProps/ctrlProp587.xml"/><Relationship Id="rId272" Type="http://schemas.openxmlformats.org/officeDocument/2006/relationships/ctrlProp" Target="../ctrlProps/ctrlProp701.xml"/><Relationship Id="rId293" Type="http://schemas.openxmlformats.org/officeDocument/2006/relationships/ctrlProp" Target="../ctrlProps/ctrlProp722.xml"/><Relationship Id="rId20" Type="http://schemas.openxmlformats.org/officeDocument/2006/relationships/ctrlProp" Target="../ctrlProps/ctrlProp449.xml"/><Relationship Id="rId41" Type="http://schemas.openxmlformats.org/officeDocument/2006/relationships/ctrlProp" Target="../ctrlProps/ctrlProp470.xml"/><Relationship Id="rId62" Type="http://schemas.openxmlformats.org/officeDocument/2006/relationships/ctrlProp" Target="../ctrlProps/ctrlProp491.xml"/><Relationship Id="rId83" Type="http://schemas.openxmlformats.org/officeDocument/2006/relationships/ctrlProp" Target="../ctrlProps/ctrlProp512.xml"/><Relationship Id="rId88" Type="http://schemas.openxmlformats.org/officeDocument/2006/relationships/ctrlProp" Target="../ctrlProps/ctrlProp517.xml"/><Relationship Id="rId111" Type="http://schemas.openxmlformats.org/officeDocument/2006/relationships/ctrlProp" Target="../ctrlProps/ctrlProp540.xml"/><Relationship Id="rId132" Type="http://schemas.openxmlformats.org/officeDocument/2006/relationships/ctrlProp" Target="../ctrlProps/ctrlProp561.xml"/><Relationship Id="rId153" Type="http://schemas.openxmlformats.org/officeDocument/2006/relationships/ctrlProp" Target="../ctrlProps/ctrlProp582.xml"/><Relationship Id="rId174" Type="http://schemas.openxmlformats.org/officeDocument/2006/relationships/ctrlProp" Target="../ctrlProps/ctrlProp603.xml"/><Relationship Id="rId179" Type="http://schemas.openxmlformats.org/officeDocument/2006/relationships/ctrlProp" Target="../ctrlProps/ctrlProp608.xml"/><Relationship Id="rId195" Type="http://schemas.openxmlformats.org/officeDocument/2006/relationships/ctrlProp" Target="../ctrlProps/ctrlProp624.xml"/><Relationship Id="rId209" Type="http://schemas.openxmlformats.org/officeDocument/2006/relationships/ctrlProp" Target="../ctrlProps/ctrlProp638.xml"/><Relationship Id="rId190" Type="http://schemas.openxmlformats.org/officeDocument/2006/relationships/ctrlProp" Target="../ctrlProps/ctrlProp619.xml"/><Relationship Id="rId204" Type="http://schemas.openxmlformats.org/officeDocument/2006/relationships/ctrlProp" Target="../ctrlProps/ctrlProp633.xml"/><Relationship Id="rId220" Type="http://schemas.openxmlformats.org/officeDocument/2006/relationships/ctrlProp" Target="../ctrlProps/ctrlProp649.xml"/><Relationship Id="rId225" Type="http://schemas.openxmlformats.org/officeDocument/2006/relationships/ctrlProp" Target="../ctrlProps/ctrlProp654.xml"/><Relationship Id="rId241" Type="http://schemas.openxmlformats.org/officeDocument/2006/relationships/ctrlProp" Target="../ctrlProps/ctrlProp670.xml"/><Relationship Id="rId246" Type="http://schemas.openxmlformats.org/officeDocument/2006/relationships/ctrlProp" Target="../ctrlProps/ctrlProp675.xml"/><Relationship Id="rId267" Type="http://schemas.openxmlformats.org/officeDocument/2006/relationships/ctrlProp" Target="../ctrlProps/ctrlProp696.xml"/><Relationship Id="rId288" Type="http://schemas.openxmlformats.org/officeDocument/2006/relationships/ctrlProp" Target="../ctrlProps/ctrlProp717.xml"/><Relationship Id="rId15" Type="http://schemas.openxmlformats.org/officeDocument/2006/relationships/ctrlProp" Target="../ctrlProps/ctrlProp444.xml"/><Relationship Id="rId36" Type="http://schemas.openxmlformats.org/officeDocument/2006/relationships/ctrlProp" Target="../ctrlProps/ctrlProp465.xml"/><Relationship Id="rId57" Type="http://schemas.openxmlformats.org/officeDocument/2006/relationships/ctrlProp" Target="../ctrlProps/ctrlProp486.xml"/><Relationship Id="rId106" Type="http://schemas.openxmlformats.org/officeDocument/2006/relationships/ctrlProp" Target="../ctrlProps/ctrlProp535.xml"/><Relationship Id="rId127" Type="http://schemas.openxmlformats.org/officeDocument/2006/relationships/ctrlProp" Target="../ctrlProps/ctrlProp556.xml"/><Relationship Id="rId262" Type="http://schemas.openxmlformats.org/officeDocument/2006/relationships/ctrlProp" Target="../ctrlProps/ctrlProp691.xml"/><Relationship Id="rId283" Type="http://schemas.openxmlformats.org/officeDocument/2006/relationships/ctrlProp" Target="../ctrlProps/ctrlProp712.xml"/><Relationship Id="rId10" Type="http://schemas.openxmlformats.org/officeDocument/2006/relationships/ctrlProp" Target="../ctrlProps/ctrlProp439.xml"/><Relationship Id="rId31" Type="http://schemas.openxmlformats.org/officeDocument/2006/relationships/ctrlProp" Target="../ctrlProps/ctrlProp460.xml"/><Relationship Id="rId52" Type="http://schemas.openxmlformats.org/officeDocument/2006/relationships/ctrlProp" Target="../ctrlProps/ctrlProp481.xml"/><Relationship Id="rId73" Type="http://schemas.openxmlformats.org/officeDocument/2006/relationships/ctrlProp" Target="../ctrlProps/ctrlProp502.xml"/><Relationship Id="rId78" Type="http://schemas.openxmlformats.org/officeDocument/2006/relationships/ctrlProp" Target="../ctrlProps/ctrlProp507.xml"/><Relationship Id="rId94" Type="http://schemas.openxmlformats.org/officeDocument/2006/relationships/ctrlProp" Target="../ctrlProps/ctrlProp523.xml"/><Relationship Id="rId99" Type="http://schemas.openxmlformats.org/officeDocument/2006/relationships/ctrlProp" Target="../ctrlProps/ctrlProp528.xml"/><Relationship Id="rId101" Type="http://schemas.openxmlformats.org/officeDocument/2006/relationships/ctrlProp" Target="../ctrlProps/ctrlProp530.xml"/><Relationship Id="rId122" Type="http://schemas.openxmlformats.org/officeDocument/2006/relationships/ctrlProp" Target="../ctrlProps/ctrlProp551.xml"/><Relationship Id="rId143" Type="http://schemas.openxmlformats.org/officeDocument/2006/relationships/ctrlProp" Target="../ctrlProps/ctrlProp572.xml"/><Relationship Id="rId148" Type="http://schemas.openxmlformats.org/officeDocument/2006/relationships/ctrlProp" Target="../ctrlProps/ctrlProp577.xml"/><Relationship Id="rId164" Type="http://schemas.openxmlformats.org/officeDocument/2006/relationships/ctrlProp" Target="../ctrlProps/ctrlProp593.xml"/><Relationship Id="rId169" Type="http://schemas.openxmlformats.org/officeDocument/2006/relationships/ctrlProp" Target="../ctrlProps/ctrlProp598.xml"/><Relationship Id="rId185" Type="http://schemas.openxmlformats.org/officeDocument/2006/relationships/ctrlProp" Target="../ctrlProps/ctrlProp614.xml"/><Relationship Id="rId4" Type="http://schemas.openxmlformats.org/officeDocument/2006/relationships/ctrlProp" Target="../ctrlProps/ctrlProp433.xml"/><Relationship Id="rId9" Type="http://schemas.openxmlformats.org/officeDocument/2006/relationships/ctrlProp" Target="../ctrlProps/ctrlProp438.xml"/><Relationship Id="rId180" Type="http://schemas.openxmlformats.org/officeDocument/2006/relationships/ctrlProp" Target="../ctrlProps/ctrlProp609.xml"/><Relationship Id="rId210" Type="http://schemas.openxmlformats.org/officeDocument/2006/relationships/ctrlProp" Target="../ctrlProps/ctrlProp639.xml"/><Relationship Id="rId215" Type="http://schemas.openxmlformats.org/officeDocument/2006/relationships/ctrlProp" Target="../ctrlProps/ctrlProp644.xml"/><Relationship Id="rId236" Type="http://schemas.openxmlformats.org/officeDocument/2006/relationships/ctrlProp" Target="../ctrlProps/ctrlProp665.xml"/><Relationship Id="rId257" Type="http://schemas.openxmlformats.org/officeDocument/2006/relationships/ctrlProp" Target="../ctrlProps/ctrlProp686.xml"/><Relationship Id="rId278" Type="http://schemas.openxmlformats.org/officeDocument/2006/relationships/ctrlProp" Target="../ctrlProps/ctrlProp707.xml"/><Relationship Id="rId26" Type="http://schemas.openxmlformats.org/officeDocument/2006/relationships/ctrlProp" Target="../ctrlProps/ctrlProp455.xml"/><Relationship Id="rId231" Type="http://schemas.openxmlformats.org/officeDocument/2006/relationships/ctrlProp" Target="../ctrlProps/ctrlProp660.xml"/><Relationship Id="rId252" Type="http://schemas.openxmlformats.org/officeDocument/2006/relationships/ctrlProp" Target="../ctrlProps/ctrlProp681.xml"/><Relationship Id="rId273" Type="http://schemas.openxmlformats.org/officeDocument/2006/relationships/ctrlProp" Target="../ctrlProps/ctrlProp702.xml"/><Relationship Id="rId294" Type="http://schemas.openxmlformats.org/officeDocument/2006/relationships/ctrlProp" Target="../ctrlProps/ctrlProp723.xml"/><Relationship Id="rId47" Type="http://schemas.openxmlformats.org/officeDocument/2006/relationships/ctrlProp" Target="../ctrlProps/ctrlProp476.xml"/><Relationship Id="rId68" Type="http://schemas.openxmlformats.org/officeDocument/2006/relationships/ctrlProp" Target="../ctrlProps/ctrlProp497.xml"/><Relationship Id="rId89" Type="http://schemas.openxmlformats.org/officeDocument/2006/relationships/ctrlProp" Target="../ctrlProps/ctrlProp518.xml"/><Relationship Id="rId112" Type="http://schemas.openxmlformats.org/officeDocument/2006/relationships/ctrlProp" Target="../ctrlProps/ctrlProp541.xml"/><Relationship Id="rId133" Type="http://schemas.openxmlformats.org/officeDocument/2006/relationships/ctrlProp" Target="../ctrlProps/ctrlProp562.xml"/><Relationship Id="rId154" Type="http://schemas.openxmlformats.org/officeDocument/2006/relationships/ctrlProp" Target="../ctrlProps/ctrlProp583.xml"/><Relationship Id="rId175" Type="http://schemas.openxmlformats.org/officeDocument/2006/relationships/ctrlProp" Target="../ctrlProps/ctrlProp604.xml"/><Relationship Id="rId196" Type="http://schemas.openxmlformats.org/officeDocument/2006/relationships/ctrlProp" Target="../ctrlProps/ctrlProp625.xml"/><Relationship Id="rId200" Type="http://schemas.openxmlformats.org/officeDocument/2006/relationships/ctrlProp" Target="../ctrlProps/ctrlProp629.xml"/><Relationship Id="rId16" Type="http://schemas.openxmlformats.org/officeDocument/2006/relationships/ctrlProp" Target="../ctrlProps/ctrlProp445.xml"/><Relationship Id="rId221" Type="http://schemas.openxmlformats.org/officeDocument/2006/relationships/ctrlProp" Target="../ctrlProps/ctrlProp650.xml"/><Relationship Id="rId242" Type="http://schemas.openxmlformats.org/officeDocument/2006/relationships/ctrlProp" Target="../ctrlProps/ctrlProp671.xml"/><Relationship Id="rId263" Type="http://schemas.openxmlformats.org/officeDocument/2006/relationships/ctrlProp" Target="../ctrlProps/ctrlProp692.xml"/><Relationship Id="rId284" Type="http://schemas.openxmlformats.org/officeDocument/2006/relationships/ctrlProp" Target="../ctrlProps/ctrlProp713.xml"/><Relationship Id="rId37" Type="http://schemas.openxmlformats.org/officeDocument/2006/relationships/ctrlProp" Target="../ctrlProps/ctrlProp466.xml"/><Relationship Id="rId58" Type="http://schemas.openxmlformats.org/officeDocument/2006/relationships/ctrlProp" Target="../ctrlProps/ctrlProp487.xml"/><Relationship Id="rId79" Type="http://schemas.openxmlformats.org/officeDocument/2006/relationships/ctrlProp" Target="../ctrlProps/ctrlProp508.xml"/><Relationship Id="rId102" Type="http://schemas.openxmlformats.org/officeDocument/2006/relationships/ctrlProp" Target="../ctrlProps/ctrlProp531.xml"/><Relationship Id="rId123" Type="http://schemas.openxmlformats.org/officeDocument/2006/relationships/ctrlProp" Target="../ctrlProps/ctrlProp552.xml"/><Relationship Id="rId144" Type="http://schemas.openxmlformats.org/officeDocument/2006/relationships/ctrlProp" Target="../ctrlProps/ctrlProp573.xml"/><Relationship Id="rId90" Type="http://schemas.openxmlformats.org/officeDocument/2006/relationships/ctrlProp" Target="../ctrlProps/ctrlProp519.xml"/><Relationship Id="rId165" Type="http://schemas.openxmlformats.org/officeDocument/2006/relationships/ctrlProp" Target="../ctrlProps/ctrlProp594.xml"/><Relationship Id="rId186" Type="http://schemas.openxmlformats.org/officeDocument/2006/relationships/ctrlProp" Target="../ctrlProps/ctrlProp615.xml"/><Relationship Id="rId211" Type="http://schemas.openxmlformats.org/officeDocument/2006/relationships/ctrlProp" Target="../ctrlProps/ctrlProp640.xml"/><Relationship Id="rId232" Type="http://schemas.openxmlformats.org/officeDocument/2006/relationships/ctrlProp" Target="../ctrlProps/ctrlProp661.xml"/><Relationship Id="rId253" Type="http://schemas.openxmlformats.org/officeDocument/2006/relationships/ctrlProp" Target="../ctrlProps/ctrlProp682.xml"/><Relationship Id="rId274" Type="http://schemas.openxmlformats.org/officeDocument/2006/relationships/ctrlProp" Target="../ctrlProps/ctrlProp703.xml"/><Relationship Id="rId27" Type="http://schemas.openxmlformats.org/officeDocument/2006/relationships/ctrlProp" Target="../ctrlProps/ctrlProp456.xml"/><Relationship Id="rId48" Type="http://schemas.openxmlformats.org/officeDocument/2006/relationships/ctrlProp" Target="../ctrlProps/ctrlProp477.xml"/><Relationship Id="rId69" Type="http://schemas.openxmlformats.org/officeDocument/2006/relationships/ctrlProp" Target="../ctrlProps/ctrlProp498.xml"/><Relationship Id="rId113" Type="http://schemas.openxmlformats.org/officeDocument/2006/relationships/ctrlProp" Target="../ctrlProps/ctrlProp542.xml"/><Relationship Id="rId134" Type="http://schemas.openxmlformats.org/officeDocument/2006/relationships/ctrlProp" Target="../ctrlProps/ctrlProp563.xml"/><Relationship Id="rId80" Type="http://schemas.openxmlformats.org/officeDocument/2006/relationships/ctrlProp" Target="../ctrlProps/ctrlProp509.xml"/><Relationship Id="rId155" Type="http://schemas.openxmlformats.org/officeDocument/2006/relationships/ctrlProp" Target="../ctrlProps/ctrlProp584.xml"/><Relationship Id="rId176" Type="http://schemas.openxmlformats.org/officeDocument/2006/relationships/ctrlProp" Target="../ctrlProps/ctrlProp605.xml"/><Relationship Id="rId197" Type="http://schemas.openxmlformats.org/officeDocument/2006/relationships/ctrlProp" Target="../ctrlProps/ctrlProp626.xml"/><Relationship Id="rId201" Type="http://schemas.openxmlformats.org/officeDocument/2006/relationships/ctrlProp" Target="../ctrlProps/ctrlProp630.xml"/><Relationship Id="rId222" Type="http://schemas.openxmlformats.org/officeDocument/2006/relationships/ctrlProp" Target="../ctrlProps/ctrlProp651.xml"/><Relationship Id="rId243" Type="http://schemas.openxmlformats.org/officeDocument/2006/relationships/ctrlProp" Target="../ctrlProps/ctrlProp672.xml"/><Relationship Id="rId264" Type="http://schemas.openxmlformats.org/officeDocument/2006/relationships/ctrlProp" Target="../ctrlProps/ctrlProp693.xml"/><Relationship Id="rId285" Type="http://schemas.openxmlformats.org/officeDocument/2006/relationships/ctrlProp" Target="../ctrlProps/ctrlProp714.xml"/><Relationship Id="rId17" Type="http://schemas.openxmlformats.org/officeDocument/2006/relationships/ctrlProp" Target="../ctrlProps/ctrlProp446.xml"/><Relationship Id="rId38" Type="http://schemas.openxmlformats.org/officeDocument/2006/relationships/ctrlProp" Target="../ctrlProps/ctrlProp467.xml"/><Relationship Id="rId59" Type="http://schemas.openxmlformats.org/officeDocument/2006/relationships/ctrlProp" Target="../ctrlProps/ctrlProp488.xml"/><Relationship Id="rId103" Type="http://schemas.openxmlformats.org/officeDocument/2006/relationships/ctrlProp" Target="../ctrlProps/ctrlProp532.xml"/><Relationship Id="rId124" Type="http://schemas.openxmlformats.org/officeDocument/2006/relationships/ctrlProp" Target="../ctrlProps/ctrlProp553.xml"/><Relationship Id="rId70" Type="http://schemas.openxmlformats.org/officeDocument/2006/relationships/ctrlProp" Target="../ctrlProps/ctrlProp499.xml"/><Relationship Id="rId91" Type="http://schemas.openxmlformats.org/officeDocument/2006/relationships/ctrlProp" Target="../ctrlProps/ctrlProp520.xml"/><Relationship Id="rId145" Type="http://schemas.openxmlformats.org/officeDocument/2006/relationships/ctrlProp" Target="../ctrlProps/ctrlProp574.xml"/><Relationship Id="rId166" Type="http://schemas.openxmlformats.org/officeDocument/2006/relationships/ctrlProp" Target="../ctrlProps/ctrlProp595.xml"/><Relationship Id="rId187" Type="http://schemas.openxmlformats.org/officeDocument/2006/relationships/ctrlProp" Target="../ctrlProps/ctrlProp616.xml"/><Relationship Id="rId1" Type="http://schemas.openxmlformats.org/officeDocument/2006/relationships/printerSettings" Target="../printerSettings/printerSettings9.bin"/><Relationship Id="rId212" Type="http://schemas.openxmlformats.org/officeDocument/2006/relationships/ctrlProp" Target="../ctrlProps/ctrlProp641.xml"/><Relationship Id="rId233" Type="http://schemas.openxmlformats.org/officeDocument/2006/relationships/ctrlProp" Target="../ctrlProps/ctrlProp662.xml"/><Relationship Id="rId254" Type="http://schemas.openxmlformats.org/officeDocument/2006/relationships/ctrlProp" Target="../ctrlProps/ctrlProp683.xml"/><Relationship Id="rId28" Type="http://schemas.openxmlformats.org/officeDocument/2006/relationships/ctrlProp" Target="../ctrlProps/ctrlProp457.xml"/><Relationship Id="rId49" Type="http://schemas.openxmlformats.org/officeDocument/2006/relationships/ctrlProp" Target="../ctrlProps/ctrlProp478.xml"/><Relationship Id="rId114" Type="http://schemas.openxmlformats.org/officeDocument/2006/relationships/ctrlProp" Target="../ctrlProps/ctrlProp543.xml"/><Relationship Id="rId275" Type="http://schemas.openxmlformats.org/officeDocument/2006/relationships/ctrlProp" Target="../ctrlProps/ctrlProp704.xml"/><Relationship Id="rId60" Type="http://schemas.openxmlformats.org/officeDocument/2006/relationships/ctrlProp" Target="../ctrlProps/ctrlProp489.xml"/><Relationship Id="rId81" Type="http://schemas.openxmlformats.org/officeDocument/2006/relationships/ctrlProp" Target="../ctrlProps/ctrlProp510.xml"/><Relationship Id="rId135" Type="http://schemas.openxmlformats.org/officeDocument/2006/relationships/ctrlProp" Target="../ctrlProps/ctrlProp564.xml"/><Relationship Id="rId156" Type="http://schemas.openxmlformats.org/officeDocument/2006/relationships/ctrlProp" Target="../ctrlProps/ctrlProp585.xml"/><Relationship Id="rId177" Type="http://schemas.openxmlformats.org/officeDocument/2006/relationships/ctrlProp" Target="../ctrlProps/ctrlProp606.xml"/><Relationship Id="rId198" Type="http://schemas.openxmlformats.org/officeDocument/2006/relationships/ctrlProp" Target="../ctrlProps/ctrlProp627.xml"/><Relationship Id="rId202" Type="http://schemas.openxmlformats.org/officeDocument/2006/relationships/ctrlProp" Target="../ctrlProps/ctrlProp631.xml"/><Relationship Id="rId223" Type="http://schemas.openxmlformats.org/officeDocument/2006/relationships/ctrlProp" Target="../ctrlProps/ctrlProp652.xml"/><Relationship Id="rId244" Type="http://schemas.openxmlformats.org/officeDocument/2006/relationships/ctrlProp" Target="../ctrlProps/ctrlProp673.xml"/><Relationship Id="rId18" Type="http://schemas.openxmlformats.org/officeDocument/2006/relationships/ctrlProp" Target="../ctrlProps/ctrlProp447.xml"/><Relationship Id="rId39" Type="http://schemas.openxmlformats.org/officeDocument/2006/relationships/ctrlProp" Target="../ctrlProps/ctrlProp468.xml"/><Relationship Id="rId265" Type="http://schemas.openxmlformats.org/officeDocument/2006/relationships/ctrlProp" Target="../ctrlProps/ctrlProp694.xml"/><Relationship Id="rId286" Type="http://schemas.openxmlformats.org/officeDocument/2006/relationships/ctrlProp" Target="../ctrlProps/ctrlProp71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2">
    <tabColor rgb="FF00B050"/>
  </sheetPr>
  <dimension ref="A1:I109"/>
  <sheetViews>
    <sheetView showGridLines="0" showRowColHeaders="0" tabSelected="1"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19"/>
      <c r="B1" s="294" t="s">
        <v>1546</v>
      </c>
      <c r="C1" s="295"/>
      <c r="D1" s="296"/>
      <c r="E1" s="131"/>
    </row>
    <row r="2" spans="1:5" ht="20.100000000000001" customHeight="1" x14ac:dyDescent="0.25">
      <c r="A2" s="131"/>
      <c r="B2" s="297"/>
      <c r="C2" s="298"/>
      <c r="D2" s="299"/>
      <c r="E2" s="131"/>
    </row>
    <row r="3" spans="1:5" ht="20.100000000000001" customHeight="1" thickBot="1" x14ac:dyDescent="0.3">
      <c r="A3" s="131"/>
      <c r="B3" s="300"/>
      <c r="C3" s="301"/>
      <c r="D3" s="302"/>
      <c r="E3" s="131"/>
    </row>
    <row r="4" spans="1:5" ht="20.100000000000001" customHeight="1" thickBot="1" x14ac:dyDescent="0.3">
      <c r="A4" s="131"/>
      <c r="B4" s="303" t="s">
        <v>2086</v>
      </c>
      <c r="C4" s="304"/>
      <c r="D4" s="305"/>
      <c r="E4" s="131"/>
    </row>
    <row r="5" spans="1:5" ht="20.100000000000001" customHeight="1" x14ac:dyDescent="0.25">
      <c r="A5" s="131"/>
      <c r="B5" s="221" t="s">
        <v>169</v>
      </c>
      <c r="C5" s="222" t="s">
        <v>2097</v>
      </c>
      <c r="D5" s="223"/>
      <c r="E5" s="131"/>
    </row>
    <row r="6" spans="1:5" ht="20.100000000000001" customHeight="1" x14ac:dyDescent="0.25">
      <c r="A6" s="131"/>
      <c r="B6" s="224" t="s">
        <v>170</v>
      </c>
      <c r="C6" s="185" t="s">
        <v>1536</v>
      </c>
      <c r="D6" s="190"/>
      <c r="E6" s="131"/>
    </row>
    <row r="7" spans="1:5" ht="20.100000000000001" customHeight="1" x14ac:dyDescent="0.25">
      <c r="A7" s="131"/>
      <c r="B7" s="224" t="s">
        <v>1240</v>
      </c>
      <c r="C7" s="185" t="s">
        <v>2100</v>
      </c>
      <c r="D7" s="190"/>
      <c r="E7" s="131"/>
    </row>
    <row r="8" spans="1:5" ht="20.100000000000001" customHeight="1" thickBot="1" x14ac:dyDescent="0.3">
      <c r="A8" s="131"/>
      <c r="B8" s="225" t="s">
        <v>0</v>
      </c>
      <c r="C8" s="226" t="s">
        <v>2106</v>
      </c>
      <c r="D8" s="227"/>
      <c r="E8" s="131"/>
    </row>
    <row r="9" spans="1:5" ht="20.100000000000001" customHeight="1" thickBot="1" x14ac:dyDescent="0.3">
      <c r="A9" s="131"/>
      <c r="B9" s="303" t="s">
        <v>1241</v>
      </c>
      <c r="C9" s="304"/>
      <c r="D9" s="305"/>
      <c r="E9" s="131"/>
    </row>
    <row r="10" spans="1:5" ht="20.100000000000001" customHeight="1" x14ac:dyDescent="0.25">
      <c r="A10" s="131"/>
      <c r="B10" s="285" t="s">
        <v>2103</v>
      </c>
      <c r="C10" s="286"/>
      <c r="D10" s="287"/>
      <c r="E10" s="131"/>
    </row>
    <row r="11" spans="1:5" ht="20.100000000000001" customHeight="1" x14ac:dyDescent="0.25">
      <c r="A11" s="131"/>
      <c r="B11" s="288"/>
      <c r="C11" s="289"/>
      <c r="D11" s="290"/>
      <c r="E11" s="131"/>
    </row>
    <row r="12" spans="1:5" ht="20.100000000000001" customHeight="1" x14ac:dyDescent="0.25">
      <c r="A12" s="131"/>
      <c r="B12" s="288"/>
      <c r="C12" s="289"/>
      <c r="D12" s="290"/>
      <c r="E12" s="131"/>
    </row>
    <row r="13" spans="1:5" ht="20.100000000000001" customHeight="1" x14ac:dyDescent="0.25">
      <c r="A13" s="131"/>
      <c r="B13" s="288"/>
      <c r="C13" s="289"/>
      <c r="D13" s="290"/>
      <c r="E13" s="131"/>
    </row>
    <row r="14" spans="1:5" ht="20.100000000000001" customHeight="1" x14ac:dyDescent="0.25">
      <c r="A14" s="131"/>
      <c r="B14" s="288"/>
      <c r="C14" s="289"/>
      <c r="D14" s="290"/>
      <c r="E14" s="131"/>
    </row>
    <row r="15" spans="1:5" ht="20.100000000000001" customHeight="1" x14ac:dyDescent="0.25">
      <c r="A15" s="131"/>
      <c r="B15" s="288"/>
      <c r="C15" s="289"/>
      <c r="D15" s="290"/>
      <c r="E15" s="131"/>
    </row>
    <row r="16" spans="1:5" ht="20.100000000000001" customHeight="1" x14ac:dyDescent="0.25">
      <c r="A16" s="131"/>
      <c r="B16" s="288"/>
      <c r="C16" s="289"/>
      <c r="D16" s="290"/>
      <c r="E16" s="131"/>
    </row>
    <row r="17" spans="1:5" ht="20.100000000000001" customHeight="1" thickBot="1" x14ac:dyDescent="0.3">
      <c r="A17" s="131"/>
      <c r="B17" s="288"/>
      <c r="C17" s="289"/>
      <c r="D17" s="290"/>
      <c r="E17" s="131"/>
    </row>
    <row r="18" spans="1:5" ht="20.100000000000001" customHeight="1" thickBot="1" x14ac:dyDescent="0.3">
      <c r="A18" s="131"/>
      <c r="B18" s="315" t="s">
        <v>2087</v>
      </c>
      <c r="C18" s="316"/>
      <c r="D18" s="317"/>
      <c r="E18" s="131"/>
    </row>
    <row r="19" spans="1:5" ht="20.100000000000001" customHeight="1" x14ac:dyDescent="0.25">
      <c r="A19" s="131"/>
      <c r="B19" s="285" t="s">
        <v>2090</v>
      </c>
      <c r="C19" s="286"/>
      <c r="D19" s="287"/>
      <c r="E19" s="131"/>
    </row>
    <row r="20" spans="1:5" ht="20.100000000000001" customHeight="1" x14ac:dyDescent="0.25">
      <c r="A20" s="131"/>
      <c r="B20" s="288"/>
      <c r="C20" s="289"/>
      <c r="D20" s="290"/>
      <c r="E20" s="131"/>
    </row>
    <row r="21" spans="1:5" ht="20.100000000000001" customHeight="1" x14ac:dyDescent="0.25">
      <c r="A21" s="131"/>
      <c r="B21" s="288"/>
      <c r="C21" s="289"/>
      <c r="D21" s="290"/>
      <c r="E21" s="131"/>
    </row>
    <row r="22" spans="1:5" ht="20.100000000000001" customHeight="1" x14ac:dyDescent="0.25">
      <c r="A22" s="131"/>
      <c r="B22" s="288"/>
      <c r="C22" s="289"/>
      <c r="D22" s="290"/>
      <c r="E22" s="131"/>
    </row>
    <row r="23" spans="1:5" ht="20.100000000000001" customHeight="1" x14ac:dyDescent="0.25">
      <c r="A23" s="131"/>
      <c r="B23" s="288"/>
      <c r="C23" s="289"/>
      <c r="D23" s="290"/>
      <c r="E23" s="131"/>
    </row>
    <row r="24" spans="1:5" ht="20.100000000000001" customHeight="1" x14ac:dyDescent="0.25">
      <c r="A24" s="131"/>
      <c r="B24" s="288"/>
      <c r="C24" s="289"/>
      <c r="D24" s="290"/>
      <c r="E24" s="131"/>
    </row>
    <row r="25" spans="1:5" ht="20.100000000000001" customHeight="1" thickBot="1" x14ac:dyDescent="0.3">
      <c r="A25" s="131"/>
      <c r="B25" s="288"/>
      <c r="C25" s="289"/>
      <c r="D25" s="290"/>
      <c r="E25" s="131"/>
    </row>
    <row r="26" spans="1:5" ht="20.100000000000001" customHeight="1" thickBot="1" x14ac:dyDescent="0.3">
      <c r="A26" s="131"/>
      <c r="B26" s="315" t="s">
        <v>2085</v>
      </c>
      <c r="C26" s="316"/>
      <c r="D26" s="317"/>
      <c r="E26" s="131"/>
    </row>
    <row r="27" spans="1:5" ht="20.100000000000001" customHeight="1" x14ac:dyDescent="0.25">
      <c r="A27" s="131"/>
      <c r="B27" s="285" t="s">
        <v>2094</v>
      </c>
      <c r="C27" s="286"/>
      <c r="D27" s="287"/>
      <c r="E27" s="131"/>
    </row>
    <row r="28" spans="1:5" ht="20.100000000000001" customHeight="1" x14ac:dyDescent="0.25">
      <c r="A28" s="131"/>
      <c r="B28" s="288"/>
      <c r="C28" s="289"/>
      <c r="D28" s="290"/>
      <c r="E28" s="131"/>
    </row>
    <row r="29" spans="1:5" ht="20.100000000000001" customHeight="1" x14ac:dyDescent="0.25">
      <c r="A29" s="131"/>
      <c r="B29" s="262"/>
      <c r="C29" s="263"/>
      <c r="D29" s="264"/>
      <c r="E29" s="131"/>
    </row>
    <row r="30" spans="1:5" ht="20.100000000000001" customHeight="1" x14ac:dyDescent="0.25">
      <c r="A30" s="131"/>
      <c r="B30" s="262"/>
      <c r="C30" s="263"/>
      <c r="D30" s="264"/>
      <c r="E30" s="131"/>
    </row>
    <row r="31" spans="1:5" ht="20.100000000000001" customHeight="1" x14ac:dyDescent="0.25">
      <c r="A31" s="131"/>
      <c r="B31" s="262"/>
      <c r="C31" s="263"/>
      <c r="D31" s="264"/>
      <c r="E31" s="131"/>
    </row>
    <row r="32" spans="1:5" ht="20.100000000000001" customHeight="1" x14ac:dyDescent="0.25">
      <c r="A32" s="131"/>
      <c r="B32" s="262"/>
      <c r="C32" s="263"/>
      <c r="D32" s="264"/>
      <c r="E32" s="131"/>
    </row>
    <row r="33" spans="1:5" ht="20.100000000000001" customHeight="1" x14ac:dyDescent="0.25">
      <c r="A33" s="131"/>
      <c r="B33" s="262"/>
      <c r="C33" s="263"/>
      <c r="D33" s="264"/>
      <c r="E33" s="131"/>
    </row>
    <row r="34" spans="1:5" ht="20.100000000000001" customHeight="1" x14ac:dyDescent="0.25">
      <c r="A34" s="131"/>
      <c r="B34" s="262"/>
      <c r="C34" s="263"/>
      <c r="D34" s="264"/>
      <c r="E34" s="131"/>
    </row>
    <row r="35" spans="1:5" ht="20.100000000000001" customHeight="1" x14ac:dyDescent="0.25">
      <c r="A35" s="131"/>
      <c r="B35" s="262"/>
      <c r="C35" s="263"/>
      <c r="D35" s="264"/>
      <c r="E35" s="131"/>
    </row>
    <row r="36" spans="1:5" ht="20.100000000000001" customHeight="1" x14ac:dyDescent="0.25">
      <c r="A36" s="131"/>
      <c r="B36" s="262"/>
      <c r="C36" s="263"/>
      <c r="D36" s="264"/>
      <c r="E36" s="131"/>
    </row>
    <row r="37" spans="1:5" ht="20.100000000000001" customHeight="1" x14ac:dyDescent="0.25">
      <c r="A37" s="131"/>
      <c r="B37" s="262"/>
      <c r="C37" s="263"/>
      <c r="D37" s="264"/>
      <c r="E37" s="131"/>
    </row>
    <row r="38" spans="1:5" ht="20.100000000000001" customHeight="1" x14ac:dyDescent="0.25">
      <c r="A38" s="131"/>
      <c r="B38" s="262"/>
      <c r="C38" s="263"/>
      <c r="D38" s="264"/>
      <c r="E38" s="131"/>
    </row>
    <row r="39" spans="1:5" ht="20.100000000000001" customHeight="1" x14ac:dyDescent="0.25">
      <c r="A39" s="131"/>
      <c r="B39" s="265"/>
      <c r="C39" s="266"/>
      <c r="D39" s="267"/>
      <c r="E39" s="131"/>
    </row>
    <row r="40" spans="1:5" ht="20.100000000000001" customHeight="1" x14ac:dyDescent="0.25">
      <c r="A40" s="131"/>
      <c r="B40" s="265"/>
      <c r="C40" s="266"/>
      <c r="D40" s="267"/>
      <c r="E40" s="131"/>
    </row>
    <row r="41" spans="1:5" ht="20.100000000000001" customHeight="1" x14ac:dyDescent="0.25">
      <c r="A41" s="131"/>
      <c r="B41" s="265"/>
      <c r="C41" s="266"/>
      <c r="D41" s="267"/>
      <c r="E41" s="131"/>
    </row>
    <row r="42" spans="1:5" ht="20.100000000000001" customHeight="1" thickBot="1" x14ac:dyDescent="0.3">
      <c r="A42" s="131"/>
      <c r="B42" s="262"/>
      <c r="C42" s="263"/>
      <c r="D42" s="264"/>
      <c r="E42" s="131"/>
    </row>
    <row r="43" spans="1:5" ht="20.100000000000001" customHeight="1" thickBot="1" x14ac:dyDescent="0.3">
      <c r="A43" s="131"/>
      <c r="B43" s="303" t="s">
        <v>1535</v>
      </c>
      <c r="C43" s="304"/>
      <c r="D43" s="305"/>
      <c r="E43" s="131"/>
    </row>
    <row r="44" spans="1:5" ht="20.100000000000001" customHeight="1" x14ac:dyDescent="0.25">
      <c r="A44" s="131"/>
      <c r="B44" s="306" t="s">
        <v>2089</v>
      </c>
      <c r="C44" s="307"/>
      <c r="D44" s="308"/>
      <c r="E44" s="131"/>
    </row>
    <row r="45" spans="1:5" ht="20.100000000000001" customHeight="1" x14ac:dyDescent="0.25">
      <c r="A45" s="131"/>
      <c r="B45" s="309"/>
      <c r="C45" s="310"/>
      <c r="D45" s="311"/>
      <c r="E45" s="131"/>
    </row>
    <row r="46" spans="1:5" ht="20.100000000000001" customHeight="1" x14ac:dyDescent="0.25">
      <c r="A46" s="131"/>
      <c r="B46" s="309"/>
      <c r="C46" s="310"/>
      <c r="D46" s="311"/>
      <c r="E46" s="131"/>
    </row>
    <row r="47" spans="1:5" ht="20.100000000000001" customHeight="1" x14ac:dyDescent="0.25">
      <c r="A47" s="131"/>
      <c r="B47" s="309"/>
      <c r="C47" s="310"/>
      <c r="D47" s="311"/>
      <c r="E47" s="131"/>
    </row>
    <row r="48" spans="1:5" ht="20.100000000000001" customHeight="1" x14ac:dyDescent="0.25">
      <c r="A48" s="131"/>
      <c r="B48" s="309"/>
      <c r="C48" s="310"/>
      <c r="D48" s="311"/>
      <c r="E48" s="131"/>
    </row>
    <row r="49" spans="1:5" ht="20.100000000000001" customHeight="1" x14ac:dyDescent="0.25">
      <c r="A49" s="131"/>
      <c r="B49" s="309"/>
      <c r="C49" s="310"/>
      <c r="D49" s="311"/>
      <c r="E49" s="131"/>
    </row>
    <row r="50" spans="1:5" ht="20.100000000000001" customHeight="1" x14ac:dyDescent="0.25">
      <c r="A50" s="131"/>
      <c r="B50" s="309"/>
      <c r="C50" s="310"/>
      <c r="D50" s="311"/>
      <c r="E50" s="131"/>
    </row>
    <row r="51" spans="1:5" ht="20.100000000000001" customHeight="1" x14ac:dyDescent="0.25">
      <c r="A51" s="131"/>
      <c r="B51" s="309"/>
      <c r="C51" s="310"/>
      <c r="D51" s="311"/>
      <c r="E51" s="131"/>
    </row>
    <row r="52" spans="1:5" ht="20.100000000000001" customHeight="1" x14ac:dyDescent="0.25">
      <c r="A52" s="131"/>
      <c r="B52" s="309"/>
      <c r="C52" s="310"/>
      <c r="D52" s="311"/>
      <c r="E52" s="131"/>
    </row>
    <row r="53" spans="1:5" ht="20.100000000000001" customHeight="1" thickBot="1" x14ac:dyDescent="0.3">
      <c r="A53" s="131"/>
      <c r="B53" s="312"/>
      <c r="C53" s="313"/>
      <c r="D53" s="314"/>
      <c r="E53" s="131"/>
    </row>
    <row r="54" spans="1:5" ht="20.100000000000001" customHeight="1" thickBot="1" x14ac:dyDescent="0.3">
      <c r="A54" s="131"/>
      <c r="B54" s="303" t="s">
        <v>2088</v>
      </c>
      <c r="C54" s="304"/>
      <c r="D54" s="305"/>
      <c r="E54" s="131"/>
    </row>
    <row r="55" spans="1:5" ht="20.100000000000001" customHeight="1" x14ac:dyDescent="0.25">
      <c r="A55" s="131"/>
      <c r="B55" s="285" t="s">
        <v>2099</v>
      </c>
      <c r="C55" s="286"/>
      <c r="D55" s="287"/>
      <c r="E55" s="131"/>
    </row>
    <row r="56" spans="1:5" ht="20.100000000000001" customHeight="1" x14ac:dyDescent="0.25">
      <c r="A56" s="131"/>
      <c r="B56" s="288"/>
      <c r="C56" s="289"/>
      <c r="D56" s="290"/>
      <c r="E56" s="131"/>
    </row>
    <row r="57" spans="1:5" ht="20.100000000000001" customHeight="1" x14ac:dyDescent="0.25">
      <c r="A57" s="131"/>
      <c r="B57" s="288"/>
      <c r="C57" s="289"/>
      <c r="D57" s="290"/>
      <c r="E57" s="131"/>
    </row>
    <row r="58" spans="1:5" ht="20.100000000000001" customHeight="1" x14ac:dyDescent="0.25">
      <c r="A58" s="131"/>
      <c r="B58" s="288"/>
      <c r="C58" s="289"/>
      <c r="D58" s="290"/>
      <c r="E58" s="131"/>
    </row>
    <row r="59" spans="1:5" ht="20.100000000000001" customHeight="1" thickBot="1" x14ac:dyDescent="0.3">
      <c r="A59" s="131"/>
      <c r="B59" s="291"/>
      <c r="C59" s="292"/>
      <c r="D59" s="293"/>
      <c r="E59" s="131"/>
    </row>
    <row r="60" spans="1:5" ht="20.100000000000001" customHeight="1" thickBot="1" x14ac:dyDescent="0.3">
      <c r="A60" s="131"/>
      <c r="B60" s="273" t="s">
        <v>2102</v>
      </c>
      <c r="C60" s="274"/>
      <c r="D60" s="275"/>
      <c r="E60" s="131"/>
    </row>
    <row r="61" spans="1:5" ht="20.100000000000001" customHeight="1" x14ac:dyDescent="0.25">
      <c r="A61" s="131"/>
      <c r="B61" s="276" t="s">
        <v>2104</v>
      </c>
      <c r="C61" s="277"/>
      <c r="D61" s="278"/>
      <c r="E61" s="131"/>
    </row>
    <row r="62" spans="1:5" ht="20.100000000000001" customHeight="1" x14ac:dyDescent="0.25">
      <c r="A62" s="131"/>
      <c r="B62" s="279"/>
      <c r="C62" s="280"/>
      <c r="D62" s="281"/>
      <c r="E62" s="131"/>
    </row>
    <row r="63" spans="1:5" ht="20.100000000000001" customHeight="1" thickBot="1" x14ac:dyDescent="0.3">
      <c r="A63" s="131"/>
      <c r="B63" s="282"/>
      <c r="C63" s="283"/>
      <c r="D63" s="284"/>
      <c r="E63" s="131"/>
    </row>
    <row r="64" spans="1:5"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14">
    <mergeCell ref="B60:D60"/>
    <mergeCell ref="B61:D63"/>
    <mergeCell ref="B55:D59"/>
    <mergeCell ref="B1:D3"/>
    <mergeCell ref="B10:D17"/>
    <mergeCell ref="B43:D43"/>
    <mergeCell ref="B9:D9"/>
    <mergeCell ref="B4:D4"/>
    <mergeCell ref="B54:D54"/>
    <mergeCell ref="B44:D53"/>
    <mergeCell ref="B19:D25"/>
    <mergeCell ref="B18:D18"/>
    <mergeCell ref="B26:D26"/>
    <mergeCell ref="B27:D28"/>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3">
    <tabColor rgb="FF002060"/>
  </sheetPr>
  <dimension ref="A1:J115"/>
  <sheetViews>
    <sheetView showRowColHeaders="0" zoomScaleNormal="100" workbookViewId="0">
      <selection activeCell="G1" sqref="G1:G3"/>
    </sheetView>
  </sheetViews>
  <sheetFormatPr defaultColWidth="0" defaultRowHeight="15" zeroHeight="1" x14ac:dyDescent="0.25"/>
  <cols>
    <col min="1" max="1" width="2.28515625" style="37" customWidth="1"/>
    <col min="2" max="2" width="28.85546875" bestFit="1" customWidth="1"/>
    <col min="3" max="3" width="15.7109375" customWidth="1"/>
    <col min="4" max="4" width="15.28515625" bestFit="1" customWidth="1"/>
    <col min="5" max="5" width="15.28515625" customWidth="1"/>
    <col min="6" max="6" width="2.28515625" customWidth="1"/>
    <col min="7" max="7" width="92.7109375" customWidth="1"/>
    <col min="8" max="8" width="2.28515625" style="37" customWidth="1"/>
    <col min="9" max="9" width="92.7109375" customWidth="1"/>
    <col min="10" max="10" width="15.7109375" customWidth="1"/>
    <col min="11" max="16384" width="9.140625" hidden="1"/>
  </cols>
  <sheetData>
    <row r="1" spans="1:10" ht="20.100000000000001" customHeight="1" x14ac:dyDescent="0.25">
      <c r="A1" s="363"/>
      <c r="B1" s="364"/>
      <c r="C1" s="364"/>
      <c r="D1" s="364"/>
      <c r="E1" s="364"/>
      <c r="F1" s="364"/>
      <c r="G1" s="295" t="s">
        <v>883</v>
      </c>
      <c r="H1" s="295"/>
      <c r="I1" s="295"/>
      <c r="J1" s="296"/>
    </row>
    <row r="2" spans="1:10" ht="20.100000000000001" customHeight="1" x14ac:dyDescent="0.25">
      <c r="A2" s="365"/>
      <c r="B2" s="366"/>
      <c r="C2" s="366"/>
      <c r="D2" s="366"/>
      <c r="E2" s="366"/>
      <c r="F2" s="366"/>
      <c r="G2" s="298"/>
      <c r="H2" s="298"/>
      <c r="I2" s="298"/>
      <c r="J2" s="299"/>
    </row>
    <row r="3" spans="1:10" ht="20.100000000000001" customHeight="1" thickBot="1" x14ac:dyDescent="0.3">
      <c r="A3" s="367"/>
      <c r="B3" s="368"/>
      <c r="C3" s="368"/>
      <c r="D3" s="368"/>
      <c r="E3" s="368"/>
      <c r="F3" s="368"/>
      <c r="G3" s="301"/>
      <c r="H3" s="301"/>
      <c r="I3" s="301"/>
      <c r="J3" s="302"/>
    </row>
    <row r="4" spans="1:10" ht="20.100000000000001" customHeight="1" thickBot="1" x14ac:dyDescent="0.3">
      <c r="A4" s="16"/>
      <c r="B4" s="47"/>
      <c r="C4" s="47"/>
      <c r="D4" s="47"/>
      <c r="E4" s="47"/>
      <c r="F4" s="47"/>
      <c r="G4" s="43" t="s">
        <v>1239</v>
      </c>
      <c r="H4" s="43"/>
      <c r="I4" s="43"/>
      <c r="J4" s="271"/>
    </row>
    <row r="5" spans="1:10" ht="20.100000000000001" customHeight="1" x14ac:dyDescent="0.25">
      <c r="A5" s="16"/>
      <c r="B5" s="52" t="s">
        <v>685</v>
      </c>
      <c r="C5" s="126" t="s">
        <v>880</v>
      </c>
      <c r="D5" s="126" t="s">
        <v>2077</v>
      </c>
      <c r="E5" s="51" t="s">
        <v>954</v>
      </c>
      <c r="F5" s="123"/>
      <c r="G5" s="360"/>
      <c r="H5" s="11"/>
      <c r="I5" s="360"/>
      <c r="J5" s="115"/>
    </row>
    <row r="6" spans="1:10" ht="20.100000000000001" customHeight="1" x14ac:dyDescent="0.25">
      <c r="A6" s="16"/>
      <c r="B6" s="53" t="s">
        <v>53</v>
      </c>
      <c r="C6" s="127">
        <f>C42</f>
        <v>0</v>
      </c>
      <c r="D6" s="79">
        <f>Profile!C18</f>
        <v>0</v>
      </c>
      <c r="E6" s="124"/>
      <c r="F6" s="47"/>
      <c r="G6" s="361"/>
      <c r="H6" s="11"/>
      <c r="I6" s="361"/>
      <c r="J6" s="115"/>
    </row>
    <row r="7" spans="1:10" ht="20.100000000000001" customHeight="1" x14ac:dyDescent="0.25">
      <c r="A7" s="16"/>
      <c r="B7" s="53" t="s">
        <v>161</v>
      </c>
      <c r="C7" s="127">
        <f>C59</f>
        <v>0</v>
      </c>
      <c r="D7" s="79">
        <f>Profile!C19</f>
        <v>0</v>
      </c>
      <c r="E7" s="124"/>
      <c r="F7" s="47"/>
      <c r="G7" s="361"/>
      <c r="H7" s="11"/>
      <c r="I7" s="361"/>
      <c r="J7" s="115"/>
    </row>
    <row r="8" spans="1:10" ht="20.100000000000001" customHeight="1" x14ac:dyDescent="0.25">
      <c r="A8" s="16"/>
      <c r="B8" s="53" t="s">
        <v>162</v>
      </c>
      <c r="C8" s="127">
        <f>C73</f>
        <v>0</v>
      </c>
      <c r="D8" s="79">
        <f>Profile!C20</f>
        <v>0</v>
      </c>
      <c r="E8" s="124"/>
      <c r="F8" s="47"/>
      <c r="G8" s="361"/>
      <c r="H8" s="11"/>
      <c r="I8" s="361"/>
      <c r="J8" s="115"/>
    </row>
    <row r="9" spans="1:10" ht="20.100000000000001" customHeight="1" x14ac:dyDescent="0.25">
      <c r="A9" s="16"/>
      <c r="B9" s="53" t="s">
        <v>168</v>
      </c>
      <c r="C9" s="127">
        <f>C89</f>
        <v>0</v>
      </c>
      <c r="D9" s="79">
        <f>Profile!C21</f>
        <v>0</v>
      </c>
      <c r="E9" s="124">
        <f>D89</f>
        <v>0</v>
      </c>
      <c r="F9" s="47"/>
      <c r="G9" s="361"/>
      <c r="H9" s="11"/>
      <c r="I9" s="361"/>
      <c r="J9" s="115"/>
    </row>
    <row r="10" spans="1:10" ht="20.100000000000001" customHeight="1" x14ac:dyDescent="0.25">
      <c r="A10" s="16"/>
      <c r="B10" s="55" t="s">
        <v>951</v>
      </c>
      <c r="C10" s="128">
        <f>C108</f>
        <v>0</v>
      </c>
      <c r="D10" s="80">
        <f>Profile!C22</f>
        <v>0</v>
      </c>
      <c r="E10" s="125">
        <f>D108</f>
        <v>0</v>
      </c>
      <c r="F10" s="47"/>
      <c r="G10" s="361"/>
      <c r="H10" s="11"/>
      <c r="I10" s="361"/>
      <c r="J10" s="115"/>
    </row>
    <row r="11" spans="1:10" ht="20.100000000000001" customHeight="1" x14ac:dyDescent="0.25">
      <c r="A11" s="16"/>
      <c r="B11" s="54" t="s">
        <v>686</v>
      </c>
      <c r="C11" s="127">
        <f>ROUND(SUM(C7:C10)/(COUNT(C7:C10)),2)</f>
        <v>0</v>
      </c>
      <c r="D11" s="127">
        <f>SUM(D6:D10)/COUNT(D6:D10)</f>
        <v>0</v>
      </c>
      <c r="E11" s="124">
        <f>IFERROR(ROUND(SUMIF(E6:E10,"&gt;0")/COUNTIF(E6:E10,"&gt;0"),2),0)</f>
        <v>0</v>
      </c>
      <c r="F11" s="47"/>
      <c r="G11" s="361"/>
      <c r="H11" s="11"/>
      <c r="I11" s="361"/>
      <c r="J11" s="115"/>
    </row>
    <row r="12" spans="1:10" ht="20.100000000000001" customHeight="1" x14ac:dyDescent="0.25">
      <c r="A12" s="16"/>
      <c r="B12" s="47"/>
      <c r="C12" s="47"/>
      <c r="D12" s="47"/>
      <c r="E12" s="47"/>
      <c r="F12" s="47"/>
      <c r="G12" s="361"/>
      <c r="H12" s="11"/>
      <c r="I12" s="361"/>
      <c r="J12" s="115"/>
    </row>
    <row r="13" spans="1:10" ht="20.100000000000001" customHeight="1" x14ac:dyDescent="0.25">
      <c r="A13" s="16"/>
      <c r="B13" s="129"/>
      <c r="C13" s="129"/>
      <c r="D13" s="129"/>
      <c r="E13" s="129"/>
      <c r="F13" s="47"/>
      <c r="G13" s="361"/>
      <c r="H13" s="11"/>
      <c r="I13" s="361"/>
      <c r="J13" s="115"/>
    </row>
    <row r="14" spans="1:10" ht="20.100000000000001" customHeight="1" x14ac:dyDescent="0.25">
      <c r="A14" s="16"/>
      <c r="B14" s="129"/>
      <c r="C14" s="129"/>
      <c r="D14" s="129"/>
      <c r="E14" s="129"/>
      <c r="F14" s="47"/>
      <c r="G14" s="361"/>
      <c r="H14" s="11"/>
      <c r="I14" s="361"/>
      <c r="J14" s="115"/>
    </row>
    <row r="15" spans="1:10" ht="20.100000000000001" customHeight="1" x14ac:dyDescent="0.25">
      <c r="A15" s="16"/>
      <c r="B15" s="129"/>
      <c r="C15" s="129"/>
      <c r="D15" s="129"/>
      <c r="E15" s="129"/>
      <c r="F15" s="47"/>
      <c r="G15" s="361"/>
      <c r="H15" s="11"/>
      <c r="I15" s="361"/>
      <c r="J15" s="115"/>
    </row>
    <row r="16" spans="1:10" ht="20.100000000000001" customHeight="1" x14ac:dyDescent="0.25">
      <c r="A16" s="16"/>
      <c r="B16" s="129"/>
      <c r="C16" s="129"/>
      <c r="D16" s="129"/>
      <c r="E16" s="129"/>
      <c r="F16" s="47"/>
      <c r="G16" s="361"/>
      <c r="H16" s="11"/>
      <c r="I16" s="361"/>
      <c r="J16" s="115"/>
    </row>
    <row r="17" spans="1:10" ht="20.100000000000001" customHeight="1" x14ac:dyDescent="0.25">
      <c r="A17" s="16"/>
      <c r="B17" s="129"/>
      <c r="C17" s="129"/>
      <c r="D17" s="129"/>
      <c r="E17" s="129"/>
      <c r="F17" s="47"/>
      <c r="G17" s="361"/>
      <c r="H17" s="11"/>
      <c r="I17" s="361"/>
      <c r="J17" s="115"/>
    </row>
    <row r="18" spans="1:10" ht="20.100000000000001" customHeight="1" thickBot="1" x14ac:dyDescent="0.3">
      <c r="A18" s="16"/>
      <c r="B18" s="129"/>
      <c r="C18" s="129"/>
      <c r="D18" s="129"/>
      <c r="E18" s="129"/>
      <c r="F18" s="47"/>
      <c r="G18" s="362"/>
      <c r="H18" s="11"/>
      <c r="I18" s="362"/>
      <c r="J18" s="115"/>
    </row>
    <row r="19" spans="1:10" ht="20.100000000000001" customHeight="1" x14ac:dyDescent="0.25">
      <c r="A19" s="44"/>
      <c r="B19" s="200"/>
      <c r="C19" s="200"/>
      <c r="D19" s="200"/>
      <c r="E19" s="200"/>
      <c r="F19" s="48"/>
      <c r="G19" s="44"/>
      <c r="H19" s="44"/>
      <c r="I19" s="44"/>
      <c r="J19" s="116"/>
    </row>
    <row r="20" spans="1:10" ht="20.100000000000001" customHeight="1" thickBot="1" x14ac:dyDescent="0.3">
      <c r="A20" s="16"/>
      <c r="B20" s="129"/>
      <c r="C20" s="129"/>
      <c r="D20" s="129"/>
      <c r="E20" s="129"/>
      <c r="F20" s="47"/>
      <c r="G20" s="43" t="s">
        <v>2042</v>
      </c>
      <c r="H20" s="11"/>
      <c r="I20" s="11"/>
      <c r="J20" s="115"/>
    </row>
    <row r="21" spans="1:10" ht="20.100000000000001" customHeight="1" x14ac:dyDescent="0.25">
      <c r="A21" s="16"/>
      <c r="B21" s="52" t="s">
        <v>1369</v>
      </c>
      <c r="C21" s="126" t="s">
        <v>880</v>
      </c>
      <c r="D21" s="51" t="s">
        <v>954</v>
      </c>
      <c r="E21" s="130"/>
      <c r="F21" s="47"/>
      <c r="G21" s="360"/>
      <c r="H21" s="11"/>
      <c r="I21" s="360"/>
      <c r="J21" s="115"/>
    </row>
    <row r="22" spans="1:10" ht="20.100000000000001" customHeight="1" x14ac:dyDescent="0.25">
      <c r="A22" s="16"/>
      <c r="B22" s="53" t="s">
        <v>1368</v>
      </c>
      <c r="C22" s="127">
        <f>_NIST_Scoring!C3</f>
        <v>0</v>
      </c>
      <c r="D22" s="20">
        <f>_NIST_Scoring!D3</f>
        <v>0</v>
      </c>
      <c r="E22" s="129"/>
      <c r="F22" s="47"/>
      <c r="G22" s="361"/>
      <c r="H22" s="11"/>
      <c r="I22" s="361"/>
      <c r="J22" s="115"/>
    </row>
    <row r="23" spans="1:10" ht="20.100000000000001" customHeight="1" x14ac:dyDescent="0.25">
      <c r="A23" s="16"/>
      <c r="B23" s="53" t="s">
        <v>1370</v>
      </c>
      <c r="C23" s="127">
        <f>_NIST_Scoring!C5</f>
        <v>0</v>
      </c>
      <c r="D23" s="20">
        <f>_NIST_Scoring!D5</f>
        <v>0</v>
      </c>
      <c r="E23" s="129"/>
      <c r="F23" s="47"/>
      <c r="G23" s="361"/>
      <c r="H23" s="11"/>
      <c r="I23" s="361"/>
      <c r="J23" s="115"/>
    </row>
    <row r="24" spans="1:10" ht="20.100000000000001" customHeight="1" x14ac:dyDescent="0.25">
      <c r="A24" s="16"/>
      <c r="B24" s="53" t="s">
        <v>1371</v>
      </c>
      <c r="C24" s="127">
        <f>IFERROR(ROUND(SUMIF(_NIST_Scoring!E7:E12, "&lt;&gt;No", _NIST_Scoring!C7:C12)/COUNTIF(_NIST_Scoring!E7:E12,"&lt;&gt;No"),2),0)</f>
        <v>0</v>
      </c>
      <c r="D24" s="20">
        <f>IFERROR(ROUND(SUMIF(_NIST_Scoring!E7:E12, "&lt;&gt;No",_NIST_Scoring!D7:D12)/COUNTIF(_NIST_Scoring!E7:E12, "&lt;&gt;No"),2),0)</f>
        <v>0</v>
      </c>
      <c r="E24" s="129"/>
      <c r="F24" s="47"/>
      <c r="G24" s="361"/>
      <c r="H24" s="11"/>
      <c r="I24" s="361"/>
      <c r="J24" s="115"/>
    </row>
    <row r="25" spans="1:10" ht="20.100000000000001" customHeight="1" x14ac:dyDescent="0.25">
      <c r="A25" s="16"/>
      <c r="B25" s="53" t="s">
        <v>1372</v>
      </c>
      <c r="C25" s="127">
        <f>_NIST_Scoring!C14</f>
        <v>0</v>
      </c>
      <c r="D25" s="20">
        <f>_NIST_Scoring!D14</f>
        <v>0</v>
      </c>
      <c r="E25" s="129"/>
      <c r="F25" s="47"/>
      <c r="G25" s="361"/>
      <c r="H25" s="11"/>
      <c r="I25" s="361"/>
      <c r="J25" s="115"/>
    </row>
    <row r="26" spans="1:10" ht="20.100000000000001" customHeight="1" x14ac:dyDescent="0.25">
      <c r="A26" s="16"/>
      <c r="B26" s="55" t="s">
        <v>1373</v>
      </c>
      <c r="C26" s="217" t="s">
        <v>1507</v>
      </c>
      <c r="D26" s="125" t="s">
        <v>1507</v>
      </c>
      <c r="E26" s="124"/>
      <c r="F26" s="47"/>
      <c r="G26" s="361"/>
      <c r="H26" s="11"/>
      <c r="I26" s="361"/>
      <c r="J26" s="115"/>
    </row>
    <row r="27" spans="1:10" ht="20.100000000000001" customHeight="1" x14ac:dyDescent="0.25">
      <c r="A27" s="16"/>
      <c r="B27" s="54" t="s">
        <v>686</v>
      </c>
      <c r="C27" s="272">
        <f>IFERROR(ROUND(SUMIF(C22:C26,"&gt;0")/COUNTIF(C22:C26,"&gt;0"),2),0)</f>
        <v>0</v>
      </c>
      <c r="D27" s="124">
        <f>IFERROR(ROUND(SUMIF(D22:D26,"&gt;0")/COUNTIF(D22:D26,"&gt;0"),2),0)</f>
        <v>0</v>
      </c>
      <c r="E27" s="129"/>
      <c r="F27" s="47"/>
      <c r="G27" s="361"/>
      <c r="H27" s="11"/>
      <c r="I27" s="361"/>
      <c r="J27" s="115"/>
    </row>
    <row r="28" spans="1:10" ht="20.100000000000001" customHeight="1" x14ac:dyDescent="0.25">
      <c r="A28" s="16"/>
      <c r="B28" s="129"/>
      <c r="C28" s="129"/>
      <c r="D28" s="129"/>
      <c r="E28" s="129"/>
      <c r="F28" s="47"/>
      <c r="G28" s="361"/>
      <c r="H28" s="11"/>
      <c r="I28" s="361"/>
      <c r="J28" s="115"/>
    </row>
    <row r="29" spans="1:10" ht="20.100000000000001" customHeight="1" x14ac:dyDescent="0.25">
      <c r="A29" s="16"/>
      <c r="B29" s="129"/>
      <c r="C29" s="129"/>
      <c r="D29" s="129"/>
      <c r="E29" s="129"/>
      <c r="F29" s="47"/>
      <c r="G29" s="361"/>
      <c r="H29" s="11"/>
      <c r="I29" s="361"/>
      <c r="J29" s="115"/>
    </row>
    <row r="30" spans="1:10" ht="20.100000000000001" customHeight="1" x14ac:dyDescent="0.25">
      <c r="A30" s="16"/>
      <c r="B30" s="129"/>
      <c r="C30" s="129"/>
      <c r="D30" s="129"/>
      <c r="E30" s="129"/>
      <c r="F30" s="47"/>
      <c r="G30" s="361"/>
      <c r="H30" s="11"/>
      <c r="I30" s="361"/>
      <c r="J30" s="115"/>
    </row>
    <row r="31" spans="1:10" ht="20.100000000000001" customHeight="1" x14ac:dyDescent="0.25">
      <c r="A31" s="16"/>
      <c r="B31" s="129"/>
      <c r="C31" s="129"/>
      <c r="D31" s="129"/>
      <c r="E31" s="129"/>
      <c r="F31" s="47"/>
      <c r="G31" s="361"/>
      <c r="H31" s="11"/>
      <c r="I31" s="361"/>
      <c r="J31" s="115"/>
    </row>
    <row r="32" spans="1:10" ht="20.100000000000001" customHeight="1" x14ac:dyDescent="0.25">
      <c r="A32" s="16"/>
      <c r="B32" s="129"/>
      <c r="C32" s="129"/>
      <c r="D32" s="129"/>
      <c r="E32" s="129"/>
      <c r="F32" s="47"/>
      <c r="G32" s="361"/>
      <c r="H32" s="11"/>
      <c r="I32" s="361"/>
      <c r="J32" s="115"/>
    </row>
    <row r="33" spans="1:10" ht="20.100000000000001" customHeight="1" x14ac:dyDescent="0.25">
      <c r="A33" s="16"/>
      <c r="B33" s="129"/>
      <c r="C33" s="129"/>
      <c r="D33" s="129"/>
      <c r="E33" s="129"/>
      <c r="F33" s="47"/>
      <c r="G33" s="361"/>
      <c r="H33" s="11"/>
      <c r="I33" s="361"/>
      <c r="J33" s="115"/>
    </row>
    <row r="34" spans="1:10" ht="20.100000000000001" customHeight="1" thickBot="1" x14ac:dyDescent="0.3">
      <c r="A34" s="16"/>
      <c r="B34" s="129"/>
      <c r="C34" s="129"/>
      <c r="D34" s="129"/>
      <c r="E34" s="129"/>
      <c r="F34" s="47"/>
      <c r="G34" s="362"/>
      <c r="H34" s="11"/>
      <c r="I34" s="362"/>
      <c r="J34" s="115"/>
    </row>
    <row r="35" spans="1:10" ht="20.100000000000001" customHeight="1" x14ac:dyDescent="0.25">
      <c r="A35" s="120"/>
      <c r="B35" s="48"/>
      <c r="C35" s="48"/>
      <c r="D35" s="48"/>
      <c r="E35" s="48"/>
      <c r="F35" s="48"/>
      <c r="G35" s="49"/>
      <c r="H35" s="49"/>
      <c r="I35" s="50"/>
      <c r="J35" s="116"/>
    </row>
    <row r="36" spans="1:10" ht="20.100000000000001" customHeight="1" thickBot="1" x14ac:dyDescent="0.3">
      <c r="A36" s="16"/>
      <c r="B36" s="47"/>
      <c r="C36" s="47"/>
      <c r="D36" s="31"/>
      <c r="E36" s="31"/>
      <c r="F36" s="31"/>
      <c r="G36" s="43" t="s">
        <v>882</v>
      </c>
      <c r="H36" s="43"/>
      <c r="I36" s="31"/>
      <c r="J36" s="32"/>
    </row>
    <row r="37" spans="1:10" ht="20.100000000000001" customHeight="1" x14ac:dyDescent="0.25">
      <c r="A37" s="16"/>
      <c r="B37" s="52" t="s">
        <v>685</v>
      </c>
      <c r="C37" s="51" t="s">
        <v>880</v>
      </c>
      <c r="D37" s="7"/>
      <c r="E37" s="7"/>
      <c r="F37" s="7"/>
      <c r="G37" s="360"/>
      <c r="H37" s="11"/>
      <c r="I37" s="11"/>
      <c r="J37" s="25"/>
    </row>
    <row r="38" spans="1:10" ht="20.100000000000001" customHeight="1" x14ac:dyDescent="0.25">
      <c r="A38" s="16"/>
      <c r="B38" s="66" t="s">
        <v>154</v>
      </c>
      <c r="C38" s="4">
        <f>ROUND(5*(_Output!G9/100),2)</f>
        <v>0</v>
      </c>
      <c r="D38" s="11"/>
      <c r="E38" s="11"/>
      <c r="F38" s="11"/>
      <c r="G38" s="361"/>
      <c r="H38" s="11"/>
      <c r="I38" s="11"/>
      <c r="J38" s="25"/>
    </row>
    <row r="39" spans="1:10" ht="20.100000000000001" customHeight="1" x14ac:dyDescent="0.25">
      <c r="A39" s="16"/>
      <c r="B39" s="53" t="s">
        <v>6</v>
      </c>
      <c r="C39" s="4">
        <f>ROUND(5*(_Output!G27/100),2)</f>
        <v>0</v>
      </c>
      <c r="D39" s="11"/>
      <c r="E39" s="11"/>
      <c r="F39" s="11"/>
      <c r="G39" s="361"/>
      <c r="H39" s="11"/>
      <c r="I39" s="11"/>
      <c r="J39" s="25"/>
    </row>
    <row r="40" spans="1:10" ht="20.100000000000001" customHeight="1" x14ac:dyDescent="0.25">
      <c r="A40" s="16"/>
      <c r="B40" s="53" t="s">
        <v>120</v>
      </c>
      <c r="C40" s="4">
        <f>ROUND(5*(_Output!G45/100),2)</f>
        <v>0</v>
      </c>
      <c r="D40" s="11"/>
      <c r="E40" s="11"/>
      <c r="F40" s="11"/>
      <c r="G40" s="361"/>
      <c r="H40" s="11"/>
      <c r="I40" s="11"/>
      <c r="J40" s="25"/>
    </row>
    <row r="41" spans="1:10" ht="20.100000000000001" customHeight="1" x14ac:dyDescent="0.25">
      <c r="A41" s="16"/>
      <c r="B41" s="55" t="s">
        <v>155</v>
      </c>
      <c r="C41" s="56">
        <f>ROUND(5*(_Output!G67/100),2)</f>
        <v>0</v>
      </c>
      <c r="D41" s="11"/>
      <c r="E41" s="11"/>
      <c r="F41" s="11"/>
      <c r="G41" s="361"/>
      <c r="H41" s="11"/>
      <c r="I41" s="11"/>
      <c r="J41" s="25"/>
    </row>
    <row r="42" spans="1:10" ht="20.100000000000001" customHeight="1" x14ac:dyDescent="0.25">
      <c r="A42" s="16"/>
      <c r="B42" s="54" t="s">
        <v>686</v>
      </c>
      <c r="C42" s="4">
        <f>ROUND(SUM(C36:C41)/(COUNT(C36:C41)),2)</f>
        <v>0</v>
      </c>
      <c r="D42" s="11"/>
      <c r="E42" s="11"/>
      <c r="F42" s="11"/>
      <c r="G42" s="361"/>
      <c r="H42" s="11"/>
      <c r="I42" s="11"/>
      <c r="J42" s="25"/>
    </row>
    <row r="43" spans="1:10" ht="20.100000000000001" customHeight="1" x14ac:dyDescent="0.25">
      <c r="A43" s="16"/>
      <c r="B43" s="11"/>
      <c r="C43" s="11"/>
      <c r="D43" s="11"/>
      <c r="E43" s="11"/>
      <c r="F43" s="11"/>
      <c r="G43" s="361"/>
      <c r="H43" s="11"/>
      <c r="I43" s="11"/>
      <c r="J43" s="25"/>
    </row>
    <row r="44" spans="1:10" ht="20.100000000000001" customHeight="1" x14ac:dyDescent="0.25">
      <c r="A44" s="16"/>
      <c r="B44" s="69"/>
      <c r="C44" s="4"/>
      <c r="D44" s="11"/>
      <c r="E44" s="11"/>
      <c r="F44" s="11"/>
      <c r="G44" s="361"/>
      <c r="H44" s="11"/>
      <c r="I44" s="11"/>
      <c r="J44" s="25"/>
    </row>
    <row r="45" spans="1:10" ht="20.100000000000001" customHeight="1" x14ac:dyDescent="0.25">
      <c r="A45" s="16"/>
      <c r="B45" s="11"/>
      <c r="C45" s="11"/>
      <c r="D45" s="11"/>
      <c r="E45" s="11"/>
      <c r="F45" s="11"/>
      <c r="G45" s="361"/>
      <c r="H45" s="11"/>
      <c r="I45" s="11"/>
      <c r="J45" s="25"/>
    </row>
    <row r="46" spans="1:10" ht="20.100000000000001" customHeight="1" x14ac:dyDescent="0.25">
      <c r="A46" s="16"/>
      <c r="B46" s="11"/>
      <c r="C46" s="11"/>
      <c r="D46" s="11"/>
      <c r="E46" s="11"/>
      <c r="F46" s="11"/>
      <c r="G46" s="361"/>
      <c r="H46" s="11"/>
      <c r="I46" s="11"/>
      <c r="J46" s="25"/>
    </row>
    <row r="47" spans="1:10" ht="20.100000000000001" customHeight="1" x14ac:dyDescent="0.25">
      <c r="A47" s="16"/>
      <c r="B47" s="11"/>
      <c r="C47" s="11"/>
      <c r="D47" s="11"/>
      <c r="E47" s="11"/>
      <c r="F47" s="11"/>
      <c r="G47" s="361"/>
      <c r="H47" s="11"/>
      <c r="I47" s="11"/>
      <c r="J47" s="25"/>
    </row>
    <row r="48" spans="1:10" ht="20.100000000000001" customHeight="1" x14ac:dyDescent="0.25">
      <c r="A48" s="16"/>
      <c r="B48" s="11"/>
      <c r="C48" s="11"/>
      <c r="D48" s="11"/>
      <c r="E48" s="11"/>
      <c r="F48" s="11"/>
      <c r="G48" s="361"/>
      <c r="H48" s="11"/>
      <c r="I48" s="11"/>
      <c r="J48" s="25"/>
    </row>
    <row r="49" spans="1:10" ht="20.100000000000001" customHeight="1" x14ac:dyDescent="0.25">
      <c r="A49" s="16"/>
      <c r="B49" s="11"/>
      <c r="C49" s="11"/>
      <c r="D49" s="11"/>
      <c r="E49" s="11"/>
      <c r="F49" s="11"/>
      <c r="G49" s="361"/>
      <c r="H49" s="11"/>
      <c r="I49" s="11"/>
      <c r="J49" s="25"/>
    </row>
    <row r="50" spans="1:10" ht="20.100000000000001" customHeight="1" thickBot="1" x14ac:dyDescent="0.3">
      <c r="A50" s="16"/>
      <c r="B50" s="11"/>
      <c r="C50" s="11"/>
      <c r="D50" s="11"/>
      <c r="E50" s="11"/>
      <c r="F50" s="11"/>
      <c r="G50" s="362"/>
      <c r="H50" s="11"/>
      <c r="I50" s="11"/>
      <c r="J50" s="25"/>
    </row>
    <row r="51" spans="1:10" ht="20.100000000000001" customHeight="1" x14ac:dyDescent="0.25">
      <c r="A51" s="120"/>
      <c r="B51" s="44"/>
      <c r="C51" s="44"/>
      <c r="D51" s="44"/>
      <c r="E51" s="44"/>
      <c r="F51" s="44"/>
      <c r="G51" s="45"/>
      <c r="H51" s="45"/>
      <c r="I51" s="44"/>
      <c r="J51" s="117"/>
    </row>
    <row r="52" spans="1:10" ht="20.100000000000001" customHeight="1" thickBot="1" x14ac:dyDescent="0.4">
      <c r="A52" s="16"/>
      <c r="B52" s="11"/>
      <c r="C52" s="11"/>
      <c r="D52" s="11"/>
      <c r="E52" s="11"/>
      <c r="F52" s="11"/>
      <c r="G52" s="118" t="s">
        <v>373</v>
      </c>
      <c r="H52" s="118"/>
      <c r="I52" s="11"/>
      <c r="J52" s="25"/>
    </row>
    <row r="53" spans="1:10" ht="20.100000000000001" customHeight="1" x14ac:dyDescent="0.25">
      <c r="A53" s="16"/>
      <c r="B53" s="52" t="s">
        <v>685</v>
      </c>
      <c r="C53" s="51" t="s">
        <v>880</v>
      </c>
      <c r="D53" s="11"/>
      <c r="E53" s="11"/>
      <c r="F53" s="11"/>
      <c r="G53" s="360"/>
      <c r="H53" s="11"/>
      <c r="I53" s="11"/>
      <c r="J53" s="25"/>
    </row>
    <row r="54" spans="1:10" ht="20.100000000000001" customHeight="1" x14ac:dyDescent="0.25">
      <c r="A54" s="16"/>
      <c r="B54" s="53" t="s">
        <v>817</v>
      </c>
      <c r="C54" s="4">
        <f>ROUND(5*(_Output!G79/100),2)</f>
        <v>0</v>
      </c>
      <c r="D54" s="11"/>
      <c r="E54" s="11"/>
      <c r="F54" s="11"/>
      <c r="G54" s="361"/>
      <c r="H54" s="11"/>
      <c r="I54" s="11"/>
      <c r="J54" s="25"/>
    </row>
    <row r="55" spans="1:10" ht="20.100000000000001" customHeight="1" x14ac:dyDescent="0.25">
      <c r="A55" s="16"/>
      <c r="B55" s="53" t="s">
        <v>681</v>
      </c>
      <c r="C55" s="4">
        <f>ROUND(5*(_Output!G111/100),2)</f>
        <v>0</v>
      </c>
      <c r="D55" s="11"/>
      <c r="E55" s="11"/>
      <c r="F55" s="11"/>
      <c r="G55" s="361"/>
      <c r="H55" s="11"/>
      <c r="I55" s="11"/>
      <c r="J55" s="25"/>
    </row>
    <row r="56" spans="1:10" ht="20.100000000000001" customHeight="1" x14ac:dyDescent="0.25">
      <c r="A56" s="16"/>
      <c r="B56" s="53" t="s">
        <v>160</v>
      </c>
      <c r="C56" s="4">
        <f>ROUND(5*(_Output!G121/100),2)</f>
        <v>0</v>
      </c>
      <c r="D56" s="11"/>
      <c r="E56" s="11"/>
      <c r="F56" s="11"/>
      <c r="G56" s="361"/>
      <c r="H56" s="11"/>
      <c r="I56" s="11"/>
      <c r="J56" s="25"/>
    </row>
    <row r="57" spans="1:10" ht="20.100000000000001" customHeight="1" x14ac:dyDescent="0.25">
      <c r="A57" s="16"/>
      <c r="B57" s="53" t="s">
        <v>86</v>
      </c>
      <c r="C57" s="4">
        <f>ROUND(5*(_Output!G138/100),2)</f>
        <v>0</v>
      </c>
      <c r="D57" s="11"/>
      <c r="E57" s="11"/>
      <c r="F57" s="11"/>
      <c r="G57" s="361"/>
      <c r="H57" s="11"/>
      <c r="I57" s="11"/>
      <c r="J57" s="25"/>
    </row>
    <row r="58" spans="1:10" ht="20.100000000000001" customHeight="1" x14ac:dyDescent="0.25">
      <c r="A58" s="16"/>
      <c r="B58" s="55" t="s">
        <v>684</v>
      </c>
      <c r="C58" s="56">
        <f>ROUND(5*(_Output!G158/100),2)</f>
        <v>0</v>
      </c>
      <c r="D58" s="11"/>
      <c r="E58" s="11"/>
      <c r="F58" s="11"/>
      <c r="G58" s="361"/>
      <c r="H58" s="11"/>
      <c r="I58" s="11"/>
      <c r="J58" s="25"/>
    </row>
    <row r="59" spans="1:10" ht="20.100000000000001" customHeight="1" x14ac:dyDescent="0.25">
      <c r="A59" s="16"/>
      <c r="B59" s="54" t="s">
        <v>686</v>
      </c>
      <c r="C59" s="4">
        <f>ROUND(SUM(C54:C58)/(COUNT(C54:C58)),2)</f>
        <v>0</v>
      </c>
      <c r="D59" s="11"/>
      <c r="E59" s="11"/>
      <c r="F59" s="11"/>
      <c r="G59" s="361"/>
      <c r="H59" s="11"/>
      <c r="I59" s="11"/>
      <c r="J59" s="25"/>
    </row>
    <row r="60" spans="1:10" ht="20.100000000000001" customHeight="1" x14ac:dyDescent="0.25">
      <c r="A60" s="16"/>
      <c r="B60" s="119"/>
      <c r="C60" s="11"/>
      <c r="D60" s="11"/>
      <c r="E60" s="11"/>
      <c r="F60" s="11"/>
      <c r="G60" s="361"/>
      <c r="H60" s="11"/>
      <c r="I60" s="11"/>
      <c r="J60" s="25"/>
    </row>
    <row r="61" spans="1:10" ht="20.100000000000001" customHeight="1" x14ac:dyDescent="0.25">
      <c r="A61" s="16"/>
      <c r="B61" s="119"/>
      <c r="C61" s="11"/>
      <c r="D61" s="11"/>
      <c r="E61" s="11"/>
      <c r="F61" s="11"/>
      <c r="G61" s="361"/>
      <c r="H61" s="11"/>
      <c r="I61" s="11"/>
      <c r="J61" s="25"/>
    </row>
    <row r="62" spans="1:10" ht="20.100000000000001" customHeight="1" x14ac:dyDescent="0.25">
      <c r="A62" s="16"/>
      <c r="B62" s="119"/>
      <c r="C62" s="11"/>
      <c r="D62" s="11"/>
      <c r="E62" s="11"/>
      <c r="F62" s="11"/>
      <c r="G62" s="361"/>
      <c r="H62" s="11"/>
      <c r="I62" s="11"/>
      <c r="J62" s="25"/>
    </row>
    <row r="63" spans="1:10" ht="20.100000000000001" customHeight="1" x14ac:dyDescent="0.25">
      <c r="A63" s="16"/>
      <c r="B63" s="119"/>
      <c r="C63" s="11"/>
      <c r="D63" s="11"/>
      <c r="E63" s="11"/>
      <c r="F63" s="11"/>
      <c r="G63" s="361"/>
      <c r="H63" s="11"/>
      <c r="I63" s="11"/>
      <c r="J63" s="25"/>
    </row>
    <row r="64" spans="1:10" ht="20.100000000000001" customHeight="1" x14ac:dyDescent="0.25">
      <c r="A64" s="16"/>
      <c r="B64" s="119"/>
      <c r="C64" s="11"/>
      <c r="D64" s="11"/>
      <c r="E64" s="11"/>
      <c r="F64" s="11"/>
      <c r="G64" s="361"/>
      <c r="H64" s="11"/>
      <c r="I64" s="11"/>
      <c r="J64" s="25"/>
    </row>
    <row r="65" spans="1:10" ht="20.100000000000001" customHeight="1" x14ac:dyDescent="0.25">
      <c r="A65" s="16"/>
      <c r="B65" s="119"/>
      <c r="C65" s="11"/>
      <c r="D65" s="11"/>
      <c r="E65" s="11"/>
      <c r="F65" s="11"/>
      <c r="G65" s="361"/>
      <c r="H65" s="11"/>
      <c r="I65" s="11"/>
      <c r="J65" s="25"/>
    </row>
    <row r="66" spans="1:10" ht="20.100000000000001" customHeight="1" thickBot="1" x14ac:dyDescent="0.3">
      <c r="A66" s="16"/>
      <c r="B66" s="119"/>
      <c r="C66" s="11"/>
      <c r="D66" s="11"/>
      <c r="E66" s="11"/>
      <c r="F66" s="11"/>
      <c r="G66" s="362"/>
      <c r="H66" s="11"/>
      <c r="I66" s="11"/>
      <c r="J66" s="25"/>
    </row>
    <row r="67" spans="1:10" ht="20.100000000000001" customHeight="1" x14ac:dyDescent="0.25">
      <c r="A67" s="120"/>
      <c r="B67" s="46"/>
      <c r="C67" s="44"/>
      <c r="D67" s="44"/>
      <c r="E67" s="44"/>
      <c r="F67" s="44"/>
      <c r="G67" s="44"/>
      <c r="H67" s="44"/>
      <c r="I67" s="44"/>
      <c r="J67" s="117"/>
    </row>
    <row r="68" spans="1:10" ht="20.100000000000001" customHeight="1" thickBot="1" x14ac:dyDescent="0.4">
      <c r="A68" s="16"/>
      <c r="B68" s="11"/>
      <c r="C68" s="11"/>
      <c r="D68" s="11"/>
      <c r="E68" s="11"/>
      <c r="F68" s="11"/>
      <c r="G68" s="118" t="s">
        <v>881</v>
      </c>
      <c r="H68" s="118"/>
      <c r="I68" s="11"/>
      <c r="J68" s="25"/>
    </row>
    <row r="69" spans="1:10" ht="20.100000000000001" customHeight="1" x14ac:dyDescent="0.25">
      <c r="A69" s="16"/>
      <c r="B69" s="52" t="s">
        <v>685</v>
      </c>
      <c r="C69" s="51" t="s">
        <v>880</v>
      </c>
      <c r="D69" s="11"/>
      <c r="E69" s="11"/>
      <c r="F69" s="11"/>
      <c r="G69" s="360"/>
      <c r="H69" s="11"/>
      <c r="I69" s="11"/>
      <c r="J69" s="25"/>
    </row>
    <row r="70" spans="1:10" ht="20.100000000000001" customHeight="1" x14ac:dyDescent="0.25">
      <c r="A70" s="16"/>
      <c r="B70" s="63" t="s">
        <v>1009</v>
      </c>
      <c r="C70" s="11">
        <f>ROUND(5*(_Output!G176/100),2)</f>
        <v>0</v>
      </c>
      <c r="D70" s="11"/>
      <c r="E70" s="11"/>
      <c r="F70" s="11"/>
      <c r="G70" s="361"/>
      <c r="H70" s="11"/>
      <c r="I70" s="11"/>
      <c r="J70" s="25"/>
    </row>
    <row r="71" spans="1:10" ht="20.100000000000001" customHeight="1" x14ac:dyDescent="0.25">
      <c r="A71" s="16"/>
      <c r="B71" s="63" t="s">
        <v>1008</v>
      </c>
      <c r="C71" s="11">
        <f>ROUND(5*(_Output!G208/100),2)</f>
        <v>0</v>
      </c>
      <c r="D71" s="11"/>
      <c r="E71" s="11"/>
      <c r="F71" s="11"/>
      <c r="G71" s="361"/>
      <c r="H71" s="11"/>
      <c r="I71" s="11"/>
      <c r="J71" s="25"/>
    </row>
    <row r="72" spans="1:10" ht="20.100000000000001" customHeight="1" x14ac:dyDescent="0.25">
      <c r="A72" s="16"/>
      <c r="B72" s="65" t="s">
        <v>952</v>
      </c>
      <c r="C72" s="64">
        <f>ROUND(5*(_Output!G239/100),2)</f>
        <v>0</v>
      </c>
      <c r="D72" s="11"/>
      <c r="E72" s="11"/>
      <c r="F72" s="11"/>
      <c r="G72" s="361"/>
      <c r="H72" s="11"/>
      <c r="I72" s="11"/>
      <c r="J72" s="25"/>
    </row>
    <row r="73" spans="1:10" ht="20.100000000000001" customHeight="1" x14ac:dyDescent="0.25">
      <c r="A73" s="16"/>
      <c r="B73" s="54" t="s">
        <v>686</v>
      </c>
      <c r="C73" s="11">
        <f>ROUND(SUM(C70:C72)/COUNT(C70:C72),2)</f>
        <v>0</v>
      </c>
      <c r="D73" s="11"/>
      <c r="E73" s="11"/>
      <c r="F73" s="11"/>
      <c r="G73" s="361"/>
      <c r="H73" s="11"/>
      <c r="I73" s="11"/>
      <c r="J73" s="25"/>
    </row>
    <row r="74" spans="1:10" ht="20.100000000000001" customHeight="1" x14ac:dyDescent="0.25">
      <c r="A74" s="16"/>
      <c r="B74" s="11"/>
      <c r="C74" s="11"/>
      <c r="D74" s="11"/>
      <c r="E74" s="11"/>
      <c r="F74" s="11"/>
      <c r="G74" s="361"/>
      <c r="H74" s="11"/>
      <c r="I74" s="11"/>
      <c r="J74" s="25"/>
    </row>
    <row r="75" spans="1:10" ht="20.100000000000001" customHeight="1" x14ac:dyDescent="0.25">
      <c r="A75" s="16"/>
      <c r="B75" s="11"/>
      <c r="C75" s="11"/>
      <c r="D75" s="11"/>
      <c r="E75" s="11"/>
      <c r="F75" s="11"/>
      <c r="G75" s="361"/>
      <c r="H75" s="11"/>
      <c r="I75" s="11"/>
      <c r="J75" s="25"/>
    </row>
    <row r="76" spans="1:10" ht="20.100000000000001" customHeight="1" x14ac:dyDescent="0.25">
      <c r="A76" s="16"/>
      <c r="B76" s="11"/>
      <c r="C76" s="11"/>
      <c r="D76" s="11"/>
      <c r="E76" s="11"/>
      <c r="F76" s="11"/>
      <c r="G76" s="361"/>
      <c r="H76" s="11"/>
      <c r="I76" s="11"/>
      <c r="J76" s="25"/>
    </row>
    <row r="77" spans="1:10" ht="20.100000000000001" customHeight="1" x14ac:dyDescent="0.25">
      <c r="A77" s="16"/>
      <c r="B77" s="11"/>
      <c r="C77" s="11"/>
      <c r="D77" s="11"/>
      <c r="E77" s="11"/>
      <c r="F77" s="11"/>
      <c r="G77" s="361"/>
      <c r="H77" s="11"/>
      <c r="I77" s="11"/>
      <c r="J77" s="25"/>
    </row>
    <row r="78" spans="1:10" ht="20.100000000000001" customHeight="1" x14ac:dyDescent="0.25">
      <c r="A78" s="16"/>
      <c r="B78" s="11"/>
      <c r="C78" s="11"/>
      <c r="D78" s="11"/>
      <c r="E78" s="11"/>
      <c r="F78" s="11"/>
      <c r="G78" s="361"/>
      <c r="H78" s="11"/>
      <c r="I78" s="11"/>
      <c r="J78" s="25"/>
    </row>
    <row r="79" spans="1:10" ht="20.100000000000001" customHeight="1" x14ac:dyDescent="0.25">
      <c r="A79" s="16"/>
      <c r="B79" s="11"/>
      <c r="C79" s="11"/>
      <c r="D79" s="11"/>
      <c r="E79" s="11"/>
      <c r="F79" s="11"/>
      <c r="G79" s="361"/>
      <c r="H79" s="11"/>
      <c r="I79" s="11"/>
      <c r="J79" s="25"/>
    </row>
    <row r="80" spans="1:10" ht="20.100000000000001" customHeight="1" x14ac:dyDescent="0.25">
      <c r="A80" s="16"/>
      <c r="B80" s="11"/>
      <c r="C80" s="11"/>
      <c r="D80" s="11"/>
      <c r="E80" s="11"/>
      <c r="F80" s="11"/>
      <c r="G80" s="361"/>
      <c r="H80" s="11"/>
      <c r="I80" s="11"/>
      <c r="J80" s="25"/>
    </row>
    <row r="81" spans="1:10" ht="20.100000000000001" customHeight="1" x14ac:dyDescent="0.25">
      <c r="A81" s="16"/>
      <c r="B81" s="11"/>
      <c r="C81" s="11"/>
      <c r="D81" s="11"/>
      <c r="E81" s="11"/>
      <c r="F81" s="11"/>
      <c r="G81" s="361"/>
      <c r="H81" s="11"/>
      <c r="I81" s="11"/>
      <c r="J81" s="25"/>
    </row>
    <row r="82" spans="1:10" ht="20.100000000000001" customHeight="1" thickBot="1" x14ac:dyDescent="0.3">
      <c r="A82" s="16"/>
      <c r="B82" s="11"/>
      <c r="C82" s="11"/>
      <c r="D82" s="11"/>
      <c r="E82" s="11"/>
      <c r="F82" s="11"/>
      <c r="G82" s="362"/>
      <c r="H82" s="11"/>
      <c r="I82" s="11"/>
      <c r="J82" s="25"/>
    </row>
    <row r="83" spans="1:10" ht="20.100000000000001" customHeight="1" x14ac:dyDescent="0.25">
      <c r="A83" s="120"/>
      <c r="B83" s="44"/>
      <c r="C83" s="44"/>
      <c r="D83" s="44"/>
      <c r="E83" s="44"/>
      <c r="F83" s="44"/>
      <c r="G83" s="78"/>
      <c r="H83" s="78"/>
      <c r="I83" s="44"/>
      <c r="J83" s="117"/>
    </row>
    <row r="84" spans="1:10" ht="20.100000000000001" customHeight="1" thickBot="1" x14ac:dyDescent="0.4">
      <c r="A84" s="16"/>
      <c r="B84" s="11"/>
      <c r="C84" s="11"/>
      <c r="D84" s="11"/>
      <c r="E84" s="11"/>
      <c r="F84" s="11"/>
      <c r="G84" s="118" t="s">
        <v>1010</v>
      </c>
      <c r="H84" s="118"/>
      <c r="I84" s="11"/>
      <c r="J84" s="25"/>
    </row>
    <row r="85" spans="1:10" ht="20.100000000000001" customHeight="1" x14ac:dyDescent="0.25">
      <c r="A85" s="16"/>
      <c r="B85" s="52" t="s">
        <v>685</v>
      </c>
      <c r="C85" s="52" t="s">
        <v>880</v>
      </c>
      <c r="D85" s="52" t="s">
        <v>954</v>
      </c>
      <c r="E85" s="51" t="s">
        <v>1560</v>
      </c>
      <c r="F85" s="11"/>
      <c r="G85" s="360"/>
      <c r="H85" s="11"/>
      <c r="I85" s="360"/>
      <c r="J85" s="25"/>
    </row>
    <row r="86" spans="1:10" ht="20.100000000000001" customHeight="1" x14ac:dyDescent="0.25">
      <c r="A86" s="16"/>
      <c r="B86" s="63" t="s">
        <v>1012</v>
      </c>
      <c r="C86" s="63">
        <f>ROUND(5*(_Output!G290/100),2)</f>
        <v>0</v>
      </c>
      <c r="D86" s="79">
        <f>_Output!G289</f>
        <v>0</v>
      </c>
      <c r="E86" s="11" t="str">
        <f>VLOOKUP(_Output!B243,_Input!B3:C4,2,FALSE)</f>
        <v>Yes</v>
      </c>
      <c r="F86" s="11"/>
      <c r="G86" s="361"/>
      <c r="H86" s="11"/>
      <c r="I86" s="361"/>
      <c r="J86" s="25"/>
    </row>
    <row r="87" spans="1:10" ht="20.100000000000001" customHeight="1" x14ac:dyDescent="0.25">
      <c r="A87" s="16"/>
      <c r="B87" s="63" t="s">
        <v>1013</v>
      </c>
      <c r="C87" s="63">
        <f>ROUND(5*(_Output!G327/100),2)</f>
        <v>0</v>
      </c>
      <c r="D87" s="79">
        <f>_Output!G326</f>
        <v>0</v>
      </c>
      <c r="E87" s="11" t="str">
        <f>VLOOKUP(_Output!B293,_Input!B3:C4,2,FALSE)</f>
        <v>Yes</v>
      </c>
      <c r="F87" s="11"/>
      <c r="G87" s="361"/>
      <c r="H87" s="11"/>
      <c r="I87" s="361"/>
      <c r="J87" s="25"/>
    </row>
    <row r="88" spans="1:10" ht="20.100000000000001" customHeight="1" x14ac:dyDescent="0.25">
      <c r="A88" s="16"/>
      <c r="B88" s="65" t="s">
        <v>1133</v>
      </c>
      <c r="C88" s="65">
        <f>ROUND(5*(_Output!G374/100),2)</f>
        <v>0</v>
      </c>
      <c r="D88" s="80">
        <f>_Output!G373</f>
        <v>0</v>
      </c>
      <c r="E88" s="64" t="str">
        <f>VLOOKUP(_Output!B330,_Input!B3:C4,2,FALSE)</f>
        <v>Yes</v>
      </c>
      <c r="F88" s="11"/>
      <c r="G88" s="361"/>
      <c r="H88" s="11"/>
      <c r="I88" s="361"/>
      <c r="J88" s="25"/>
    </row>
    <row r="89" spans="1:10" ht="20.100000000000001" customHeight="1" x14ac:dyDescent="0.25">
      <c r="A89" s="16"/>
      <c r="B89" s="54" t="s">
        <v>686</v>
      </c>
      <c r="C89" s="63">
        <f>IFERROR(ROUND(SUMIF(E86:E88, "&lt;&gt;No",C86:C88)/COUNTIF(E86:E88, "&lt;&gt;No"),2),0)</f>
        <v>0</v>
      </c>
      <c r="D89" s="79">
        <f>IFERROR(ROUND(SUMIF(E86:E88, "&lt;&gt;No",D86:D88)/COUNTIF(E86:E88,"&lt;&gt;No"),2),0)</f>
        <v>0</v>
      </c>
      <c r="E89" s="11"/>
      <c r="F89" s="11"/>
      <c r="G89" s="361"/>
      <c r="H89" s="11"/>
      <c r="I89" s="361"/>
      <c r="J89" s="25"/>
    </row>
    <row r="90" spans="1:10" ht="20.100000000000001" customHeight="1" x14ac:dyDescent="0.25">
      <c r="A90" s="16"/>
      <c r="B90" s="11"/>
      <c r="C90" s="11"/>
      <c r="D90" s="11"/>
      <c r="E90" s="11"/>
      <c r="F90" s="11"/>
      <c r="G90" s="361"/>
      <c r="H90" s="11"/>
      <c r="I90" s="361"/>
      <c r="J90" s="25"/>
    </row>
    <row r="91" spans="1:10" ht="20.100000000000001" customHeight="1" x14ac:dyDescent="0.25">
      <c r="A91" s="16"/>
      <c r="B91" s="70"/>
      <c r="C91" s="70"/>
      <c r="D91" s="70"/>
      <c r="E91" s="70"/>
      <c r="F91" s="11"/>
      <c r="G91" s="361"/>
      <c r="H91" s="11"/>
      <c r="I91" s="361"/>
      <c r="J91" s="25"/>
    </row>
    <row r="92" spans="1:10" ht="20.100000000000001" customHeight="1" x14ac:dyDescent="0.25">
      <c r="A92" s="16"/>
      <c r="B92" s="70"/>
      <c r="C92" s="70"/>
      <c r="D92" s="70"/>
      <c r="E92" s="70"/>
      <c r="F92" s="11"/>
      <c r="G92" s="361"/>
      <c r="H92" s="11"/>
      <c r="I92" s="361"/>
      <c r="J92" s="25"/>
    </row>
    <row r="93" spans="1:10" ht="20.100000000000001" customHeight="1" x14ac:dyDescent="0.25">
      <c r="A93" s="16"/>
      <c r="B93" s="70"/>
      <c r="C93" s="70"/>
      <c r="D93" s="70"/>
      <c r="E93" s="70"/>
      <c r="F93" s="11"/>
      <c r="G93" s="361"/>
      <c r="H93" s="11"/>
      <c r="I93" s="361"/>
      <c r="J93" s="25"/>
    </row>
    <row r="94" spans="1:10" ht="20.100000000000001" customHeight="1" x14ac:dyDescent="0.25">
      <c r="A94" s="16"/>
      <c r="B94" s="70"/>
      <c r="C94" s="70"/>
      <c r="D94" s="70"/>
      <c r="E94" s="70"/>
      <c r="F94" s="11"/>
      <c r="G94" s="361"/>
      <c r="H94" s="11"/>
      <c r="I94" s="361"/>
      <c r="J94" s="25"/>
    </row>
    <row r="95" spans="1:10" ht="20.100000000000001" customHeight="1" x14ac:dyDescent="0.25">
      <c r="A95" s="16"/>
      <c r="B95" s="70"/>
      <c r="C95" s="70"/>
      <c r="D95" s="70"/>
      <c r="E95" s="70"/>
      <c r="F95" s="11"/>
      <c r="G95" s="361"/>
      <c r="H95" s="11"/>
      <c r="I95" s="361"/>
      <c r="J95" s="25"/>
    </row>
    <row r="96" spans="1:10" ht="20.100000000000001" customHeight="1" x14ac:dyDescent="0.25">
      <c r="A96" s="16"/>
      <c r="B96" s="70"/>
      <c r="C96" s="70"/>
      <c r="D96" s="70"/>
      <c r="E96" s="70"/>
      <c r="F96" s="11"/>
      <c r="G96" s="361"/>
      <c r="H96" s="11"/>
      <c r="I96" s="361"/>
      <c r="J96" s="25"/>
    </row>
    <row r="97" spans="1:10" ht="20.100000000000001" customHeight="1" x14ac:dyDescent="0.25">
      <c r="A97" s="16"/>
      <c r="B97" s="70"/>
      <c r="C97" s="70"/>
      <c r="D97" s="70"/>
      <c r="E97" s="70"/>
      <c r="F97" s="11"/>
      <c r="G97" s="361"/>
      <c r="H97" s="11"/>
      <c r="I97" s="361"/>
      <c r="J97" s="25"/>
    </row>
    <row r="98" spans="1:10" ht="20.100000000000001" customHeight="1" thickBot="1" x14ac:dyDescent="0.3">
      <c r="A98" s="16"/>
      <c r="B98" s="70"/>
      <c r="C98" s="70"/>
      <c r="D98" s="70"/>
      <c r="E98" s="70"/>
      <c r="F98" s="11"/>
      <c r="G98" s="362"/>
      <c r="H98" s="11"/>
      <c r="I98" s="362"/>
      <c r="J98" s="25"/>
    </row>
    <row r="99" spans="1:10" ht="20.100000000000001" customHeight="1" x14ac:dyDescent="0.25">
      <c r="A99" s="120"/>
      <c r="B99" s="44"/>
      <c r="C99" s="44"/>
      <c r="D99" s="44"/>
      <c r="E99" s="44"/>
      <c r="F99" s="44"/>
      <c r="G99" s="44"/>
      <c r="H99" s="44"/>
      <c r="I99" s="44"/>
      <c r="J99" s="117"/>
    </row>
    <row r="100" spans="1:10" ht="20.100000000000001" customHeight="1" thickBot="1" x14ac:dyDescent="0.4">
      <c r="A100" s="16"/>
      <c r="B100" s="11"/>
      <c r="C100" s="11"/>
      <c r="D100" s="11"/>
      <c r="E100" s="11"/>
      <c r="F100" s="11"/>
      <c r="G100" s="118" t="s">
        <v>928</v>
      </c>
      <c r="H100" s="118"/>
      <c r="I100" s="11"/>
      <c r="J100" s="25"/>
    </row>
    <row r="101" spans="1:10" ht="20.100000000000001" customHeight="1" x14ac:dyDescent="0.25">
      <c r="A101" s="16"/>
      <c r="B101" s="52" t="s">
        <v>953</v>
      </c>
      <c r="C101" s="52" t="s">
        <v>880</v>
      </c>
      <c r="D101" s="52" t="s">
        <v>954</v>
      </c>
      <c r="E101" s="51" t="s">
        <v>1560</v>
      </c>
      <c r="F101" s="11"/>
      <c r="G101" s="360"/>
      <c r="H101" s="11"/>
      <c r="I101" s="360"/>
      <c r="J101" s="25"/>
    </row>
    <row r="102" spans="1:10" ht="20.100000000000001" customHeight="1" x14ac:dyDescent="0.25">
      <c r="A102" s="16"/>
      <c r="B102" s="63" t="s">
        <v>163</v>
      </c>
      <c r="C102" s="79">
        <f>ROUND(5*(_Output!G429/100),2)</f>
        <v>0</v>
      </c>
      <c r="D102" s="79">
        <f>_Output!G428</f>
        <v>0</v>
      </c>
      <c r="E102" s="11" t="str">
        <f>VLOOKUP(_Output!B378,_Input!B3:C4,2,FALSE)</f>
        <v>Yes</v>
      </c>
      <c r="F102" s="11"/>
      <c r="G102" s="361"/>
      <c r="H102" s="11"/>
      <c r="I102" s="361"/>
      <c r="J102" s="25"/>
    </row>
    <row r="103" spans="1:10" ht="20.100000000000001" customHeight="1" x14ac:dyDescent="0.25">
      <c r="A103" s="16"/>
      <c r="B103" s="63" t="s">
        <v>164</v>
      </c>
      <c r="C103" s="79">
        <f>ROUND(5*(_Output!G496/100),2)</f>
        <v>0</v>
      </c>
      <c r="D103" s="79">
        <f>_Output!G495</f>
        <v>0</v>
      </c>
      <c r="E103" s="11" t="str">
        <f>VLOOKUP(_Output!B432,_Input!B3:C4,2,FALSE)</f>
        <v>Yes</v>
      </c>
      <c r="F103" s="11"/>
      <c r="G103" s="361"/>
      <c r="H103" s="11"/>
      <c r="I103" s="361"/>
      <c r="J103" s="25"/>
    </row>
    <row r="104" spans="1:10" ht="20.100000000000001" customHeight="1" x14ac:dyDescent="0.25">
      <c r="A104" s="16"/>
      <c r="B104" s="63" t="s">
        <v>165</v>
      </c>
      <c r="C104" s="79">
        <f>ROUND(5*(_Output!G546/100),2)</f>
        <v>0</v>
      </c>
      <c r="D104" s="79">
        <f>_Output!G545</f>
        <v>0</v>
      </c>
      <c r="E104" s="11" t="str">
        <f>VLOOKUP(_Output!B499,_Input!B3:C4,2,FALSE)</f>
        <v>Yes</v>
      </c>
      <c r="F104" s="11"/>
      <c r="G104" s="361"/>
      <c r="H104" s="11"/>
      <c r="I104" s="361"/>
      <c r="J104" s="25"/>
    </row>
    <row r="105" spans="1:10" ht="20.100000000000001" customHeight="1" x14ac:dyDescent="0.25">
      <c r="A105" s="16"/>
      <c r="B105" s="63" t="s">
        <v>166</v>
      </c>
      <c r="C105" s="79">
        <f>ROUND(5*(_Output!G605/100),2)</f>
        <v>0</v>
      </c>
      <c r="D105" s="79">
        <f>_Output!G604</f>
        <v>0</v>
      </c>
      <c r="E105" s="11" t="str">
        <f>VLOOKUP(_Output!B549,_Input!B3:C4,2,FALSE)</f>
        <v>Yes</v>
      </c>
      <c r="F105" s="11"/>
      <c r="G105" s="361"/>
      <c r="H105" s="11"/>
      <c r="I105" s="361"/>
      <c r="J105" s="25"/>
    </row>
    <row r="106" spans="1:10" ht="20.100000000000001" customHeight="1" x14ac:dyDescent="0.25">
      <c r="A106" s="16"/>
      <c r="B106" s="63" t="s">
        <v>167</v>
      </c>
      <c r="C106" s="79">
        <f>ROUND(5*(_Output!G656/100),2)</f>
        <v>0</v>
      </c>
      <c r="D106" s="79">
        <f>_Output!G655</f>
        <v>0</v>
      </c>
      <c r="E106" s="11" t="str">
        <f>VLOOKUP(_Output!B608,_Input!B3:C4,2,FALSE)</f>
        <v>Yes</v>
      </c>
      <c r="F106" s="11"/>
      <c r="G106" s="361"/>
      <c r="H106" s="11"/>
      <c r="I106" s="361"/>
      <c r="J106" s="25"/>
    </row>
    <row r="107" spans="1:10" ht="20.100000000000001" customHeight="1" x14ac:dyDescent="0.25">
      <c r="A107" s="16"/>
      <c r="B107" s="65" t="s">
        <v>1011</v>
      </c>
      <c r="C107" s="80">
        <f>ROUND(5*(_Output!G709/100),2)</f>
        <v>0</v>
      </c>
      <c r="D107" s="80">
        <f>_Output!G708</f>
        <v>0</v>
      </c>
      <c r="E107" s="64" t="str">
        <f>VLOOKUP(_Output!B659,_Input!B3:C4,2,FALSE)</f>
        <v>Yes</v>
      </c>
      <c r="F107" s="11"/>
      <c r="G107" s="361"/>
      <c r="H107" s="11"/>
      <c r="I107" s="361"/>
      <c r="J107" s="25"/>
    </row>
    <row r="108" spans="1:10" ht="20.100000000000001" customHeight="1" x14ac:dyDescent="0.25">
      <c r="A108" s="16"/>
      <c r="B108" s="54" t="s">
        <v>686</v>
      </c>
      <c r="C108" s="79">
        <f>IFERROR(ROUND(SUMIF(E102:E107, "&lt;&gt;No",C102:C107)/COUNTIF(E102:E107, "&lt;&gt;No"),2),0)</f>
        <v>0</v>
      </c>
      <c r="D108" s="79">
        <f>IFERROR(ROUND(SUMIF(E102:E107, "&lt;&gt;No",D102:D107)/COUNTIF(E102:E107, "&lt;&gt;No"),2),0)</f>
        <v>0</v>
      </c>
      <c r="E108" s="11"/>
      <c r="F108" s="11"/>
      <c r="G108" s="361"/>
      <c r="H108" s="11"/>
      <c r="I108" s="361"/>
      <c r="J108" s="25"/>
    </row>
    <row r="109" spans="1:10" ht="20.100000000000001" customHeight="1" x14ac:dyDescent="0.25">
      <c r="A109" s="16"/>
      <c r="B109" s="11"/>
      <c r="C109" s="11"/>
      <c r="D109" s="11"/>
      <c r="E109" s="11"/>
      <c r="F109" s="11"/>
      <c r="G109" s="361"/>
      <c r="H109" s="11"/>
      <c r="I109" s="361"/>
      <c r="J109" s="25"/>
    </row>
    <row r="110" spans="1:10" ht="20.100000000000001" customHeight="1" x14ac:dyDescent="0.25">
      <c r="A110" s="16"/>
      <c r="B110" s="70"/>
      <c r="C110" s="70"/>
      <c r="D110" s="70"/>
      <c r="E110" s="70"/>
      <c r="F110" s="11"/>
      <c r="G110" s="361"/>
      <c r="H110" s="11"/>
      <c r="I110" s="361"/>
      <c r="J110" s="25"/>
    </row>
    <row r="111" spans="1:10" ht="20.100000000000001" customHeight="1" x14ac:dyDescent="0.25">
      <c r="A111" s="16"/>
      <c r="B111" s="70"/>
      <c r="C111" s="70"/>
      <c r="D111" s="70"/>
      <c r="E111" s="70"/>
      <c r="F111" s="11"/>
      <c r="G111" s="361"/>
      <c r="H111" s="11"/>
      <c r="I111" s="361"/>
      <c r="J111" s="25"/>
    </row>
    <row r="112" spans="1:10" ht="20.100000000000001" customHeight="1" x14ac:dyDescent="0.25">
      <c r="A112" s="16"/>
      <c r="B112" s="70"/>
      <c r="C112" s="70"/>
      <c r="D112" s="70"/>
      <c r="E112" s="70"/>
      <c r="F112" s="11"/>
      <c r="G112" s="361"/>
      <c r="H112" s="11"/>
      <c r="I112" s="361"/>
      <c r="J112" s="25"/>
    </row>
    <row r="113" spans="1:10" ht="20.100000000000001" customHeight="1" x14ac:dyDescent="0.25">
      <c r="A113" s="16"/>
      <c r="B113" s="70"/>
      <c r="C113" s="70"/>
      <c r="D113" s="70"/>
      <c r="E113" s="70"/>
      <c r="F113" s="11"/>
      <c r="G113" s="361"/>
      <c r="H113" s="11"/>
      <c r="I113" s="361"/>
      <c r="J113" s="25"/>
    </row>
    <row r="114" spans="1:10" ht="20.100000000000001" customHeight="1" thickBot="1" x14ac:dyDescent="0.3">
      <c r="A114" s="16"/>
      <c r="B114" s="70"/>
      <c r="C114" s="70"/>
      <c r="D114" s="70"/>
      <c r="E114" s="70"/>
      <c r="F114" s="11"/>
      <c r="G114" s="362"/>
      <c r="H114" s="11"/>
      <c r="I114" s="362"/>
      <c r="J114" s="25"/>
    </row>
    <row r="115" spans="1:10" ht="20.100000000000001" customHeight="1" thickBot="1" x14ac:dyDescent="0.3">
      <c r="A115" s="17"/>
      <c r="B115" s="18"/>
      <c r="C115" s="18"/>
      <c r="D115" s="18"/>
      <c r="E115" s="18"/>
      <c r="F115" s="18"/>
      <c r="G115" s="18"/>
      <c r="H115" s="18"/>
      <c r="I115" s="18"/>
      <c r="J115" s="26"/>
    </row>
  </sheetData>
  <mergeCells count="14">
    <mergeCell ref="I85:I98"/>
    <mergeCell ref="G101:G114"/>
    <mergeCell ref="I101:I114"/>
    <mergeCell ref="G5:G18"/>
    <mergeCell ref="G37:G50"/>
    <mergeCell ref="G69:G82"/>
    <mergeCell ref="G85:G98"/>
    <mergeCell ref="G21:G34"/>
    <mergeCell ref="I21:I34"/>
    <mergeCell ref="G1:G3"/>
    <mergeCell ref="H1:J3"/>
    <mergeCell ref="I5:I18"/>
    <mergeCell ref="G53:G66"/>
    <mergeCell ref="A1:F3"/>
  </mergeCells>
  <conditionalFormatting sqref="H37">
    <cfRule type="dataBar" priority="50">
      <dataBar>
        <cfvo type="num" val="0"/>
        <cfvo type="num" val="5"/>
        <color rgb="FF638EC6"/>
      </dataBar>
      <extLst>
        <ext xmlns:x14="http://schemas.microsoft.com/office/spreadsheetml/2009/9/main" uri="{B025F937-C7B1-47D3-B67F-A62EFF666E3E}">
          <x14:id>{07AB3F17-36B8-4DC2-A5B9-C28AAA03489D}</x14:id>
        </ext>
      </extLst>
    </cfRule>
  </conditionalFormatting>
  <conditionalFormatting sqref="H5">
    <cfRule type="dataBar" priority="47">
      <dataBar>
        <cfvo type="num" val="0"/>
        <cfvo type="num" val="5"/>
        <color rgb="FF638EC6"/>
      </dataBar>
      <extLst>
        <ext xmlns:x14="http://schemas.microsoft.com/office/spreadsheetml/2009/9/main" uri="{B025F937-C7B1-47D3-B67F-A62EFF666E3E}">
          <x14:id>{5B7C0E35-2D4F-48AF-A9E1-E884A3BE9912}</x14:id>
        </ext>
      </extLst>
    </cfRule>
  </conditionalFormatting>
  <conditionalFormatting sqref="C102:C108">
    <cfRule type="dataBar" priority="46">
      <dataBar>
        <cfvo type="num" val="0"/>
        <cfvo type="num" val="5"/>
        <color rgb="FF638EC6"/>
      </dataBar>
      <extLst>
        <ext xmlns:x14="http://schemas.microsoft.com/office/spreadsheetml/2009/9/main" uri="{B025F937-C7B1-47D3-B67F-A62EFF666E3E}">
          <x14:id>{81E9C0A7-A8EC-4FC4-A24D-E73104B3A47A}</x14:id>
        </ext>
      </extLst>
    </cfRule>
  </conditionalFormatting>
  <conditionalFormatting sqref="D102:D108">
    <cfRule type="dataBar" priority="44">
      <dataBar>
        <cfvo type="num" val="0"/>
        <cfvo type="num" val="100"/>
        <color rgb="FF638EC6"/>
      </dataBar>
      <extLst>
        <ext xmlns:x14="http://schemas.microsoft.com/office/spreadsheetml/2009/9/main" uri="{B025F937-C7B1-47D3-B67F-A62EFF666E3E}">
          <x14:id>{62B3388F-3DD5-4836-9439-443B46A53153}</x14:id>
        </ext>
      </extLst>
    </cfRule>
  </conditionalFormatting>
  <conditionalFormatting sqref="C43">
    <cfRule type="dataBar" priority="43">
      <dataBar>
        <cfvo type="num" val="0"/>
        <cfvo type="num" val="5"/>
        <color rgb="FF638EC6"/>
      </dataBar>
      <extLst>
        <ext xmlns:x14="http://schemas.microsoft.com/office/spreadsheetml/2009/9/main" uri="{B025F937-C7B1-47D3-B67F-A62EFF666E3E}">
          <x14:id>{28E6581C-1BFA-48BA-9F9A-1B461AFDCDEB}</x14:id>
        </ext>
      </extLst>
    </cfRule>
  </conditionalFormatting>
  <conditionalFormatting sqref="C38:C42">
    <cfRule type="dataBar" priority="39">
      <dataBar>
        <cfvo type="num" val="0"/>
        <cfvo type="num" val="5"/>
        <color rgb="FF638EC6"/>
      </dataBar>
      <extLst>
        <ext xmlns:x14="http://schemas.microsoft.com/office/spreadsheetml/2009/9/main" uri="{B025F937-C7B1-47D3-B67F-A62EFF666E3E}">
          <x14:id>{7A78CADE-DD36-40E5-820E-1001D6C8B8F4}</x14:id>
        </ext>
      </extLst>
    </cfRule>
  </conditionalFormatting>
  <conditionalFormatting sqref="C70:C73">
    <cfRule type="dataBar" priority="38">
      <dataBar>
        <cfvo type="num" val="0"/>
        <cfvo type="num" val="5"/>
        <color rgb="FF638EC6"/>
      </dataBar>
      <extLst>
        <ext xmlns:x14="http://schemas.microsoft.com/office/spreadsheetml/2009/9/main" uri="{B025F937-C7B1-47D3-B67F-A62EFF666E3E}">
          <x14:id>{407A6A12-20D1-4F0D-8034-0CB3893C0B55}</x14:id>
        </ext>
      </extLst>
    </cfRule>
  </conditionalFormatting>
  <conditionalFormatting sqref="H69">
    <cfRule type="dataBar" priority="37">
      <dataBar>
        <cfvo type="num" val="0"/>
        <cfvo type="num" val="5"/>
        <color rgb="FF638EC6"/>
      </dataBar>
      <extLst>
        <ext xmlns:x14="http://schemas.microsoft.com/office/spreadsheetml/2009/9/main" uri="{B025F937-C7B1-47D3-B67F-A62EFF666E3E}">
          <x14:id>{A922CF48-E774-4757-9074-9E96FAD3885E}</x14:id>
        </ext>
      </extLst>
    </cfRule>
  </conditionalFormatting>
  <conditionalFormatting sqref="H85">
    <cfRule type="dataBar" priority="36">
      <dataBar>
        <cfvo type="num" val="0"/>
        <cfvo type="num" val="5"/>
        <color rgb="FF638EC6"/>
      </dataBar>
      <extLst>
        <ext xmlns:x14="http://schemas.microsoft.com/office/spreadsheetml/2009/9/main" uri="{B025F937-C7B1-47D3-B67F-A62EFF666E3E}">
          <x14:id>{E1E19208-7FBA-4313-8783-80208A8AF82C}</x14:id>
        </ext>
      </extLst>
    </cfRule>
  </conditionalFormatting>
  <conditionalFormatting sqref="D86:D89">
    <cfRule type="dataBar" priority="34">
      <dataBar>
        <cfvo type="num" val="0"/>
        <cfvo type="num" val="100"/>
        <color rgb="FF638EC6"/>
      </dataBar>
      <extLst>
        <ext xmlns:x14="http://schemas.microsoft.com/office/spreadsheetml/2009/9/main" uri="{B025F937-C7B1-47D3-B67F-A62EFF666E3E}">
          <x14:id>{EA581C94-2810-40A0-A676-5A303F56D7F1}</x14:id>
        </ext>
      </extLst>
    </cfRule>
  </conditionalFormatting>
  <conditionalFormatting sqref="C86:C89">
    <cfRule type="dataBar" priority="33">
      <dataBar>
        <cfvo type="num" val="0"/>
        <cfvo type="num" val="5"/>
        <color rgb="FF638EC6"/>
      </dataBar>
      <extLst>
        <ext xmlns:x14="http://schemas.microsoft.com/office/spreadsheetml/2009/9/main" uri="{B025F937-C7B1-47D3-B67F-A62EFF666E3E}">
          <x14:id>{829A83B4-E1E0-42FD-A314-596B58C86467}</x14:id>
        </ext>
      </extLst>
    </cfRule>
  </conditionalFormatting>
  <conditionalFormatting sqref="H101">
    <cfRule type="dataBar" priority="32">
      <dataBar>
        <cfvo type="num" val="0"/>
        <cfvo type="num" val="5"/>
        <color rgb="FF638EC6"/>
      </dataBar>
      <extLst>
        <ext xmlns:x14="http://schemas.microsoft.com/office/spreadsheetml/2009/9/main" uri="{B025F937-C7B1-47D3-B67F-A62EFF666E3E}">
          <x14:id>{AB0D1C2F-EDD7-416E-BD5E-FD4138DE90A9}</x14:id>
        </ext>
      </extLst>
    </cfRule>
  </conditionalFormatting>
  <conditionalFormatting sqref="E6:E11">
    <cfRule type="dataBar" priority="31">
      <dataBar>
        <cfvo type="num" val="0"/>
        <cfvo type="num" val="100"/>
        <color rgb="FF638EC6"/>
      </dataBar>
      <extLst>
        <ext xmlns:x14="http://schemas.microsoft.com/office/spreadsheetml/2009/9/main" uri="{B025F937-C7B1-47D3-B67F-A62EFF666E3E}">
          <x14:id>{B64DE641-C921-4188-A13A-C1AF56D76D7D}</x14:id>
        </ext>
      </extLst>
    </cfRule>
  </conditionalFormatting>
  <conditionalFormatting sqref="G53">
    <cfRule type="dataBar" priority="26">
      <dataBar>
        <cfvo type="num" val="0"/>
        <cfvo type="num" val="5"/>
        <color rgb="FF638EC6"/>
      </dataBar>
      <extLst>
        <ext xmlns:x14="http://schemas.microsoft.com/office/spreadsheetml/2009/9/main" uri="{B025F937-C7B1-47D3-B67F-A62EFF666E3E}">
          <x14:id>{81867896-A5B2-41E4-B3DA-62053065F6E6}</x14:id>
        </ext>
      </extLst>
    </cfRule>
  </conditionalFormatting>
  <conditionalFormatting sqref="G37">
    <cfRule type="dataBar" priority="28">
      <dataBar>
        <cfvo type="num" val="0"/>
        <cfvo type="num" val="5"/>
        <color rgb="FF638EC6"/>
      </dataBar>
      <extLst>
        <ext xmlns:x14="http://schemas.microsoft.com/office/spreadsheetml/2009/9/main" uri="{B025F937-C7B1-47D3-B67F-A62EFF666E3E}">
          <x14:id>{BD504BF2-C16B-444D-AB45-F9A3478599EB}</x14:id>
        </ext>
      </extLst>
    </cfRule>
  </conditionalFormatting>
  <conditionalFormatting sqref="G5">
    <cfRule type="dataBar" priority="27">
      <dataBar>
        <cfvo type="num" val="0"/>
        <cfvo type="num" val="5"/>
        <color rgb="FF638EC6"/>
      </dataBar>
      <extLst>
        <ext xmlns:x14="http://schemas.microsoft.com/office/spreadsheetml/2009/9/main" uri="{B025F937-C7B1-47D3-B67F-A62EFF666E3E}">
          <x14:id>{D84E4384-32D1-487B-8491-AD2A881C0F32}</x14:id>
        </ext>
      </extLst>
    </cfRule>
  </conditionalFormatting>
  <conditionalFormatting sqref="G69">
    <cfRule type="dataBar" priority="25">
      <dataBar>
        <cfvo type="num" val="0"/>
        <cfvo type="num" val="5"/>
        <color rgb="FF638EC6"/>
      </dataBar>
      <extLst>
        <ext xmlns:x14="http://schemas.microsoft.com/office/spreadsheetml/2009/9/main" uri="{B025F937-C7B1-47D3-B67F-A62EFF666E3E}">
          <x14:id>{D1412A36-6DA6-4B25-AE1A-F562E901017D}</x14:id>
        </ext>
      </extLst>
    </cfRule>
  </conditionalFormatting>
  <conditionalFormatting sqref="G85">
    <cfRule type="dataBar" priority="24">
      <dataBar>
        <cfvo type="num" val="0"/>
        <cfvo type="num" val="5"/>
        <color rgb="FF638EC6"/>
      </dataBar>
      <extLst>
        <ext xmlns:x14="http://schemas.microsoft.com/office/spreadsheetml/2009/9/main" uri="{B025F937-C7B1-47D3-B67F-A62EFF666E3E}">
          <x14:id>{A8E1B7F5-3F28-42CF-BF91-A716E3E9F7BB}</x14:id>
        </ext>
      </extLst>
    </cfRule>
  </conditionalFormatting>
  <conditionalFormatting sqref="I5">
    <cfRule type="dataBar" priority="23">
      <dataBar>
        <cfvo type="num" val="0"/>
        <cfvo type="num" val="5"/>
        <color rgb="FF638EC6"/>
      </dataBar>
      <extLst>
        <ext xmlns:x14="http://schemas.microsoft.com/office/spreadsheetml/2009/9/main" uri="{B025F937-C7B1-47D3-B67F-A62EFF666E3E}">
          <x14:id>{D6B75814-53F8-4C36-82CF-8D539F889CBA}</x14:id>
        </ext>
      </extLst>
    </cfRule>
  </conditionalFormatting>
  <conditionalFormatting sqref="I85">
    <cfRule type="dataBar" priority="22">
      <dataBar>
        <cfvo type="num" val="0"/>
        <cfvo type="num" val="5"/>
        <color rgb="FF638EC6"/>
      </dataBar>
      <extLst>
        <ext xmlns:x14="http://schemas.microsoft.com/office/spreadsheetml/2009/9/main" uri="{B025F937-C7B1-47D3-B67F-A62EFF666E3E}">
          <x14:id>{491506FF-819F-4776-826F-65A51B9E5EA4}</x14:id>
        </ext>
      </extLst>
    </cfRule>
  </conditionalFormatting>
  <conditionalFormatting sqref="G101">
    <cfRule type="dataBar" priority="21">
      <dataBar>
        <cfvo type="num" val="0"/>
        <cfvo type="num" val="5"/>
        <color rgb="FF638EC6"/>
      </dataBar>
      <extLst>
        <ext xmlns:x14="http://schemas.microsoft.com/office/spreadsheetml/2009/9/main" uri="{B025F937-C7B1-47D3-B67F-A62EFF666E3E}">
          <x14:id>{238F0AEF-6F94-45B2-AF70-5A8D23968229}</x14:id>
        </ext>
      </extLst>
    </cfRule>
  </conditionalFormatting>
  <conditionalFormatting sqref="I101">
    <cfRule type="dataBar" priority="20">
      <dataBar>
        <cfvo type="num" val="0"/>
        <cfvo type="num" val="5"/>
        <color rgb="FF638EC6"/>
      </dataBar>
      <extLst>
        <ext xmlns:x14="http://schemas.microsoft.com/office/spreadsheetml/2009/9/main" uri="{B025F937-C7B1-47D3-B67F-A62EFF666E3E}">
          <x14:id>{A286DD66-EB5F-4D32-A073-5B32C3A76A89}</x14:id>
        </ext>
      </extLst>
    </cfRule>
  </conditionalFormatting>
  <conditionalFormatting sqref="G21">
    <cfRule type="dataBar" priority="19">
      <dataBar>
        <cfvo type="num" val="0"/>
        <cfvo type="num" val="5"/>
        <color rgb="FF638EC6"/>
      </dataBar>
      <extLst>
        <ext xmlns:x14="http://schemas.microsoft.com/office/spreadsheetml/2009/9/main" uri="{B025F937-C7B1-47D3-B67F-A62EFF666E3E}">
          <x14:id>{A3A3CE64-B8F1-43F6-A313-294BDC429F50}</x14:id>
        </ext>
      </extLst>
    </cfRule>
  </conditionalFormatting>
  <conditionalFormatting sqref="C22:C25 C27">
    <cfRule type="dataBar" priority="18">
      <dataBar>
        <cfvo type="num" val="0"/>
        <cfvo type="num" val="5"/>
        <color rgb="FF638EC6"/>
      </dataBar>
      <extLst>
        <ext xmlns:x14="http://schemas.microsoft.com/office/spreadsheetml/2009/9/main" uri="{B025F937-C7B1-47D3-B67F-A62EFF666E3E}">
          <x14:id>{AF447BB6-193A-4826-BD2C-5E7A3FC46262}</x14:id>
        </ext>
      </extLst>
    </cfRule>
  </conditionalFormatting>
  <conditionalFormatting sqref="D22:D25 D27">
    <cfRule type="dataBar" priority="14">
      <dataBar>
        <cfvo type="num" val="0"/>
        <cfvo type="num" val="100"/>
        <color rgb="FF638EC6"/>
      </dataBar>
      <extLst>
        <ext xmlns:x14="http://schemas.microsoft.com/office/spreadsheetml/2009/9/main" uri="{B025F937-C7B1-47D3-B67F-A62EFF666E3E}">
          <x14:id>{6FAB01C3-7ACF-4C52-A12B-881795A6C64F}</x14:id>
        </ext>
      </extLst>
    </cfRule>
  </conditionalFormatting>
  <conditionalFormatting sqref="E26">
    <cfRule type="dataBar" priority="12">
      <dataBar>
        <cfvo type="num" val="0"/>
        <cfvo type="num" val="100"/>
        <color rgb="FF638EC6"/>
      </dataBar>
      <extLst>
        <ext xmlns:x14="http://schemas.microsoft.com/office/spreadsheetml/2009/9/main" uri="{B025F937-C7B1-47D3-B67F-A62EFF666E3E}">
          <x14:id>{36BAAE61-F2D0-4CDD-A77B-3E4911D3F9D1}</x14:id>
        </ext>
      </extLst>
    </cfRule>
  </conditionalFormatting>
  <conditionalFormatting sqref="I21">
    <cfRule type="dataBar" priority="11">
      <dataBar>
        <cfvo type="num" val="0"/>
        <cfvo type="num" val="5"/>
        <color rgb="FF638EC6"/>
      </dataBar>
      <extLst>
        <ext xmlns:x14="http://schemas.microsoft.com/office/spreadsheetml/2009/9/main" uri="{B025F937-C7B1-47D3-B67F-A62EFF666E3E}">
          <x14:id>{338B738A-7CB1-40AA-B245-6FCCF9277BB6}</x14:id>
        </ext>
      </extLst>
    </cfRule>
  </conditionalFormatting>
  <conditionalFormatting sqref="D6:D10">
    <cfRule type="expression" dxfId="1" priority="5">
      <formula>D6&lt;=C6</formula>
    </cfRule>
    <cfRule type="expression" dxfId="0" priority="9">
      <formula>D6&gt;C6</formula>
    </cfRule>
  </conditionalFormatting>
  <conditionalFormatting sqref="C6:C11">
    <cfRule type="dataBar" priority="8">
      <dataBar>
        <cfvo type="num" val="0"/>
        <cfvo type="num" val="5"/>
        <color rgb="FF638EC6"/>
      </dataBar>
      <extLst>
        <ext xmlns:x14="http://schemas.microsoft.com/office/spreadsheetml/2009/9/main" uri="{B025F937-C7B1-47D3-B67F-A62EFF666E3E}">
          <x14:id>{3CD2DA41-1D74-4E9E-8A27-26E558B2FBD6}</x14:id>
        </ext>
      </extLst>
    </cfRule>
  </conditionalFormatting>
  <conditionalFormatting sqref="D6:D11">
    <cfRule type="dataBar" priority="3">
      <dataBar>
        <cfvo type="num" val="0"/>
        <cfvo type="num" val="5"/>
        <color rgb="FF638EC6"/>
      </dataBar>
      <extLst>
        <ext xmlns:x14="http://schemas.microsoft.com/office/spreadsheetml/2009/9/main" uri="{B025F937-C7B1-47D3-B67F-A62EFF666E3E}">
          <x14:id>{C2FBE962-7C08-44DE-9820-105F0A5D71E9}</x14:id>
        </ext>
      </extLst>
    </cfRule>
  </conditionalFormatting>
  <conditionalFormatting sqref="C54:C59">
    <cfRule type="dataBar" priority="2">
      <dataBar>
        <cfvo type="num" val="0"/>
        <cfvo type="num" val="5"/>
        <color rgb="FF638EC6"/>
      </dataBar>
      <extLst>
        <ext xmlns:x14="http://schemas.microsoft.com/office/spreadsheetml/2009/9/main" uri="{B025F937-C7B1-47D3-B67F-A62EFF666E3E}">
          <x14:id>{3131A2D4-F158-4272-8895-FAB2EC222A0C}</x14:id>
        </ext>
      </extLst>
    </cfRule>
  </conditionalFormatting>
  <pageMargins left="0.7" right="0.7" top="0.75" bottom="0.75" header="0.3" footer="0.3"/>
  <pageSetup paperSize="9" orientation="portrait" verticalDpi="0" r:id="rId1"/>
  <drawing r:id="rId2"/>
  <extLst>
    <ext xmlns:x14="http://schemas.microsoft.com/office/spreadsheetml/2009/9/main" uri="{78C0D931-6437-407d-A8EE-F0AAD7539E65}">
      <x14:conditionalFormattings>
        <x14:conditionalFormatting xmlns:xm="http://schemas.microsoft.com/office/excel/2006/main">
          <x14:cfRule type="dataBar" id="{07AB3F17-36B8-4DC2-A5B9-C28AAA03489D}">
            <x14:dataBar minLength="0" maxLength="100" gradient="0">
              <x14:cfvo type="num">
                <xm:f>0</xm:f>
              </x14:cfvo>
              <x14:cfvo type="num">
                <xm:f>5</xm:f>
              </x14:cfvo>
              <x14:negativeFillColor rgb="FFFF0000"/>
              <x14:axisColor rgb="FF000000"/>
            </x14:dataBar>
          </x14:cfRule>
          <xm:sqref>H37</xm:sqref>
        </x14:conditionalFormatting>
        <x14:conditionalFormatting xmlns:xm="http://schemas.microsoft.com/office/excel/2006/main">
          <x14:cfRule type="dataBar" id="{5B7C0E35-2D4F-48AF-A9E1-E884A3BE9912}">
            <x14:dataBar minLength="0" maxLength="100" gradient="0">
              <x14:cfvo type="num">
                <xm:f>0</xm:f>
              </x14:cfvo>
              <x14:cfvo type="num">
                <xm:f>5</xm:f>
              </x14:cfvo>
              <x14:negativeFillColor rgb="FFFF0000"/>
              <x14:axisColor rgb="FF000000"/>
            </x14:dataBar>
          </x14:cfRule>
          <xm:sqref>H5</xm:sqref>
        </x14:conditionalFormatting>
        <x14:conditionalFormatting xmlns:xm="http://schemas.microsoft.com/office/excel/2006/main">
          <x14:cfRule type="dataBar" id="{81E9C0A7-A8EC-4FC4-A24D-E73104B3A47A}">
            <x14:dataBar minLength="0" maxLength="100" border="1" gradient="0">
              <x14:cfvo type="num">
                <xm:f>0</xm:f>
              </x14:cfvo>
              <x14:cfvo type="num">
                <xm:f>5</xm:f>
              </x14:cfvo>
              <x14:borderColor theme="3"/>
              <x14:negativeFillColor rgb="FFFF0000"/>
              <x14:axisColor rgb="FF000000"/>
            </x14:dataBar>
          </x14:cfRule>
          <xm:sqref>C102:C108</xm:sqref>
        </x14:conditionalFormatting>
        <x14:conditionalFormatting xmlns:xm="http://schemas.microsoft.com/office/excel/2006/main">
          <x14:cfRule type="dataBar" id="{62B3388F-3DD5-4836-9439-443B46A53153}">
            <x14:dataBar minLength="0" maxLength="100" border="1" gradient="0">
              <x14:cfvo type="num">
                <xm:f>0</xm:f>
              </x14:cfvo>
              <x14:cfvo type="num">
                <xm:f>100</xm:f>
              </x14:cfvo>
              <x14:borderColor theme="3"/>
              <x14:negativeFillColor rgb="FFFF0000"/>
              <x14:axisColor rgb="FF000000"/>
            </x14:dataBar>
          </x14:cfRule>
          <xm:sqref>D102:D108</xm:sqref>
        </x14:conditionalFormatting>
        <x14:conditionalFormatting xmlns:xm="http://schemas.microsoft.com/office/excel/2006/main">
          <x14:cfRule type="dataBar" id="{28E6581C-1BFA-48BA-9F9A-1B461AFDCDEB}">
            <x14:dataBar minLength="0" maxLength="100" gradient="0">
              <x14:cfvo type="num">
                <xm:f>0</xm:f>
              </x14:cfvo>
              <x14:cfvo type="num">
                <xm:f>5</xm:f>
              </x14:cfvo>
              <x14:negativeFillColor rgb="FFFF0000"/>
              <x14:axisColor rgb="FF000000"/>
            </x14:dataBar>
          </x14:cfRule>
          <xm:sqref>C43</xm:sqref>
        </x14:conditionalFormatting>
        <x14:conditionalFormatting xmlns:xm="http://schemas.microsoft.com/office/excel/2006/main">
          <x14:cfRule type="dataBar" id="{7A78CADE-DD36-40E5-820E-1001D6C8B8F4}">
            <x14:dataBar minLength="0" maxLength="100" border="1" gradient="0">
              <x14:cfvo type="num">
                <xm:f>0</xm:f>
              </x14:cfvo>
              <x14:cfvo type="num">
                <xm:f>5</xm:f>
              </x14:cfvo>
              <x14:borderColor theme="3"/>
              <x14:negativeFillColor rgb="FFFF0000"/>
              <x14:axisColor rgb="FF000000"/>
            </x14:dataBar>
          </x14:cfRule>
          <xm:sqref>C38:C42</xm:sqref>
        </x14:conditionalFormatting>
        <x14:conditionalFormatting xmlns:xm="http://schemas.microsoft.com/office/excel/2006/main">
          <x14:cfRule type="dataBar" id="{407A6A12-20D1-4F0D-8034-0CB3893C0B55}">
            <x14:dataBar minLength="0" maxLength="100" border="1" gradient="0">
              <x14:cfvo type="num">
                <xm:f>0</xm:f>
              </x14:cfvo>
              <x14:cfvo type="num">
                <xm:f>5</xm:f>
              </x14:cfvo>
              <x14:borderColor theme="3"/>
              <x14:negativeFillColor rgb="FFFF0000"/>
              <x14:axisColor rgb="FF000000"/>
            </x14:dataBar>
          </x14:cfRule>
          <xm:sqref>C70:C73</xm:sqref>
        </x14:conditionalFormatting>
        <x14:conditionalFormatting xmlns:xm="http://schemas.microsoft.com/office/excel/2006/main">
          <x14:cfRule type="dataBar" id="{A922CF48-E774-4757-9074-9E96FAD3885E}">
            <x14:dataBar minLength="0" maxLength="100" gradient="0">
              <x14:cfvo type="num">
                <xm:f>0</xm:f>
              </x14:cfvo>
              <x14:cfvo type="num">
                <xm:f>5</xm:f>
              </x14:cfvo>
              <x14:negativeFillColor rgb="FFFF0000"/>
              <x14:axisColor rgb="FF000000"/>
            </x14:dataBar>
          </x14:cfRule>
          <xm:sqref>H69</xm:sqref>
        </x14:conditionalFormatting>
        <x14:conditionalFormatting xmlns:xm="http://schemas.microsoft.com/office/excel/2006/main">
          <x14:cfRule type="dataBar" id="{E1E19208-7FBA-4313-8783-80208A8AF82C}">
            <x14:dataBar minLength="0" maxLength="100" gradient="0">
              <x14:cfvo type="num">
                <xm:f>0</xm:f>
              </x14:cfvo>
              <x14:cfvo type="num">
                <xm:f>5</xm:f>
              </x14:cfvo>
              <x14:negativeFillColor rgb="FFFF0000"/>
              <x14:axisColor rgb="FF000000"/>
            </x14:dataBar>
          </x14:cfRule>
          <xm:sqref>H85</xm:sqref>
        </x14:conditionalFormatting>
        <x14:conditionalFormatting xmlns:xm="http://schemas.microsoft.com/office/excel/2006/main">
          <x14:cfRule type="dataBar" id="{EA581C94-2810-40A0-A676-5A303F56D7F1}">
            <x14:dataBar minLength="0" maxLength="100" border="1" gradient="0">
              <x14:cfvo type="num">
                <xm:f>0</xm:f>
              </x14:cfvo>
              <x14:cfvo type="num">
                <xm:f>100</xm:f>
              </x14:cfvo>
              <x14:borderColor theme="3"/>
              <x14:negativeFillColor rgb="FFFF0000"/>
              <x14:axisColor rgb="FF000000"/>
            </x14:dataBar>
          </x14:cfRule>
          <xm:sqref>D86:D89</xm:sqref>
        </x14:conditionalFormatting>
        <x14:conditionalFormatting xmlns:xm="http://schemas.microsoft.com/office/excel/2006/main">
          <x14:cfRule type="dataBar" id="{829A83B4-E1E0-42FD-A314-596B58C86467}">
            <x14:dataBar minLength="0" maxLength="100" border="1" gradient="0">
              <x14:cfvo type="num">
                <xm:f>0</xm:f>
              </x14:cfvo>
              <x14:cfvo type="num">
                <xm:f>5</xm:f>
              </x14:cfvo>
              <x14:borderColor theme="3"/>
              <x14:negativeFillColor rgb="FFFF0000"/>
              <x14:axisColor rgb="FF000000"/>
            </x14:dataBar>
          </x14:cfRule>
          <xm:sqref>C86:C89</xm:sqref>
        </x14:conditionalFormatting>
        <x14:conditionalFormatting xmlns:xm="http://schemas.microsoft.com/office/excel/2006/main">
          <x14:cfRule type="dataBar" id="{AB0D1C2F-EDD7-416E-BD5E-FD4138DE90A9}">
            <x14:dataBar minLength="0" maxLength="100" gradient="0">
              <x14:cfvo type="num">
                <xm:f>0</xm:f>
              </x14:cfvo>
              <x14:cfvo type="num">
                <xm:f>5</xm:f>
              </x14:cfvo>
              <x14:negativeFillColor rgb="FFFF0000"/>
              <x14:axisColor rgb="FF000000"/>
            </x14:dataBar>
          </x14:cfRule>
          <xm:sqref>H101</xm:sqref>
        </x14:conditionalFormatting>
        <x14:conditionalFormatting xmlns:xm="http://schemas.microsoft.com/office/excel/2006/main">
          <x14:cfRule type="dataBar" id="{B64DE641-C921-4188-A13A-C1AF56D76D7D}">
            <x14:dataBar minLength="0" maxLength="100" border="1" gradient="0">
              <x14:cfvo type="num">
                <xm:f>0</xm:f>
              </x14:cfvo>
              <x14:cfvo type="num">
                <xm:f>100</xm:f>
              </x14:cfvo>
              <x14:borderColor theme="3"/>
              <x14:negativeFillColor rgb="FFFF0000"/>
              <x14:axisColor rgb="FF000000"/>
            </x14:dataBar>
          </x14:cfRule>
          <xm:sqref>E6:E11</xm:sqref>
        </x14:conditionalFormatting>
        <x14:conditionalFormatting xmlns:xm="http://schemas.microsoft.com/office/excel/2006/main">
          <x14:cfRule type="dataBar" id="{81867896-A5B2-41E4-B3DA-62053065F6E6}">
            <x14:dataBar minLength="0" maxLength="100" gradient="0">
              <x14:cfvo type="num">
                <xm:f>0</xm:f>
              </x14:cfvo>
              <x14:cfvo type="num">
                <xm:f>5</xm:f>
              </x14:cfvo>
              <x14:negativeFillColor rgb="FFFF0000"/>
              <x14:axisColor rgb="FF000000"/>
            </x14:dataBar>
          </x14:cfRule>
          <xm:sqref>G53</xm:sqref>
        </x14:conditionalFormatting>
        <x14:conditionalFormatting xmlns:xm="http://schemas.microsoft.com/office/excel/2006/main">
          <x14:cfRule type="dataBar" id="{BD504BF2-C16B-444D-AB45-F9A3478599EB}">
            <x14:dataBar minLength="0" maxLength="100" gradient="0">
              <x14:cfvo type="num">
                <xm:f>0</xm:f>
              </x14:cfvo>
              <x14:cfvo type="num">
                <xm:f>5</xm:f>
              </x14:cfvo>
              <x14:negativeFillColor rgb="FFFF0000"/>
              <x14:axisColor rgb="FF000000"/>
            </x14:dataBar>
          </x14:cfRule>
          <xm:sqref>G37</xm:sqref>
        </x14:conditionalFormatting>
        <x14:conditionalFormatting xmlns:xm="http://schemas.microsoft.com/office/excel/2006/main">
          <x14:cfRule type="dataBar" id="{D84E4384-32D1-487B-8491-AD2A881C0F32}">
            <x14:dataBar minLength="0" maxLength="100" gradient="0">
              <x14:cfvo type="num">
                <xm:f>0</xm:f>
              </x14:cfvo>
              <x14:cfvo type="num">
                <xm:f>5</xm:f>
              </x14:cfvo>
              <x14:negativeFillColor rgb="FFFF0000"/>
              <x14:axisColor rgb="FF000000"/>
            </x14:dataBar>
          </x14:cfRule>
          <xm:sqref>G5</xm:sqref>
        </x14:conditionalFormatting>
        <x14:conditionalFormatting xmlns:xm="http://schemas.microsoft.com/office/excel/2006/main">
          <x14:cfRule type="dataBar" id="{D1412A36-6DA6-4B25-AE1A-F562E901017D}">
            <x14:dataBar minLength="0" maxLength="100" gradient="0">
              <x14:cfvo type="num">
                <xm:f>0</xm:f>
              </x14:cfvo>
              <x14:cfvo type="num">
                <xm:f>5</xm:f>
              </x14:cfvo>
              <x14:negativeFillColor rgb="FFFF0000"/>
              <x14:axisColor rgb="FF000000"/>
            </x14:dataBar>
          </x14:cfRule>
          <xm:sqref>G69</xm:sqref>
        </x14:conditionalFormatting>
        <x14:conditionalFormatting xmlns:xm="http://schemas.microsoft.com/office/excel/2006/main">
          <x14:cfRule type="dataBar" id="{A8E1B7F5-3F28-42CF-BF91-A716E3E9F7BB}">
            <x14:dataBar minLength="0" maxLength="100" gradient="0">
              <x14:cfvo type="num">
                <xm:f>0</xm:f>
              </x14:cfvo>
              <x14:cfvo type="num">
                <xm:f>5</xm:f>
              </x14:cfvo>
              <x14:negativeFillColor rgb="FFFF0000"/>
              <x14:axisColor rgb="FF000000"/>
            </x14:dataBar>
          </x14:cfRule>
          <xm:sqref>G85</xm:sqref>
        </x14:conditionalFormatting>
        <x14:conditionalFormatting xmlns:xm="http://schemas.microsoft.com/office/excel/2006/main">
          <x14:cfRule type="dataBar" id="{D6B75814-53F8-4C36-82CF-8D539F889CBA}">
            <x14:dataBar minLength="0" maxLength="100" gradient="0">
              <x14:cfvo type="num">
                <xm:f>0</xm:f>
              </x14:cfvo>
              <x14:cfvo type="num">
                <xm:f>5</xm:f>
              </x14:cfvo>
              <x14:negativeFillColor rgb="FFFF0000"/>
              <x14:axisColor rgb="FF000000"/>
            </x14:dataBar>
          </x14:cfRule>
          <xm:sqref>I5</xm:sqref>
        </x14:conditionalFormatting>
        <x14:conditionalFormatting xmlns:xm="http://schemas.microsoft.com/office/excel/2006/main">
          <x14:cfRule type="dataBar" id="{491506FF-819F-4776-826F-65A51B9E5EA4}">
            <x14:dataBar minLength="0" maxLength="100" gradient="0">
              <x14:cfvo type="num">
                <xm:f>0</xm:f>
              </x14:cfvo>
              <x14:cfvo type="num">
                <xm:f>5</xm:f>
              </x14:cfvo>
              <x14:negativeFillColor rgb="FFFF0000"/>
              <x14:axisColor rgb="FF000000"/>
            </x14:dataBar>
          </x14:cfRule>
          <xm:sqref>I85</xm:sqref>
        </x14:conditionalFormatting>
        <x14:conditionalFormatting xmlns:xm="http://schemas.microsoft.com/office/excel/2006/main">
          <x14:cfRule type="dataBar" id="{238F0AEF-6F94-45B2-AF70-5A8D23968229}">
            <x14:dataBar minLength="0" maxLength="100" gradient="0">
              <x14:cfvo type="num">
                <xm:f>0</xm:f>
              </x14:cfvo>
              <x14:cfvo type="num">
                <xm:f>5</xm:f>
              </x14:cfvo>
              <x14:negativeFillColor rgb="FFFF0000"/>
              <x14:axisColor rgb="FF000000"/>
            </x14:dataBar>
          </x14:cfRule>
          <xm:sqref>G101</xm:sqref>
        </x14:conditionalFormatting>
        <x14:conditionalFormatting xmlns:xm="http://schemas.microsoft.com/office/excel/2006/main">
          <x14:cfRule type="dataBar" id="{A286DD66-EB5F-4D32-A073-5B32C3A76A89}">
            <x14:dataBar minLength="0" maxLength="100" gradient="0">
              <x14:cfvo type="num">
                <xm:f>0</xm:f>
              </x14:cfvo>
              <x14:cfvo type="num">
                <xm:f>5</xm:f>
              </x14:cfvo>
              <x14:negativeFillColor rgb="FFFF0000"/>
              <x14:axisColor rgb="FF000000"/>
            </x14:dataBar>
          </x14:cfRule>
          <xm:sqref>I101</xm:sqref>
        </x14:conditionalFormatting>
        <x14:conditionalFormatting xmlns:xm="http://schemas.microsoft.com/office/excel/2006/main">
          <x14:cfRule type="dataBar" id="{A3A3CE64-B8F1-43F6-A313-294BDC429F50}">
            <x14:dataBar minLength="0" maxLength="100" gradient="0">
              <x14:cfvo type="num">
                <xm:f>0</xm:f>
              </x14:cfvo>
              <x14:cfvo type="num">
                <xm:f>5</xm:f>
              </x14:cfvo>
              <x14:negativeFillColor rgb="FFFF0000"/>
              <x14:axisColor rgb="FF000000"/>
            </x14:dataBar>
          </x14:cfRule>
          <xm:sqref>G21</xm:sqref>
        </x14:conditionalFormatting>
        <x14:conditionalFormatting xmlns:xm="http://schemas.microsoft.com/office/excel/2006/main">
          <x14:cfRule type="dataBar" id="{AF447BB6-193A-4826-BD2C-5E7A3FC46262}">
            <x14:dataBar minLength="0" maxLength="100" border="1" gradient="0">
              <x14:cfvo type="num">
                <xm:f>0</xm:f>
              </x14:cfvo>
              <x14:cfvo type="num">
                <xm:f>5</xm:f>
              </x14:cfvo>
              <x14:borderColor theme="3"/>
              <x14:negativeFillColor rgb="FFFF0000"/>
              <x14:axisColor rgb="FF000000"/>
            </x14:dataBar>
          </x14:cfRule>
          <xm:sqref>C22:C25 C27</xm:sqref>
        </x14:conditionalFormatting>
        <x14:conditionalFormatting xmlns:xm="http://schemas.microsoft.com/office/excel/2006/main">
          <x14:cfRule type="dataBar" id="{6FAB01C3-7ACF-4C52-A12B-881795A6C64F}">
            <x14:dataBar minLength="0" maxLength="100" border="1" gradient="0">
              <x14:cfvo type="num">
                <xm:f>0</xm:f>
              </x14:cfvo>
              <x14:cfvo type="num">
                <xm:f>100</xm:f>
              </x14:cfvo>
              <x14:borderColor theme="3"/>
              <x14:negativeFillColor rgb="FFFF0000"/>
              <x14:axisColor rgb="FF000000"/>
            </x14:dataBar>
          </x14:cfRule>
          <xm:sqref>D22:D25 D27</xm:sqref>
        </x14:conditionalFormatting>
        <x14:conditionalFormatting xmlns:xm="http://schemas.microsoft.com/office/excel/2006/main">
          <x14:cfRule type="dataBar" id="{36BAAE61-F2D0-4CDD-A77B-3E4911D3F9D1}">
            <x14:dataBar minLength="0" maxLength="100" gradient="0">
              <x14:cfvo type="num">
                <xm:f>0</xm:f>
              </x14:cfvo>
              <x14:cfvo type="num">
                <xm:f>100</xm:f>
              </x14:cfvo>
              <x14:negativeFillColor rgb="FFFF0000"/>
              <x14:axisColor rgb="FF000000"/>
            </x14:dataBar>
          </x14:cfRule>
          <xm:sqref>E26</xm:sqref>
        </x14:conditionalFormatting>
        <x14:conditionalFormatting xmlns:xm="http://schemas.microsoft.com/office/excel/2006/main">
          <x14:cfRule type="dataBar" id="{338B738A-7CB1-40AA-B245-6FCCF9277BB6}">
            <x14:dataBar minLength="0" maxLength="100" gradient="0">
              <x14:cfvo type="num">
                <xm:f>0</xm:f>
              </x14:cfvo>
              <x14:cfvo type="num">
                <xm:f>5</xm:f>
              </x14:cfvo>
              <x14:negativeFillColor rgb="FFFF0000"/>
              <x14:axisColor rgb="FF000000"/>
            </x14:dataBar>
          </x14:cfRule>
          <xm:sqref>I21</xm:sqref>
        </x14:conditionalFormatting>
        <x14:conditionalFormatting xmlns:xm="http://schemas.microsoft.com/office/excel/2006/main">
          <x14:cfRule type="dataBar" id="{3CD2DA41-1D74-4E9E-8A27-26E558B2FBD6}">
            <x14:dataBar minLength="0" maxLength="100" border="1" gradient="0">
              <x14:cfvo type="num">
                <xm:f>0</xm:f>
              </x14:cfvo>
              <x14:cfvo type="num">
                <xm:f>5</xm:f>
              </x14:cfvo>
              <x14:borderColor theme="3"/>
              <x14:negativeFillColor rgb="FFFF0000"/>
              <x14:axisColor rgb="FF000000"/>
            </x14:dataBar>
          </x14:cfRule>
          <xm:sqref>C6:C11</xm:sqref>
        </x14:conditionalFormatting>
        <x14:conditionalFormatting xmlns:xm="http://schemas.microsoft.com/office/excel/2006/main">
          <x14:cfRule type="dataBar" id="{C2FBE962-7C08-44DE-9820-105F0A5D71E9}">
            <x14:dataBar minLength="0" maxLength="100" border="1" gradient="0">
              <x14:cfvo type="num">
                <xm:f>0</xm:f>
              </x14:cfvo>
              <x14:cfvo type="num">
                <xm:f>5</xm:f>
              </x14:cfvo>
              <x14:borderColor theme="3"/>
              <x14:negativeFillColor rgb="FFFF0000"/>
              <x14:axisColor rgb="FF000000"/>
            </x14:dataBar>
          </x14:cfRule>
          <xm:sqref>D6:D11</xm:sqref>
        </x14:conditionalFormatting>
        <x14:conditionalFormatting xmlns:xm="http://schemas.microsoft.com/office/excel/2006/main">
          <x14:cfRule type="dataBar" id="{3131A2D4-F158-4272-8895-FAB2EC222A0C}">
            <x14:dataBar minLength="0" maxLength="100" border="1" gradient="0">
              <x14:cfvo type="num">
                <xm:f>0</xm:f>
              </x14:cfvo>
              <x14:cfvo type="num">
                <xm:f>5</xm:f>
              </x14:cfvo>
              <x14:borderColor theme="3"/>
              <x14:negativeFillColor rgb="FFFF0000"/>
              <x14:axisColor rgb="FF000000"/>
            </x14:dataBar>
          </x14:cfRule>
          <xm:sqref>C54:C59</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I84"/>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19"/>
      <c r="B1" s="294" t="s">
        <v>2041</v>
      </c>
      <c r="C1" s="295"/>
      <c r="D1" s="296"/>
      <c r="E1" s="131"/>
    </row>
    <row r="2" spans="1:5" ht="20.100000000000001" customHeight="1" x14ac:dyDescent="0.25">
      <c r="A2" s="131"/>
      <c r="B2" s="297"/>
      <c r="C2" s="298"/>
      <c r="D2" s="299"/>
      <c r="E2" s="131"/>
    </row>
    <row r="3" spans="1:5" ht="20.100000000000001" customHeight="1" thickBot="1" x14ac:dyDescent="0.3">
      <c r="A3" s="131"/>
      <c r="B3" s="300"/>
      <c r="C3" s="301"/>
      <c r="D3" s="302"/>
      <c r="E3" s="131"/>
    </row>
    <row r="4" spans="1:5" ht="20.100000000000001" customHeight="1" thickBot="1" x14ac:dyDescent="0.3">
      <c r="A4" s="131"/>
      <c r="B4" s="303" t="s">
        <v>2082</v>
      </c>
      <c r="C4" s="304"/>
      <c r="D4" s="305"/>
      <c r="E4" s="131"/>
    </row>
    <row r="5" spans="1:5" ht="20.100000000000001" customHeight="1" x14ac:dyDescent="0.25">
      <c r="A5" s="131"/>
      <c r="B5" s="285" t="s">
        <v>2092</v>
      </c>
      <c r="C5" s="286"/>
      <c r="D5" s="287"/>
      <c r="E5" s="131"/>
    </row>
    <row r="6" spans="1:5" ht="20.100000000000001" customHeight="1" x14ac:dyDescent="0.25">
      <c r="A6" s="131"/>
      <c r="B6" s="288"/>
      <c r="C6" s="289"/>
      <c r="D6" s="290"/>
      <c r="E6" s="131"/>
    </row>
    <row r="7" spans="1:5" ht="20.100000000000001" customHeight="1" x14ac:dyDescent="0.25">
      <c r="A7" s="131"/>
      <c r="B7" s="288"/>
      <c r="C7" s="289"/>
      <c r="D7" s="290"/>
      <c r="E7" s="131"/>
    </row>
    <row r="8" spans="1:5" ht="20.100000000000001" customHeight="1" x14ac:dyDescent="0.25">
      <c r="A8" s="131"/>
      <c r="B8" s="288"/>
      <c r="C8" s="289"/>
      <c r="D8" s="290"/>
      <c r="E8" s="131"/>
    </row>
    <row r="9" spans="1:5" ht="20.100000000000001" customHeight="1" x14ac:dyDescent="0.25">
      <c r="A9" s="131"/>
      <c r="B9" s="288"/>
      <c r="C9" s="289"/>
      <c r="D9" s="290"/>
      <c r="E9" s="131"/>
    </row>
    <row r="10" spans="1:5" ht="20.100000000000001" customHeight="1" x14ac:dyDescent="0.25">
      <c r="A10" s="131"/>
      <c r="B10" s="288"/>
      <c r="C10" s="289"/>
      <c r="D10" s="290"/>
      <c r="E10" s="131"/>
    </row>
    <row r="11" spans="1:5" ht="20.100000000000001" customHeight="1" x14ac:dyDescent="0.25">
      <c r="A11" s="131"/>
      <c r="B11" s="288"/>
      <c r="C11" s="289"/>
      <c r="D11" s="290"/>
      <c r="E11" s="131"/>
    </row>
    <row r="12" spans="1:5" ht="20.100000000000001" customHeight="1" x14ac:dyDescent="0.25">
      <c r="A12" s="131"/>
      <c r="B12" s="288"/>
      <c r="C12" s="289"/>
      <c r="D12" s="290"/>
      <c r="E12" s="131"/>
    </row>
    <row r="13" spans="1:5" ht="20.100000000000001" customHeight="1" thickBot="1" x14ac:dyDescent="0.3">
      <c r="A13" s="131"/>
      <c r="B13" s="291"/>
      <c r="C13" s="292"/>
      <c r="D13" s="293"/>
      <c r="E13" s="131"/>
    </row>
    <row r="14" spans="1:5" ht="20.100000000000001" customHeight="1" thickBot="1" x14ac:dyDescent="0.3">
      <c r="A14" s="131"/>
      <c r="B14" s="315" t="s">
        <v>2083</v>
      </c>
      <c r="C14" s="316"/>
      <c r="D14" s="317"/>
      <c r="E14" s="131"/>
    </row>
    <row r="15" spans="1:5" ht="20.100000000000001" customHeight="1" x14ac:dyDescent="0.25">
      <c r="A15" s="131"/>
      <c r="B15" s="285" t="s">
        <v>2093</v>
      </c>
      <c r="C15" s="286"/>
      <c r="D15" s="287"/>
      <c r="E15" s="131"/>
    </row>
    <row r="16" spans="1:5" ht="20.100000000000001" customHeight="1" x14ac:dyDescent="0.25">
      <c r="A16" s="131"/>
      <c r="B16" s="288"/>
      <c r="C16" s="289"/>
      <c r="D16" s="290"/>
      <c r="E16" s="131"/>
    </row>
    <row r="17" spans="1:5" ht="20.100000000000001" customHeight="1" x14ac:dyDescent="0.25">
      <c r="A17" s="131"/>
      <c r="B17" s="288"/>
      <c r="C17" s="289"/>
      <c r="D17" s="290"/>
      <c r="E17" s="131"/>
    </row>
    <row r="18" spans="1:5" ht="20.100000000000001" customHeight="1" x14ac:dyDescent="0.25">
      <c r="A18" s="131"/>
      <c r="B18" s="288"/>
      <c r="C18" s="289"/>
      <c r="D18" s="290"/>
      <c r="E18" s="131"/>
    </row>
    <row r="19" spans="1:5" ht="20.100000000000001" customHeight="1" x14ac:dyDescent="0.25">
      <c r="A19" s="131"/>
      <c r="B19" s="288"/>
      <c r="C19" s="289"/>
      <c r="D19" s="290"/>
      <c r="E19" s="131"/>
    </row>
    <row r="20" spans="1:5" ht="20.100000000000001" customHeight="1" thickBot="1" x14ac:dyDescent="0.3">
      <c r="A20" s="131"/>
      <c r="B20" s="288"/>
      <c r="C20" s="289"/>
      <c r="D20" s="290"/>
      <c r="E20" s="131"/>
    </row>
    <row r="21" spans="1:5" ht="20.100000000000001" customHeight="1" thickBot="1" x14ac:dyDescent="0.3">
      <c r="A21" s="131"/>
      <c r="B21" s="303" t="s">
        <v>2081</v>
      </c>
      <c r="C21" s="304"/>
      <c r="D21" s="305"/>
      <c r="E21" s="131"/>
    </row>
    <row r="22" spans="1:5" ht="20.100000000000001" customHeight="1" x14ac:dyDescent="0.25">
      <c r="A22" s="131"/>
      <c r="B22" s="318" t="s">
        <v>2105</v>
      </c>
      <c r="C22" s="319"/>
      <c r="D22" s="320"/>
      <c r="E22" s="131"/>
    </row>
    <row r="23" spans="1:5" ht="20.100000000000001" customHeight="1" x14ac:dyDescent="0.25">
      <c r="A23" s="131"/>
      <c r="B23" s="321"/>
      <c r="C23" s="322"/>
      <c r="D23" s="323"/>
      <c r="E23" s="131"/>
    </row>
    <row r="24" spans="1:5" ht="20.100000000000001" customHeight="1" thickBot="1" x14ac:dyDescent="0.3">
      <c r="A24" s="131"/>
      <c r="B24" s="324"/>
      <c r="C24" s="325"/>
      <c r="D24" s="326"/>
      <c r="E24" s="131"/>
    </row>
    <row r="25" spans="1:5" hidden="1" x14ac:dyDescent="0.25"/>
    <row r="26" spans="1:5" hidden="1" x14ac:dyDescent="0.25"/>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sheetData>
  <mergeCells count="7">
    <mergeCell ref="B22:D24"/>
    <mergeCell ref="B1:D3"/>
    <mergeCell ref="B4:D4"/>
    <mergeCell ref="B5:D13"/>
    <mergeCell ref="B14:D14"/>
    <mergeCell ref="B15:D20"/>
    <mergeCell ref="B21:D21"/>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9"/>
  <dimension ref="A2:C49"/>
  <sheetViews>
    <sheetView workbookViewId="0"/>
  </sheetViews>
  <sheetFormatPr defaultRowHeight="15" x14ac:dyDescent="0.25"/>
  <cols>
    <col min="1" max="1" width="13.85546875" bestFit="1" customWidth="1"/>
    <col min="3" max="3" width="17.42578125" bestFit="1" customWidth="1"/>
  </cols>
  <sheetData>
    <row r="2" spans="1:3" x14ac:dyDescent="0.25">
      <c r="A2" t="s">
        <v>144</v>
      </c>
      <c r="C2" t="s">
        <v>145</v>
      </c>
    </row>
    <row r="3" spans="1:3" x14ac:dyDescent="0.25">
      <c r="A3" t="s">
        <v>13</v>
      </c>
      <c r="B3">
        <v>1</v>
      </c>
      <c r="C3" t="s">
        <v>58</v>
      </c>
    </row>
    <row r="4" spans="1:3" x14ac:dyDescent="0.25">
      <c r="B4">
        <v>2</v>
      </c>
      <c r="C4" t="s">
        <v>59</v>
      </c>
    </row>
    <row r="5" spans="1:3" x14ac:dyDescent="0.25">
      <c r="A5" t="s">
        <v>526</v>
      </c>
      <c r="B5">
        <v>3</v>
      </c>
      <c r="C5" t="s">
        <v>521</v>
      </c>
    </row>
    <row r="7" spans="1:3" x14ac:dyDescent="0.25">
      <c r="A7" t="s">
        <v>336</v>
      </c>
      <c r="C7" t="s">
        <v>145</v>
      </c>
    </row>
    <row r="8" spans="1:3" x14ac:dyDescent="0.25">
      <c r="B8">
        <v>1</v>
      </c>
      <c r="C8" t="s">
        <v>58</v>
      </c>
    </row>
    <row r="9" spans="1:3" x14ac:dyDescent="0.25">
      <c r="B9">
        <v>2</v>
      </c>
      <c r="C9" t="s">
        <v>337</v>
      </c>
    </row>
    <row r="10" spans="1:3" x14ac:dyDescent="0.25">
      <c r="B10">
        <v>3</v>
      </c>
      <c r="C10" t="s">
        <v>59</v>
      </c>
    </row>
    <row r="11" spans="1:3" x14ac:dyDescent="0.25">
      <c r="B11">
        <v>4</v>
      </c>
      <c r="C11" t="s">
        <v>521</v>
      </c>
    </row>
    <row r="13" spans="1:3" x14ac:dyDescent="0.25">
      <c r="A13" t="s">
        <v>65</v>
      </c>
      <c r="B13">
        <v>1</v>
      </c>
      <c r="C13" t="s">
        <v>58</v>
      </c>
    </row>
    <row r="14" spans="1:3" x14ac:dyDescent="0.25">
      <c r="B14">
        <v>2</v>
      </c>
      <c r="C14" t="s">
        <v>66</v>
      </c>
    </row>
    <row r="15" spans="1:3" x14ac:dyDescent="0.25">
      <c r="B15">
        <v>3</v>
      </c>
      <c r="C15" t="s">
        <v>444</v>
      </c>
    </row>
    <row r="16" spans="1:3" x14ac:dyDescent="0.25">
      <c r="B16">
        <v>4</v>
      </c>
      <c r="C16" t="s">
        <v>67</v>
      </c>
    </row>
    <row r="17" spans="1:3" x14ac:dyDescent="0.25">
      <c r="B17">
        <v>5</v>
      </c>
      <c r="C17" t="s">
        <v>68</v>
      </c>
    </row>
    <row r="18" spans="1:3" x14ac:dyDescent="0.25">
      <c r="A18" t="s">
        <v>523</v>
      </c>
      <c r="B18">
        <v>6</v>
      </c>
      <c r="C18" t="s">
        <v>521</v>
      </c>
    </row>
    <row r="20" spans="1:3" x14ac:dyDescent="0.25">
      <c r="A20" t="s">
        <v>14</v>
      </c>
      <c r="B20">
        <v>1</v>
      </c>
      <c r="C20" t="s">
        <v>54</v>
      </c>
    </row>
    <row r="21" spans="1:3" x14ac:dyDescent="0.25">
      <c r="B21">
        <v>2</v>
      </c>
      <c r="C21" t="s">
        <v>55</v>
      </c>
    </row>
    <row r="22" spans="1:3" x14ac:dyDescent="0.25">
      <c r="B22">
        <v>3</v>
      </c>
      <c r="C22" t="s">
        <v>443</v>
      </c>
    </row>
    <row r="23" spans="1:3" x14ac:dyDescent="0.25">
      <c r="B23">
        <v>4</v>
      </c>
      <c r="C23" t="s">
        <v>56</v>
      </c>
    </row>
    <row r="24" spans="1:3" x14ac:dyDescent="0.25">
      <c r="B24">
        <v>5</v>
      </c>
      <c r="C24" t="s">
        <v>57</v>
      </c>
    </row>
    <row r="27" spans="1:3" x14ac:dyDescent="0.25">
      <c r="A27" t="s">
        <v>131</v>
      </c>
      <c r="B27">
        <v>1</v>
      </c>
      <c r="C27" t="s">
        <v>126</v>
      </c>
    </row>
    <row r="28" spans="1:3" x14ac:dyDescent="0.25">
      <c r="B28">
        <v>2</v>
      </c>
      <c r="C28" t="s">
        <v>127</v>
      </c>
    </row>
    <row r="29" spans="1:3" x14ac:dyDescent="0.25">
      <c r="B29">
        <v>3</v>
      </c>
      <c r="C29" t="s">
        <v>128</v>
      </c>
    </row>
    <row r="30" spans="1:3" x14ac:dyDescent="0.25">
      <c r="B30">
        <v>4</v>
      </c>
      <c r="C30" t="s">
        <v>129</v>
      </c>
    </row>
    <row r="31" spans="1:3" x14ac:dyDescent="0.25">
      <c r="B31">
        <v>5</v>
      </c>
      <c r="C31" t="s">
        <v>130</v>
      </c>
    </row>
    <row r="33" spans="1:3" x14ac:dyDescent="0.25">
      <c r="A33" t="s">
        <v>689</v>
      </c>
      <c r="B33">
        <v>1</v>
      </c>
      <c r="C33" t="s">
        <v>132</v>
      </c>
    </row>
    <row r="34" spans="1:3" x14ac:dyDescent="0.25">
      <c r="B34">
        <v>2</v>
      </c>
      <c r="C34" t="s">
        <v>133</v>
      </c>
    </row>
    <row r="35" spans="1:3" x14ac:dyDescent="0.25">
      <c r="B35">
        <v>3</v>
      </c>
      <c r="C35" t="s">
        <v>134</v>
      </c>
    </row>
    <row r="36" spans="1:3" x14ac:dyDescent="0.25">
      <c r="B36">
        <v>4</v>
      </c>
      <c r="C36" t="s">
        <v>135</v>
      </c>
    </row>
    <row r="37" spans="1:3" x14ac:dyDescent="0.25">
      <c r="B37">
        <v>5</v>
      </c>
      <c r="C37" t="s">
        <v>136</v>
      </c>
    </row>
    <row r="39" spans="1:3" x14ac:dyDescent="0.25">
      <c r="A39" t="s">
        <v>143</v>
      </c>
      <c r="B39">
        <v>1</v>
      </c>
      <c r="C39" t="s">
        <v>140</v>
      </c>
    </row>
    <row r="40" spans="1:3" x14ac:dyDescent="0.25">
      <c r="B40">
        <v>2</v>
      </c>
      <c r="C40" t="s">
        <v>141</v>
      </c>
    </row>
    <row r="41" spans="1:3" x14ac:dyDescent="0.25">
      <c r="B41">
        <v>3</v>
      </c>
      <c r="C41" t="s">
        <v>444</v>
      </c>
    </row>
    <row r="42" spans="1:3" x14ac:dyDescent="0.25">
      <c r="B42">
        <v>4</v>
      </c>
      <c r="C42" t="s">
        <v>67</v>
      </c>
    </row>
    <row r="43" spans="1:3" x14ac:dyDescent="0.25">
      <c r="B43">
        <v>5</v>
      </c>
      <c r="C43" t="s">
        <v>142</v>
      </c>
    </row>
    <row r="45" spans="1:3" x14ac:dyDescent="0.25">
      <c r="A45" t="s">
        <v>374</v>
      </c>
      <c r="B45">
        <v>1</v>
      </c>
      <c r="C45" t="s">
        <v>58</v>
      </c>
    </row>
    <row r="46" spans="1:3" x14ac:dyDescent="0.25">
      <c r="B46">
        <v>2</v>
      </c>
      <c r="C46" t="s">
        <v>375</v>
      </c>
    </row>
    <row r="47" spans="1:3" x14ac:dyDescent="0.25">
      <c r="B47">
        <v>3</v>
      </c>
      <c r="C47" t="s">
        <v>444</v>
      </c>
    </row>
    <row r="48" spans="1:3" x14ac:dyDescent="0.25">
      <c r="B48">
        <v>4</v>
      </c>
      <c r="C48" t="s">
        <v>67</v>
      </c>
    </row>
    <row r="49" spans="2:3" x14ac:dyDescent="0.25">
      <c r="B49">
        <v>5</v>
      </c>
      <c r="C49" t="s">
        <v>68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8"/>
  <dimension ref="A1:K709"/>
  <sheetViews>
    <sheetView zoomScaleNormal="100" workbookViewId="0">
      <pane ySplit="1" topLeftCell="A2" activePane="bottomLeft" state="frozen"/>
      <selection pane="bottomLeft"/>
    </sheetView>
  </sheetViews>
  <sheetFormatPr defaultRowHeight="15" x14ac:dyDescent="0.25"/>
  <cols>
    <col min="1" max="1" width="33.85546875" style="37" bestFit="1" customWidth="1"/>
    <col min="2" max="3" width="15.7109375" style="37" customWidth="1"/>
    <col min="4" max="4" width="25.85546875" style="37" bestFit="1" customWidth="1"/>
    <col min="5" max="5" width="13.85546875" style="37" bestFit="1" customWidth="1"/>
    <col min="6" max="7" width="13.85546875" style="37" customWidth="1"/>
    <col min="8" max="8" width="49.5703125" style="37" customWidth="1"/>
  </cols>
  <sheetData>
    <row r="1" spans="1:8" ht="30" x14ac:dyDescent="0.25">
      <c r="A1" s="103"/>
      <c r="B1" s="103" t="s">
        <v>23</v>
      </c>
      <c r="C1" s="103" t="s">
        <v>137</v>
      </c>
      <c r="D1" s="99" t="s">
        <v>653</v>
      </c>
      <c r="E1" s="87" t="s">
        <v>159</v>
      </c>
      <c r="F1" s="87" t="s">
        <v>652</v>
      </c>
      <c r="G1" s="87" t="s">
        <v>654</v>
      </c>
      <c r="H1" s="103" t="s">
        <v>69</v>
      </c>
    </row>
    <row r="2" spans="1:8" ht="15.75" thickBot="1" x14ac:dyDescent="0.3">
      <c r="A2" s="372" t="s">
        <v>1177</v>
      </c>
      <c r="B2" s="373"/>
      <c r="C2" s="373"/>
      <c r="D2" s="373"/>
      <c r="E2" s="373"/>
      <c r="F2" s="373"/>
      <c r="G2" s="373"/>
      <c r="H2" s="374"/>
    </row>
    <row r="3" spans="1:8" x14ac:dyDescent="0.25">
      <c r="A3" s="114" t="s">
        <v>196</v>
      </c>
      <c r="B3" s="150"/>
      <c r="C3" s="150"/>
      <c r="D3" s="100"/>
      <c r="E3" s="88"/>
      <c r="F3" s="88"/>
      <c r="G3" s="88"/>
      <c r="H3" s="132"/>
    </row>
    <row r="4" spans="1:8" x14ac:dyDescent="0.25">
      <c r="A4" s="158" t="s">
        <v>15</v>
      </c>
      <c r="B4" s="151">
        <v>0</v>
      </c>
      <c r="C4" s="151">
        <v>3</v>
      </c>
      <c r="D4" s="89">
        <f>VLOOKUP(C4,'_Score matrix'!$B$31:$C$35,2,FALSE)</f>
        <v>1</v>
      </c>
      <c r="E4" s="89">
        <f>B4*D4</f>
        <v>0</v>
      </c>
      <c r="F4" s="89">
        <f>5*D4</f>
        <v>5</v>
      </c>
      <c r="G4" s="89"/>
      <c r="H4" s="133"/>
    </row>
    <row r="5" spans="1:8" x14ac:dyDescent="0.25">
      <c r="A5" s="158" t="s">
        <v>16</v>
      </c>
      <c r="B5" s="151">
        <v>0</v>
      </c>
      <c r="C5" s="151">
        <v>3</v>
      </c>
      <c r="D5" s="89">
        <f>VLOOKUP(C5,'_Score matrix'!$B$31:$C$35,2,FALSE)</f>
        <v>1</v>
      </c>
      <c r="E5" s="89">
        <f>B5*D5</f>
        <v>0</v>
      </c>
      <c r="F5" s="89">
        <f t="shared" ref="F5:F8" si="0">5*D5</f>
        <v>5</v>
      </c>
      <c r="G5" s="89"/>
      <c r="H5" s="133"/>
    </row>
    <row r="6" spans="1:8" x14ac:dyDescent="0.25">
      <c r="A6" s="158" t="s">
        <v>17</v>
      </c>
      <c r="B6" s="151">
        <v>0</v>
      </c>
      <c r="C6" s="151">
        <v>3</v>
      </c>
      <c r="D6" s="89">
        <f>VLOOKUP(C6,'_Score matrix'!$B$31:$C$35,2,FALSE)</f>
        <v>1</v>
      </c>
      <c r="E6" s="89">
        <f>B6*D6</f>
        <v>0</v>
      </c>
      <c r="F6" s="89">
        <f t="shared" si="0"/>
        <v>5</v>
      </c>
      <c r="G6" s="89"/>
      <c r="H6" s="133"/>
    </row>
    <row r="7" spans="1:8" x14ac:dyDescent="0.25">
      <c r="A7" s="158" t="s">
        <v>148</v>
      </c>
      <c r="B7" s="151">
        <v>0</v>
      </c>
      <c r="C7" s="151">
        <v>3</v>
      </c>
      <c r="D7" s="89">
        <f>VLOOKUP(C7,'_Score matrix'!$B$31:$C$35,2,FALSE)</f>
        <v>1</v>
      </c>
      <c r="E7" s="89">
        <f>B7*D7</f>
        <v>0</v>
      </c>
      <c r="F7" s="89">
        <f t="shared" si="0"/>
        <v>5</v>
      </c>
      <c r="G7" s="89"/>
      <c r="H7" s="133"/>
    </row>
    <row r="8" spans="1:8" ht="15.75" thickBot="1" x14ac:dyDescent="0.3">
      <c r="A8" s="159" t="s">
        <v>149</v>
      </c>
      <c r="B8" s="152">
        <v>0</v>
      </c>
      <c r="C8" s="152">
        <v>3</v>
      </c>
      <c r="D8" s="90">
        <f>VLOOKUP(C8,'_Score matrix'!$B$31:$C$35,2,FALSE)</f>
        <v>1</v>
      </c>
      <c r="E8" s="90">
        <f>B8*D8</f>
        <v>0</v>
      </c>
      <c r="F8" s="90">
        <f t="shared" si="0"/>
        <v>5</v>
      </c>
      <c r="G8" s="90"/>
      <c r="H8" s="134"/>
    </row>
    <row r="9" spans="1:8" ht="15.75" thickBot="1" x14ac:dyDescent="0.3">
      <c r="A9" s="160" t="s">
        <v>445</v>
      </c>
      <c r="B9" s="39">
        <f>SUM(B4:B8)</f>
        <v>0</v>
      </c>
      <c r="C9" s="39">
        <f>SUM(C4:C8)</f>
        <v>15</v>
      </c>
      <c r="D9" s="84">
        <f>SUM(D4:D8)</f>
        <v>5</v>
      </c>
      <c r="E9" s="84">
        <f>SUM(E4:E8)</f>
        <v>0</v>
      </c>
      <c r="F9" s="84">
        <f>SUM(F4:F8)</f>
        <v>25</v>
      </c>
      <c r="G9" s="84">
        <f>IF(ROUND(100*(E9-D9)/(F9-D9),2) &lt; 0, 0, ROUND(100*(E9-D9)/(F9-D9),2))</f>
        <v>0</v>
      </c>
      <c r="H9" s="135"/>
    </row>
    <row r="10" spans="1:8" ht="15.75" thickBot="1" x14ac:dyDescent="0.3">
      <c r="A10" s="136"/>
      <c r="B10" s="136"/>
      <c r="C10" s="136"/>
      <c r="D10" s="91"/>
      <c r="E10" s="91"/>
      <c r="F10" s="91"/>
      <c r="G10" s="91"/>
      <c r="H10" s="136"/>
    </row>
    <row r="11" spans="1:8" x14ac:dyDescent="0.25">
      <c r="A11" s="114" t="s">
        <v>197</v>
      </c>
      <c r="B11" s="150" t="s">
        <v>23</v>
      </c>
      <c r="C11" s="150" t="s">
        <v>137</v>
      </c>
      <c r="D11" s="88" t="s">
        <v>158</v>
      </c>
      <c r="E11" s="88" t="s">
        <v>159</v>
      </c>
      <c r="F11" s="88"/>
      <c r="G11" s="88"/>
      <c r="H11" s="137"/>
    </row>
    <row r="12" spans="1:8" x14ac:dyDescent="0.25">
      <c r="A12" s="158" t="s">
        <v>150</v>
      </c>
      <c r="B12" s="151">
        <v>0</v>
      </c>
      <c r="C12" s="151">
        <v>3</v>
      </c>
      <c r="D12" s="89">
        <f>VLOOKUP(C12,'_Score matrix'!$B$31:$C$35,2,FALSE)</f>
        <v>1</v>
      </c>
      <c r="E12" s="89">
        <f>B12*D12</f>
        <v>0</v>
      </c>
      <c r="F12" s="89">
        <f>5*D12</f>
        <v>5</v>
      </c>
      <c r="G12" s="89"/>
      <c r="H12" s="133"/>
    </row>
    <row r="13" spans="1:8" x14ac:dyDescent="0.25">
      <c r="A13" s="158" t="s">
        <v>151</v>
      </c>
      <c r="B13" s="151"/>
      <c r="C13" s="151"/>
      <c r="D13" s="89"/>
      <c r="E13" s="89"/>
      <c r="F13" s="89"/>
      <c r="G13" s="89"/>
      <c r="H13" s="133"/>
    </row>
    <row r="14" spans="1:8" x14ac:dyDescent="0.25">
      <c r="A14" s="158" t="s">
        <v>215</v>
      </c>
      <c r="B14" s="151">
        <v>0</v>
      </c>
      <c r="C14" s="151"/>
      <c r="D14" s="89"/>
      <c r="E14" s="89"/>
      <c r="F14" s="89"/>
      <c r="G14" s="89"/>
      <c r="H14" s="133" t="s">
        <v>1670</v>
      </c>
    </row>
    <row r="15" spans="1:8" x14ac:dyDescent="0.25">
      <c r="A15" s="158" t="s">
        <v>216</v>
      </c>
      <c r="B15" s="151">
        <v>0</v>
      </c>
      <c r="C15" s="151"/>
      <c r="D15" s="89"/>
      <c r="E15" s="89"/>
      <c r="F15" s="89"/>
      <c r="G15" s="89"/>
      <c r="H15" s="133" t="s">
        <v>1670</v>
      </c>
    </row>
    <row r="16" spans="1:8" x14ac:dyDescent="0.25">
      <c r="A16" s="158" t="s">
        <v>217</v>
      </c>
      <c r="B16" s="151">
        <v>0</v>
      </c>
      <c r="C16" s="151"/>
      <c r="D16" s="89"/>
      <c r="E16" s="89"/>
      <c r="F16" s="89"/>
      <c r="G16" s="89"/>
      <c r="H16" s="133" t="s">
        <v>1670</v>
      </c>
    </row>
    <row r="17" spans="1:8" x14ac:dyDescent="0.25">
      <c r="A17" s="158" t="s">
        <v>218</v>
      </c>
      <c r="B17" s="151">
        <v>0</v>
      </c>
      <c r="C17" s="151"/>
      <c r="D17" s="89"/>
      <c r="E17" s="89"/>
      <c r="F17" s="89"/>
      <c r="G17" s="89"/>
      <c r="H17" s="133" t="s">
        <v>1670</v>
      </c>
    </row>
    <row r="18" spans="1:8" x14ac:dyDescent="0.25">
      <c r="A18" s="158" t="s">
        <v>219</v>
      </c>
      <c r="B18" s="151">
        <v>0</v>
      </c>
      <c r="C18" s="151"/>
      <c r="D18" s="89"/>
      <c r="E18" s="89"/>
      <c r="F18" s="89"/>
      <c r="G18" s="89"/>
      <c r="H18" s="133" t="s">
        <v>1670</v>
      </c>
    </row>
    <row r="19" spans="1:8" x14ac:dyDescent="0.25">
      <c r="A19" s="158" t="s">
        <v>220</v>
      </c>
      <c r="B19" s="151">
        <v>0</v>
      </c>
      <c r="C19" s="151"/>
      <c r="D19" s="89"/>
      <c r="E19" s="89"/>
      <c r="F19" s="89"/>
      <c r="G19" s="89"/>
      <c r="H19" s="133" t="s">
        <v>1670</v>
      </c>
    </row>
    <row r="20" spans="1:8" x14ac:dyDescent="0.25">
      <c r="A20" s="158" t="s">
        <v>221</v>
      </c>
      <c r="B20" s="151">
        <v>0</v>
      </c>
      <c r="C20" s="151"/>
      <c r="D20" s="89"/>
      <c r="E20" s="89"/>
      <c r="F20" s="89"/>
      <c r="G20" s="89"/>
      <c r="H20" s="133" t="s">
        <v>1670</v>
      </c>
    </row>
    <row r="21" spans="1:8" x14ac:dyDescent="0.25">
      <c r="A21" s="158" t="s">
        <v>222</v>
      </c>
      <c r="B21" s="151">
        <v>0</v>
      </c>
      <c r="C21" s="151"/>
      <c r="D21" s="89"/>
      <c r="E21" s="89"/>
      <c r="F21" s="89"/>
      <c r="G21" s="89"/>
      <c r="H21" s="133" t="s">
        <v>1670</v>
      </c>
    </row>
    <row r="22" spans="1:8" x14ac:dyDescent="0.25">
      <c r="A22" s="158" t="s">
        <v>2035</v>
      </c>
      <c r="B22" s="151">
        <f>Business!D23</f>
        <v>0</v>
      </c>
      <c r="C22" s="151"/>
      <c r="D22" s="89"/>
      <c r="E22" s="89"/>
      <c r="F22" s="89"/>
      <c r="G22" s="89"/>
      <c r="H22" s="133" t="s">
        <v>1670</v>
      </c>
    </row>
    <row r="23" spans="1:8" x14ac:dyDescent="0.25">
      <c r="A23" s="158" t="s">
        <v>152</v>
      </c>
      <c r="B23" s="151">
        <v>0</v>
      </c>
      <c r="C23" s="151">
        <v>3</v>
      </c>
      <c r="D23" s="89">
        <f>VLOOKUP(C23,'_Score matrix'!$B$31:$C$35,2,FALSE)</f>
        <v>1</v>
      </c>
      <c r="E23" s="89">
        <f>B23*D23</f>
        <v>0</v>
      </c>
      <c r="F23" s="89">
        <f>5*D23</f>
        <v>5</v>
      </c>
      <c r="G23" s="89"/>
      <c r="H23" s="133"/>
    </row>
    <row r="24" spans="1:8" x14ac:dyDescent="0.25">
      <c r="A24" s="158" t="s">
        <v>153</v>
      </c>
      <c r="B24" s="151">
        <v>0</v>
      </c>
      <c r="C24" s="151">
        <v>3</v>
      </c>
      <c r="D24" s="89">
        <f>VLOOKUP(C24,'_Score matrix'!$B$31:$C$35,2,FALSE)</f>
        <v>1</v>
      </c>
      <c r="E24" s="89">
        <f>B24*D24</f>
        <v>0</v>
      </c>
      <c r="F24" s="89">
        <f>5*D24</f>
        <v>5</v>
      </c>
      <c r="G24" s="89"/>
      <c r="H24" s="133"/>
    </row>
    <row r="25" spans="1:8" x14ac:dyDescent="0.25">
      <c r="A25" s="158" t="s">
        <v>174</v>
      </c>
      <c r="B25" s="151">
        <v>0</v>
      </c>
      <c r="C25" s="151">
        <v>3</v>
      </c>
      <c r="D25" s="89">
        <f>VLOOKUP(C25,'_Score matrix'!$B$31:$C$35,2,FALSE)</f>
        <v>1</v>
      </c>
      <c r="E25" s="89">
        <f>B25*D25</f>
        <v>0</v>
      </c>
      <c r="F25" s="89">
        <f>5*D25</f>
        <v>5</v>
      </c>
      <c r="G25" s="89"/>
      <c r="H25" s="133"/>
    </row>
    <row r="26" spans="1:8" ht="15.75" thickBot="1" x14ac:dyDescent="0.3">
      <c r="A26" s="159" t="s">
        <v>223</v>
      </c>
      <c r="B26" s="152">
        <v>0</v>
      </c>
      <c r="C26" s="152">
        <v>3</v>
      </c>
      <c r="D26" s="90">
        <f>VLOOKUP(C26,'_Score matrix'!$B$31:$C$35,2,FALSE)</f>
        <v>1</v>
      </c>
      <c r="E26" s="90">
        <f>B26*D26</f>
        <v>0</v>
      </c>
      <c r="F26" s="90">
        <f>5*D26</f>
        <v>5</v>
      </c>
      <c r="G26" s="90"/>
      <c r="H26" s="134"/>
    </row>
    <row r="27" spans="1:8" ht="15.75" thickBot="1" x14ac:dyDescent="0.3">
      <c r="A27" s="160" t="s">
        <v>445</v>
      </c>
      <c r="B27" s="39">
        <f>SUM(B12,B23:B26)</f>
        <v>0</v>
      </c>
      <c r="C27" s="39">
        <f>SUM(C26,C23:C26)</f>
        <v>15</v>
      </c>
      <c r="D27" s="84">
        <f t="shared" ref="D27:F27" si="1">SUM(D26,D23:D26)</f>
        <v>5</v>
      </c>
      <c r="E27" s="84">
        <f t="shared" si="1"/>
        <v>0</v>
      </c>
      <c r="F27" s="84">
        <f t="shared" si="1"/>
        <v>25</v>
      </c>
      <c r="G27" s="84">
        <f>IF(ROUND(100*(E27-D27)/(F27-D27),2) &lt; 0, 0, ROUND(100*(E27-D27)/(F27-D27),2))</f>
        <v>0</v>
      </c>
      <c r="H27" s="138"/>
    </row>
    <row r="28" spans="1:8" ht="15.75" thickBot="1" x14ac:dyDescent="0.3">
      <c r="A28" s="136"/>
      <c r="B28" s="136"/>
      <c r="C28" s="136"/>
      <c r="D28" s="91"/>
      <c r="E28" s="91"/>
      <c r="F28" s="91"/>
      <c r="G28" s="91"/>
      <c r="H28" s="136"/>
    </row>
    <row r="29" spans="1:8" x14ac:dyDescent="0.25">
      <c r="A29" s="114" t="s">
        <v>195</v>
      </c>
      <c r="B29" s="150" t="s">
        <v>23</v>
      </c>
      <c r="C29" s="150" t="s">
        <v>137</v>
      </c>
      <c r="D29" s="88" t="s">
        <v>158</v>
      </c>
      <c r="E29" s="88" t="s">
        <v>159</v>
      </c>
      <c r="F29" s="88"/>
      <c r="G29" s="88"/>
      <c r="H29" s="137"/>
    </row>
    <row r="30" spans="1:8" x14ac:dyDescent="0.25">
      <c r="A30" s="158" t="s">
        <v>119</v>
      </c>
      <c r="B30" s="151">
        <v>0</v>
      </c>
      <c r="C30" s="151">
        <v>3</v>
      </c>
      <c r="D30" s="89">
        <f>VLOOKUP(C30,'_Score matrix'!$B$31:$C$35,2,FALSE)</f>
        <v>1</v>
      </c>
      <c r="E30" s="89">
        <f>B30*D30</f>
        <v>0</v>
      </c>
      <c r="F30" s="89">
        <f>5*D30</f>
        <v>5</v>
      </c>
      <c r="G30" s="89"/>
      <c r="H30" s="133"/>
    </row>
    <row r="31" spans="1:8" x14ac:dyDescent="0.25">
      <c r="A31" s="158" t="s">
        <v>60</v>
      </c>
      <c r="B31" s="151" t="str">
        <f>Business!D64</f>
        <v>Incomplete</v>
      </c>
      <c r="C31" s="151"/>
      <c r="D31" s="89"/>
      <c r="E31" s="89"/>
      <c r="F31" s="89"/>
      <c r="G31" s="89"/>
      <c r="H31" s="133" t="s">
        <v>655</v>
      </c>
    </row>
    <row r="32" spans="1:8" x14ac:dyDescent="0.25">
      <c r="A32" s="158" t="s">
        <v>44</v>
      </c>
      <c r="B32" s="151">
        <v>1</v>
      </c>
      <c r="C32" s="151"/>
      <c r="D32" s="89"/>
      <c r="E32" s="89"/>
      <c r="F32" s="89"/>
      <c r="G32" s="89"/>
      <c r="H32" s="133"/>
    </row>
    <row r="33" spans="1:8" x14ac:dyDescent="0.25">
      <c r="A33" s="158" t="s">
        <v>45</v>
      </c>
      <c r="B33" s="151">
        <v>1</v>
      </c>
      <c r="C33" s="151"/>
      <c r="D33" s="89"/>
      <c r="E33" s="89"/>
      <c r="F33" s="89"/>
      <c r="G33" s="89"/>
      <c r="H33" s="133"/>
    </row>
    <row r="34" spans="1:8" x14ac:dyDescent="0.25">
      <c r="A34" s="158" t="s">
        <v>46</v>
      </c>
      <c r="B34" s="151">
        <v>1</v>
      </c>
      <c r="C34" s="151"/>
      <c r="D34" s="89"/>
      <c r="E34" s="89"/>
      <c r="F34" s="89"/>
      <c r="G34" s="89"/>
      <c r="H34" s="133"/>
    </row>
    <row r="35" spans="1:8" x14ac:dyDescent="0.25">
      <c r="A35" s="158" t="s">
        <v>47</v>
      </c>
      <c r="B35" s="151">
        <v>1</v>
      </c>
      <c r="C35" s="151"/>
      <c r="D35" s="89"/>
      <c r="E35" s="89"/>
      <c r="F35" s="89"/>
      <c r="G35" s="89"/>
      <c r="H35" s="133"/>
    </row>
    <row r="36" spans="1:8" x14ac:dyDescent="0.25">
      <c r="A36" s="158" t="s">
        <v>48</v>
      </c>
      <c r="B36" s="151">
        <v>1</v>
      </c>
      <c r="C36" s="151"/>
      <c r="D36" s="89"/>
      <c r="E36" s="89"/>
      <c r="F36" s="89"/>
      <c r="G36" s="89"/>
      <c r="H36" s="133"/>
    </row>
    <row r="37" spans="1:8" x14ac:dyDescent="0.25">
      <c r="A37" s="158" t="s">
        <v>49</v>
      </c>
      <c r="B37" s="151">
        <v>1</v>
      </c>
      <c r="C37" s="151"/>
      <c r="D37" s="89"/>
      <c r="E37" s="89"/>
      <c r="F37" s="89"/>
      <c r="G37" s="89"/>
      <c r="H37" s="133"/>
    </row>
    <row r="38" spans="1:8" x14ac:dyDescent="0.25">
      <c r="A38" s="158" t="s">
        <v>50</v>
      </c>
      <c r="B38" s="151">
        <v>1</v>
      </c>
      <c r="C38" s="151"/>
      <c r="D38" s="89"/>
      <c r="E38" s="89"/>
      <c r="F38" s="89"/>
      <c r="G38" s="89"/>
      <c r="H38" s="133"/>
    </row>
    <row r="39" spans="1:8" x14ac:dyDescent="0.25">
      <c r="A39" s="158" t="s">
        <v>51</v>
      </c>
      <c r="B39" s="151">
        <v>1</v>
      </c>
      <c r="C39" s="151"/>
      <c r="D39" s="89"/>
      <c r="E39" s="89"/>
      <c r="F39" s="89"/>
      <c r="G39" s="89"/>
      <c r="H39" s="133"/>
    </row>
    <row r="40" spans="1:8" x14ac:dyDescent="0.25">
      <c r="A40" s="158" t="s">
        <v>52</v>
      </c>
      <c r="B40" s="151">
        <v>1</v>
      </c>
      <c r="C40" s="151"/>
      <c r="D40" s="89"/>
      <c r="E40" s="89"/>
      <c r="F40" s="89"/>
      <c r="G40" s="89"/>
      <c r="H40" s="133"/>
    </row>
    <row r="41" spans="1:8" x14ac:dyDescent="0.25">
      <c r="A41" s="158" t="s">
        <v>207</v>
      </c>
      <c r="B41" s="151">
        <v>1</v>
      </c>
      <c r="C41" s="151"/>
      <c r="D41" s="89"/>
      <c r="E41" s="89"/>
      <c r="F41" s="89"/>
      <c r="G41" s="89"/>
      <c r="H41" s="133"/>
    </row>
    <row r="42" spans="1:8" x14ac:dyDescent="0.25">
      <c r="A42" s="158" t="s">
        <v>74</v>
      </c>
      <c r="B42" s="151">
        <v>0</v>
      </c>
      <c r="C42" s="151">
        <v>3</v>
      </c>
      <c r="D42" s="89">
        <f>VLOOKUP(C42,'_Score matrix'!$B$31:$C$35,2,FALSE)</f>
        <v>1</v>
      </c>
      <c r="E42" s="89">
        <f>B42*D42</f>
        <v>0</v>
      </c>
      <c r="F42" s="89">
        <f>5*D42</f>
        <v>5</v>
      </c>
      <c r="G42" s="89"/>
      <c r="H42" s="133"/>
    </row>
    <row r="43" spans="1:8" x14ac:dyDescent="0.25">
      <c r="A43" s="158" t="s">
        <v>75</v>
      </c>
      <c r="B43" s="151">
        <v>0</v>
      </c>
      <c r="C43" s="151">
        <v>3</v>
      </c>
      <c r="D43" s="89">
        <f>VLOOKUP(C43,'_Score matrix'!$B$31:$C$35,2,FALSE)</f>
        <v>1</v>
      </c>
      <c r="E43" s="89">
        <f>B43*D43</f>
        <v>0</v>
      </c>
      <c r="F43" s="89">
        <f t="shared" ref="F43:F44" si="2">5*D43</f>
        <v>5</v>
      </c>
      <c r="G43" s="89"/>
      <c r="H43" s="133"/>
    </row>
    <row r="44" spans="1:8" ht="15.75" thickBot="1" x14ac:dyDescent="0.3">
      <c r="A44" s="159" t="s">
        <v>193</v>
      </c>
      <c r="B44" s="152">
        <v>0</v>
      </c>
      <c r="C44" s="152">
        <v>3</v>
      </c>
      <c r="D44" s="90">
        <f>VLOOKUP(C44,'_Score matrix'!$B$31:$C$35,2,FALSE)</f>
        <v>1</v>
      </c>
      <c r="E44" s="90">
        <f>B44*D44</f>
        <v>0</v>
      </c>
      <c r="F44" s="90">
        <f t="shared" si="2"/>
        <v>5</v>
      </c>
      <c r="G44" s="90"/>
      <c r="H44" s="134"/>
    </row>
    <row r="45" spans="1:8" ht="15.75" thickBot="1" x14ac:dyDescent="0.3">
      <c r="A45" s="160" t="s">
        <v>445</v>
      </c>
      <c r="B45" s="39">
        <f>SUM(B30,B42:B44)</f>
        <v>0</v>
      </c>
      <c r="C45" s="39">
        <f>SUM(C30,C42:C44)</f>
        <v>12</v>
      </c>
      <c r="D45" s="84">
        <f>SUM(D30,D42:D44)</f>
        <v>4</v>
      </c>
      <c r="E45" s="84">
        <f>SUM(E30,E42:E44)</f>
        <v>0</v>
      </c>
      <c r="F45" s="84">
        <f>SUM(F30,F42:F44)</f>
        <v>20</v>
      </c>
      <c r="G45" s="84">
        <f>IF(ROUND(100*(E45-D45)/(F45-D45),2) &lt; 0, 0, ROUND(100*(E45-D45)/(F45-D45),2))</f>
        <v>0</v>
      </c>
      <c r="H45" s="138"/>
    </row>
    <row r="46" spans="1:8" ht="15.75" thickBot="1" x14ac:dyDescent="0.3">
      <c r="A46" s="136"/>
      <c r="B46" s="136"/>
      <c r="C46" s="136"/>
      <c r="D46" s="91"/>
      <c r="E46" s="91"/>
      <c r="F46" s="91"/>
      <c r="G46" s="91"/>
      <c r="H46" s="136"/>
    </row>
    <row r="47" spans="1:8" x14ac:dyDescent="0.25">
      <c r="A47" s="114" t="s">
        <v>194</v>
      </c>
      <c r="B47" s="150" t="s">
        <v>23</v>
      </c>
      <c r="C47" s="150" t="s">
        <v>137</v>
      </c>
      <c r="D47" s="88" t="s">
        <v>158</v>
      </c>
      <c r="E47" s="88" t="s">
        <v>159</v>
      </c>
      <c r="F47" s="88"/>
      <c r="G47" s="88"/>
      <c r="H47" s="137"/>
    </row>
    <row r="48" spans="1:8" x14ac:dyDescent="0.25">
      <c r="A48" s="158" t="s">
        <v>103</v>
      </c>
      <c r="B48" s="151">
        <v>0</v>
      </c>
      <c r="C48" s="151">
        <v>3</v>
      </c>
      <c r="D48" s="89">
        <f>VLOOKUP(C48,'_Score matrix'!$B$31:$C$35,2,FALSE)</f>
        <v>1</v>
      </c>
      <c r="E48" s="89">
        <f>B48*D48</f>
        <v>0</v>
      </c>
      <c r="F48" s="89">
        <f>5*D48</f>
        <v>5</v>
      </c>
      <c r="G48" s="89"/>
      <c r="H48" s="133"/>
    </row>
    <row r="49" spans="1:8" x14ac:dyDescent="0.25">
      <c r="A49" s="158" t="s">
        <v>104</v>
      </c>
      <c r="B49" s="151">
        <v>0</v>
      </c>
      <c r="C49" s="151">
        <v>3</v>
      </c>
      <c r="D49" s="89">
        <f>VLOOKUP(C49,'_Score matrix'!$B$31:$C$35,2,FALSE)</f>
        <v>1</v>
      </c>
      <c r="E49" s="89">
        <f>B49*D49</f>
        <v>0</v>
      </c>
      <c r="F49" s="89">
        <f>5*D49</f>
        <v>5</v>
      </c>
      <c r="G49" s="89"/>
      <c r="H49" s="133"/>
    </row>
    <row r="50" spans="1:8" x14ac:dyDescent="0.25">
      <c r="A50" s="158" t="s">
        <v>105</v>
      </c>
      <c r="B50" s="151" t="str">
        <f>Business!D64</f>
        <v>Incomplete</v>
      </c>
      <c r="C50" s="151"/>
      <c r="D50" s="89"/>
      <c r="E50" s="89"/>
      <c r="F50" s="89"/>
      <c r="G50" s="89"/>
      <c r="H50" s="133" t="s">
        <v>687</v>
      </c>
    </row>
    <row r="51" spans="1:8" x14ac:dyDescent="0.25">
      <c r="A51" s="158" t="s">
        <v>106</v>
      </c>
      <c r="B51" s="151">
        <v>1</v>
      </c>
      <c r="C51" s="151"/>
      <c r="D51" s="89"/>
      <c r="E51" s="89"/>
      <c r="F51" s="89"/>
      <c r="G51" s="89"/>
      <c r="H51" s="133"/>
    </row>
    <row r="52" spans="1:8" x14ac:dyDescent="0.25">
      <c r="A52" s="158" t="s">
        <v>107</v>
      </c>
      <c r="B52" s="151">
        <v>1</v>
      </c>
      <c r="C52" s="151"/>
      <c r="D52" s="89"/>
      <c r="E52" s="89"/>
      <c r="F52" s="89"/>
      <c r="G52" s="89"/>
      <c r="H52" s="133"/>
    </row>
    <row r="53" spans="1:8" x14ac:dyDescent="0.25">
      <c r="A53" s="158" t="s">
        <v>108</v>
      </c>
      <c r="B53" s="151">
        <v>1</v>
      </c>
      <c r="C53" s="151"/>
      <c r="D53" s="89"/>
      <c r="E53" s="89"/>
      <c r="F53" s="89"/>
      <c r="G53" s="89"/>
      <c r="H53" s="133"/>
    </row>
    <row r="54" spans="1:8" x14ac:dyDescent="0.25">
      <c r="A54" s="158" t="s">
        <v>109</v>
      </c>
      <c r="B54" s="151">
        <v>1</v>
      </c>
      <c r="C54" s="151"/>
      <c r="D54" s="89"/>
      <c r="E54" s="89"/>
      <c r="F54" s="89"/>
      <c r="G54" s="89"/>
      <c r="H54" s="133"/>
    </row>
    <row r="55" spans="1:8" x14ac:dyDescent="0.25">
      <c r="A55" s="158" t="s">
        <v>110</v>
      </c>
      <c r="B55" s="151">
        <v>1</v>
      </c>
      <c r="C55" s="151"/>
      <c r="D55" s="89"/>
      <c r="E55" s="89"/>
      <c r="F55" s="89"/>
      <c r="G55" s="89"/>
      <c r="H55" s="133"/>
    </row>
    <row r="56" spans="1:8" x14ac:dyDescent="0.25">
      <c r="A56" s="158" t="s">
        <v>111</v>
      </c>
      <c r="B56" s="151">
        <v>1</v>
      </c>
      <c r="C56" s="151"/>
      <c r="D56" s="89"/>
      <c r="E56" s="89"/>
      <c r="F56" s="89"/>
      <c r="G56" s="89"/>
      <c r="H56" s="133"/>
    </row>
    <row r="57" spans="1:8" x14ac:dyDescent="0.25">
      <c r="A57" s="158" t="s">
        <v>112</v>
      </c>
      <c r="B57" s="151">
        <v>1</v>
      </c>
      <c r="C57" s="151"/>
      <c r="D57" s="89"/>
      <c r="E57" s="89"/>
      <c r="F57" s="89"/>
      <c r="G57" s="89"/>
      <c r="H57" s="133"/>
    </row>
    <row r="58" spans="1:8" x14ac:dyDescent="0.25">
      <c r="A58" s="158" t="s">
        <v>113</v>
      </c>
      <c r="B58" s="151">
        <v>1</v>
      </c>
      <c r="C58" s="151"/>
      <c r="D58" s="89"/>
      <c r="E58" s="89"/>
      <c r="F58" s="89"/>
      <c r="G58" s="89"/>
      <c r="H58" s="133"/>
    </row>
    <row r="59" spans="1:8" x14ac:dyDescent="0.25">
      <c r="A59" s="158" t="s">
        <v>114</v>
      </c>
      <c r="B59" s="151">
        <v>1</v>
      </c>
      <c r="C59" s="151"/>
      <c r="D59" s="89"/>
      <c r="E59" s="89"/>
      <c r="F59" s="89"/>
      <c r="G59" s="89"/>
      <c r="H59" s="133"/>
    </row>
    <row r="60" spans="1:8" x14ac:dyDescent="0.25">
      <c r="A60" s="158" t="s">
        <v>115</v>
      </c>
      <c r="B60" s="151">
        <v>1</v>
      </c>
      <c r="C60" s="151"/>
      <c r="D60" s="89"/>
      <c r="E60" s="89"/>
      <c r="F60" s="89"/>
      <c r="G60" s="89"/>
      <c r="H60" s="133"/>
    </row>
    <row r="61" spans="1:8" x14ac:dyDescent="0.25">
      <c r="A61" s="158" t="s">
        <v>116</v>
      </c>
      <c r="B61" s="151">
        <v>1</v>
      </c>
      <c r="C61" s="151"/>
      <c r="D61" s="89"/>
      <c r="E61" s="89"/>
      <c r="F61" s="89"/>
      <c r="G61" s="89"/>
      <c r="H61" s="133"/>
    </row>
    <row r="62" spans="1:8" x14ac:dyDescent="0.25">
      <c r="A62" s="158" t="s">
        <v>117</v>
      </c>
      <c r="B62" s="151">
        <v>1</v>
      </c>
      <c r="C62" s="151"/>
      <c r="D62" s="89"/>
      <c r="E62" s="89"/>
      <c r="F62" s="89"/>
      <c r="G62" s="89"/>
      <c r="H62" s="133"/>
    </row>
    <row r="63" spans="1:8" x14ac:dyDescent="0.25">
      <c r="A63" s="158" t="s">
        <v>118</v>
      </c>
      <c r="B63" s="151">
        <v>1</v>
      </c>
      <c r="C63" s="151"/>
      <c r="D63" s="89"/>
      <c r="E63" s="89"/>
      <c r="F63" s="89"/>
      <c r="G63" s="89"/>
      <c r="H63" s="133"/>
    </row>
    <row r="64" spans="1:8" x14ac:dyDescent="0.25">
      <c r="A64" s="158" t="s">
        <v>208</v>
      </c>
      <c r="B64" s="151">
        <v>0</v>
      </c>
      <c r="C64" s="151">
        <v>3</v>
      </c>
      <c r="D64" s="89">
        <f>VLOOKUP(C64,'_Score matrix'!$B$31:$C$35,2,FALSE)</f>
        <v>1</v>
      </c>
      <c r="E64" s="89">
        <f>B64*D64</f>
        <v>0</v>
      </c>
      <c r="F64" s="89">
        <f>5*D64</f>
        <v>5</v>
      </c>
      <c r="G64" s="89"/>
      <c r="H64" s="133"/>
    </row>
    <row r="65" spans="1:8" x14ac:dyDescent="0.25">
      <c r="A65" s="158" t="s">
        <v>209</v>
      </c>
      <c r="B65" s="151">
        <v>0</v>
      </c>
      <c r="C65" s="151">
        <v>3</v>
      </c>
      <c r="D65" s="89">
        <f>VLOOKUP(C65,'_Score matrix'!$B$31:$C$35,2,FALSE)</f>
        <v>1</v>
      </c>
      <c r="E65" s="89">
        <f>B65*D65</f>
        <v>0</v>
      </c>
      <c r="F65" s="89">
        <f>5*D65</f>
        <v>5</v>
      </c>
      <c r="G65" s="89"/>
      <c r="H65" s="133"/>
    </row>
    <row r="66" spans="1:8" ht="15.75" thickBot="1" x14ac:dyDescent="0.3">
      <c r="A66" s="162" t="s">
        <v>2028</v>
      </c>
      <c r="B66" s="136">
        <v>0</v>
      </c>
      <c r="C66" s="136">
        <v>3</v>
      </c>
      <c r="D66" s="89">
        <f>VLOOKUP(C66,'_Score matrix'!$B$31:$C$35,2,FALSE)</f>
        <v>1</v>
      </c>
      <c r="E66" s="89">
        <f>B66*D66</f>
        <v>0</v>
      </c>
      <c r="F66" s="89">
        <f>5*D66</f>
        <v>5</v>
      </c>
      <c r="G66" s="91"/>
      <c r="H66" s="140"/>
    </row>
    <row r="67" spans="1:8" ht="15.75" thickBot="1" x14ac:dyDescent="0.3">
      <c r="A67" s="160" t="s">
        <v>660</v>
      </c>
      <c r="B67" s="39">
        <f>SUM(B48:B49,B64:B66)</f>
        <v>0</v>
      </c>
      <c r="C67" s="39">
        <f>SUM(C48:C49,C64:C66)</f>
        <v>15</v>
      </c>
      <c r="D67" s="84">
        <f>SUM(D48:D49,D64:D66)</f>
        <v>5</v>
      </c>
      <c r="E67" s="84">
        <f>SUM(E48:E49,E64:E66)</f>
        <v>0</v>
      </c>
      <c r="F67" s="84">
        <f>SUM(F48:F49,F64:F66)</f>
        <v>25</v>
      </c>
      <c r="G67" s="84">
        <f>IF(ROUND(100*(E67-D67)/(F67-D67),2) &lt; 0, 0, ROUND(100*(E67-D67)/(F67-D67),2))</f>
        <v>0</v>
      </c>
      <c r="H67" s="138"/>
    </row>
    <row r="68" spans="1:8" ht="15.75" thickBot="1" x14ac:dyDescent="0.3">
      <c r="A68" s="161"/>
      <c r="B68" s="67"/>
      <c r="C68" s="67"/>
      <c r="D68" s="92"/>
      <c r="E68" s="92"/>
      <c r="F68" s="92"/>
      <c r="G68" s="101"/>
      <c r="H68" s="139"/>
    </row>
    <row r="69" spans="1:8" ht="15.75" thickBot="1" x14ac:dyDescent="0.3">
      <c r="A69" s="369" t="s">
        <v>1176</v>
      </c>
      <c r="B69" s="370"/>
      <c r="C69" s="370"/>
      <c r="D69" s="370"/>
      <c r="E69" s="370"/>
      <c r="F69" s="370"/>
      <c r="G69" s="370"/>
      <c r="H69" s="371"/>
    </row>
    <row r="70" spans="1:8" x14ac:dyDescent="0.25">
      <c r="A70" s="114" t="s">
        <v>254</v>
      </c>
      <c r="B70" s="150" t="s">
        <v>23</v>
      </c>
      <c r="C70" s="150" t="s">
        <v>137</v>
      </c>
      <c r="D70" s="88" t="s">
        <v>158</v>
      </c>
      <c r="E70" s="88" t="s">
        <v>159</v>
      </c>
      <c r="F70" s="88"/>
      <c r="G70" s="88"/>
      <c r="H70" s="137"/>
    </row>
    <row r="71" spans="1:8" x14ac:dyDescent="0.25">
      <c r="A71" s="158" t="s">
        <v>376</v>
      </c>
      <c r="B71" s="151">
        <f>People!$D$6</f>
        <v>0</v>
      </c>
      <c r="C71" s="151"/>
      <c r="D71" s="89"/>
      <c r="E71" s="89"/>
      <c r="F71" s="89"/>
      <c r="G71" s="89"/>
      <c r="H71" s="133"/>
    </row>
    <row r="72" spans="1:8" x14ac:dyDescent="0.25">
      <c r="A72" s="158" t="s">
        <v>377</v>
      </c>
      <c r="B72" s="151">
        <v>0</v>
      </c>
      <c r="C72" s="151"/>
      <c r="D72" s="89"/>
      <c r="E72" s="89"/>
      <c r="F72" s="89"/>
      <c r="G72" s="89"/>
      <c r="H72" s="133"/>
    </row>
    <row r="73" spans="1:8" x14ac:dyDescent="0.25">
      <c r="A73" s="158" t="s">
        <v>382</v>
      </c>
      <c r="B73" s="151">
        <v>0</v>
      </c>
      <c r="C73" s="151"/>
      <c r="D73" s="89"/>
      <c r="E73" s="89"/>
      <c r="F73" s="89"/>
      <c r="G73" s="89"/>
      <c r="H73" s="133"/>
    </row>
    <row r="74" spans="1:8" x14ac:dyDescent="0.25">
      <c r="A74" s="158" t="s">
        <v>378</v>
      </c>
      <c r="B74" s="151">
        <v>0</v>
      </c>
      <c r="C74" s="151">
        <v>3</v>
      </c>
      <c r="D74" s="89">
        <f>VLOOKUP(C74,'_Score matrix'!$B$31:$C$35,2,FALSE)</f>
        <v>1</v>
      </c>
      <c r="E74" s="89">
        <f>B74*D74</f>
        <v>0</v>
      </c>
      <c r="F74" s="89">
        <f>5*D74</f>
        <v>5</v>
      </c>
      <c r="G74" s="89"/>
      <c r="H74" s="133"/>
    </row>
    <row r="75" spans="1:8" x14ac:dyDescent="0.25">
      <c r="A75" s="158" t="s">
        <v>379</v>
      </c>
      <c r="B75" s="151">
        <v>0</v>
      </c>
      <c r="C75" s="151">
        <v>3</v>
      </c>
      <c r="D75" s="89">
        <f>VLOOKUP(C75,'_Score matrix'!$B$31:$C$35,2,FALSE)</f>
        <v>1</v>
      </c>
      <c r="E75" s="89">
        <f>B75*D75</f>
        <v>0</v>
      </c>
      <c r="F75" s="89">
        <f t="shared" ref="F75:F76" si="3">5*D75</f>
        <v>5</v>
      </c>
      <c r="G75" s="89"/>
      <c r="H75" s="133"/>
    </row>
    <row r="76" spans="1:8" x14ac:dyDescent="0.25">
      <c r="A76" s="151" t="s">
        <v>380</v>
      </c>
      <c r="B76" s="151">
        <v>0</v>
      </c>
      <c r="C76" s="151">
        <v>3</v>
      </c>
      <c r="D76" s="89">
        <f>VLOOKUP(C76,'_Score matrix'!$B$31:$C$35,2,FALSE)</f>
        <v>1</v>
      </c>
      <c r="E76" s="89">
        <f>B76*D76</f>
        <v>0</v>
      </c>
      <c r="F76" s="89">
        <f t="shared" si="3"/>
        <v>5</v>
      </c>
      <c r="G76" s="89"/>
      <c r="H76" s="133"/>
    </row>
    <row r="77" spans="1:8" x14ac:dyDescent="0.25">
      <c r="A77" s="151" t="s">
        <v>1258</v>
      </c>
      <c r="B77" s="151">
        <v>0</v>
      </c>
      <c r="C77" s="151">
        <v>3</v>
      </c>
      <c r="D77" s="89">
        <f>VLOOKUP(C77,'_Score matrix'!$B$31:$C$35,2,FALSE)</f>
        <v>1</v>
      </c>
      <c r="E77" s="89">
        <f>B77*D77</f>
        <v>0</v>
      </c>
      <c r="F77" s="89">
        <f t="shared" ref="F77:F78" si="4">5*D77</f>
        <v>5</v>
      </c>
      <c r="G77" s="89"/>
      <c r="H77" s="189"/>
    </row>
    <row r="78" spans="1:8" ht="15.75" thickBot="1" x14ac:dyDescent="0.3">
      <c r="A78" s="162" t="s">
        <v>1259</v>
      </c>
      <c r="B78" s="136">
        <v>0</v>
      </c>
      <c r="C78" s="136">
        <v>3</v>
      </c>
      <c r="D78" s="89">
        <f>VLOOKUP(C78,'_Score matrix'!$B$31:$C$35,2,FALSE)</f>
        <v>1</v>
      </c>
      <c r="E78" s="89">
        <f>B78*D78</f>
        <v>0</v>
      </c>
      <c r="F78" s="89">
        <f t="shared" si="4"/>
        <v>5</v>
      </c>
      <c r="G78" s="91"/>
      <c r="H78" s="140"/>
    </row>
    <row r="79" spans="1:8" ht="15.75" thickBot="1" x14ac:dyDescent="0.3">
      <c r="A79" s="160" t="s">
        <v>660</v>
      </c>
      <c r="B79" s="39">
        <f>SUM(B74:B78)</f>
        <v>0</v>
      </c>
      <c r="C79" s="39">
        <f>SUM(C74:C78)</f>
        <v>15</v>
      </c>
      <c r="D79" s="84">
        <f>SUM(D74:D78)</f>
        <v>5</v>
      </c>
      <c r="E79" s="84">
        <f>SUM(E74:E78)</f>
        <v>0</v>
      </c>
      <c r="F79" s="84">
        <f>SUM(F74:F78)</f>
        <v>25</v>
      </c>
      <c r="G79" s="84">
        <f>IF(ROUND(100*(E79-D79)/(F79-D79),2) &lt; 0, 0, ROUND(100*(E79-D79)/(F79-D79),2))</f>
        <v>0</v>
      </c>
      <c r="H79" s="138"/>
    </row>
    <row r="80" spans="1:8" ht="15.75" thickBot="1" x14ac:dyDescent="0.3">
      <c r="D80" s="42"/>
      <c r="E80" s="42"/>
      <c r="F80" s="42"/>
      <c r="G80" s="42"/>
    </row>
    <row r="81" spans="1:8" x14ac:dyDescent="0.25">
      <c r="A81" s="114" t="s">
        <v>292</v>
      </c>
      <c r="B81" s="150"/>
      <c r="C81" s="150"/>
      <c r="D81" s="88"/>
      <c r="E81" s="88"/>
      <c r="F81" s="88"/>
      <c r="G81" s="88"/>
      <c r="H81" s="137"/>
    </row>
    <row r="82" spans="1:8" x14ac:dyDescent="0.25">
      <c r="A82" s="158" t="s">
        <v>293</v>
      </c>
      <c r="B82" s="151">
        <v>0</v>
      </c>
      <c r="C82" s="151">
        <v>3</v>
      </c>
      <c r="D82" s="89">
        <f>VLOOKUP(C82,'_Score matrix'!$B$31:$C$35,2,FALSE)</f>
        <v>1</v>
      </c>
      <c r="E82" s="89">
        <f>B82*D82</f>
        <v>0</v>
      </c>
      <c r="F82" s="89">
        <f>5*D82</f>
        <v>5</v>
      </c>
      <c r="G82" s="89"/>
      <c r="H82" s="133"/>
    </row>
    <row r="83" spans="1:8" x14ac:dyDescent="0.25">
      <c r="A83" s="158" t="s">
        <v>294</v>
      </c>
      <c r="B83" s="151"/>
      <c r="C83" s="151"/>
      <c r="D83" s="89"/>
      <c r="E83" s="89"/>
      <c r="F83" s="89"/>
      <c r="G83" s="89"/>
      <c r="H83" s="133" t="s">
        <v>688</v>
      </c>
    </row>
    <row r="84" spans="1:8" x14ac:dyDescent="0.25">
      <c r="A84" s="158" t="s">
        <v>295</v>
      </c>
      <c r="B84" s="151">
        <v>0</v>
      </c>
      <c r="C84" s="151"/>
      <c r="D84" s="89"/>
      <c r="E84" s="89"/>
      <c r="F84" s="89"/>
      <c r="G84" s="89"/>
      <c r="H84" s="133"/>
    </row>
    <row r="85" spans="1:8" x14ac:dyDescent="0.25">
      <c r="A85" s="158" t="s">
        <v>296</v>
      </c>
      <c r="B85" s="151">
        <v>0</v>
      </c>
      <c r="C85" s="151"/>
      <c r="D85" s="89"/>
      <c r="E85" s="89"/>
      <c r="F85" s="89"/>
      <c r="G85" s="89"/>
      <c r="H85" s="133"/>
    </row>
    <row r="86" spans="1:8" x14ac:dyDescent="0.25">
      <c r="A86" s="158" t="s">
        <v>297</v>
      </c>
      <c r="B86" s="151">
        <v>0</v>
      </c>
      <c r="C86" s="151"/>
      <c r="D86" s="89"/>
      <c r="E86" s="89"/>
      <c r="F86" s="89"/>
      <c r="G86" s="89"/>
      <c r="H86" s="133"/>
    </row>
    <row r="87" spans="1:8" x14ac:dyDescent="0.25">
      <c r="A87" s="158" t="s">
        <v>298</v>
      </c>
      <c r="B87" s="151">
        <v>0</v>
      </c>
      <c r="C87" s="151"/>
      <c r="D87" s="89"/>
      <c r="E87" s="89"/>
      <c r="F87" s="89"/>
      <c r="G87" s="89"/>
      <c r="H87" s="133"/>
    </row>
    <row r="88" spans="1:8" x14ac:dyDescent="0.25">
      <c r="A88" s="158" t="s">
        <v>299</v>
      </c>
      <c r="B88" s="151">
        <v>0</v>
      </c>
      <c r="C88" s="151"/>
      <c r="D88" s="89"/>
      <c r="E88" s="89"/>
      <c r="F88" s="89"/>
      <c r="G88" s="89"/>
      <c r="H88" s="133"/>
    </row>
    <row r="89" spans="1:8" x14ac:dyDescent="0.25">
      <c r="A89" s="158" t="s">
        <v>300</v>
      </c>
      <c r="B89" s="151">
        <v>0</v>
      </c>
      <c r="C89" s="151"/>
      <c r="D89" s="89"/>
      <c r="E89" s="89"/>
      <c r="F89" s="89"/>
      <c r="G89" s="89"/>
      <c r="H89" s="133"/>
    </row>
    <row r="90" spans="1:8" x14ac:dyDescent="0.25">
      <c r="A90" s="158" t="s">
        <v>301</v>
      </c>
      <c r="B90" s="151">
        <v>0</v>
      </c>
      <c r="C90" s="151"/>
      <c r="D90" s="89"/>
      <c r="E90" s="89"/>
      <c r="F90" s="89"/>
      <c r="G90" s="89"/>
      <c r="H90" s="133"/>
    </row>
    <row r="91" spans="1:8" x14ac:dyDescent="0.25">
      <c r="A91" s="158" t="s">
        <v>302</v>
      </c>
      <c r="B91" s="151">
        <v>0</v>
      </c>
      <c r="C91" s="151"/>
      <c r="D91" s="89"/>
      <c r="E91" s="89"/>
      <c r="F91" s="89"/>
      <c r="G91" s="89"/>
      <c r="H91" s="133"/>
    </row>
    <row r="92" spans="1:8" x14ac:dyDescent="0.25">
      <c r="A92" s="158" t="s">
        <v>305</v>
      </c>
      <c r="B92" s="151">
        <v>0</v>
      </c>
      <c r="C92" s="151"/>
      <c r="D92" s="89"/>
      <c r="E92" s="89"/>
      <c r="F92" s="89"/>
      <c r="G92" s="89"/>
      <c r="H92" s="133"/>
    </row>
    <row r="93" spans="1:8" x14ac:dyDescent="0.25">
      <c r="A93" s="158" t="s">
        <v>306</v>
      </c>
      <c r="B93" s="151">
        <v>0</v>
      </c>
      <c r="C93" s="151"/>
      <c r="D93" s="89"/>
      <c r="E93" s="89"/>
      <c r="F93" s="89"/>
      <c r="G93" s="89"/>
      <c r="H93" s="133"/>
    </row>
    <row r="94" spans="1:8" x14ac:dyDescent="0.25">
      <c r="A94" s="158" t="s">
        <v>307</v>
      </c>
      <c r="B94" s="151">
        <v>0</v>
      </c>
      <c r="C94" s="151"/>
      <c r="D94" s="89"/>
      <c r="E94" s="89"/>
      <c r="F94" s="89"/>
      <c r="G94" s="89"/>
      <c r="H94" s="133"/>
    </row>
    <row r="95" spans="1:8" x14ac:dyDescent="0.25">
      <c r="A95" s="158" t="s">
        <v>308</v>
      </c>
      <c r="B95" s="151">
        <f>People!D29</f>
        <v>0</v>
      </c>
      <c r="C95" s="151"/>
      <c r="D95" s="89"/>
      <c r="E95" s="89"/>
      <c r="F95" s="89"/>
      <c r="G95" s="89"/>
      <c r="H95" s="133"/>
    </row>
    <row r="96" spans="1:8" x14ac:dyDescent="0.25">
      <c r="A96" s="158" t="s">
        <v>309</v>
      </c>
      <c r="B96" s="151">
        <v>0</v>
      </c>
      <c r="C96" s="151">
        <v>3</v>
      </c>
      <c r="D96" s="89">
        <f>VLOOKUP(C96,'_Score matrix'!$B$31:$C$35,2,FALSE)</f>
        <v>1</v>
      </c>
      <c r="E96" s="89">
        <f>B96*D96</f>
        <v>0</v>
      </c>
      <c r="F96" s="89">
        <f>5*D96</f>
        <v>5</v>
      </c>
      <c r="G96" s="89"/>
      <c r="H96" s="133"/>
    </row>
    <row r="97" spans="1:8" x14ac:dyDescent="0.25">
      <c r="A97" s="158" t="s">
        <v>310</v>
      </c>
      <c r="B97" s="151">
        <f>People!$D$31</f>
        <v>0</v>
      </c>
      <c r="C97" s="151"/>
      <c r="D97" s="89"/>
      <c r="E97" s="89"/>
      <c r="F97" s="89"/>
      <c r="G97" s="89"/>
      <c r="H97" s="133"/>
    </row>
    <row r="98" spans="1:8" x14ac:dyDescent="0.25">
      <c r="A98" s="158" t="s">
        <v>311</v>
      </c>
      <c r="B98" s="151">
        <v>0</v>
      </c>
      <c r="C98" s="151">
        <v>3</v>
      </c>
      <c r="D98" s="89">
        <f>VLOOKUP(C98,'_Score matrix'!$B$31:$C$35,2,FALSE)</f>
        <v>1</v>
      </c>
      <c r="E98" s="89">
        <f>B98*D98</f>
        <v>0</v>
      </c>
      <c r="F98" s="89">
        <f>5*D98</f>
        <v>5</v>
      </c>
      <c r="G98" s="89"/>
      <c r="H98" s="133"/>
    </row>
    <row r="99" spans="1:8" x14ac:dyDescent="0.25">
      <c r="A99" s="158" t="s">
        <v>312</v>
      </c>
      <c r="B99" s="151">
        <v>0</v>
      </c>
      <c r="C99" s="151">
        <v>3</v>
      </c>
      <c r="D99" s="89">
        <f>VLOOKUP(C99,'_Score matrix'!$B$31:$C$35,2,FALSE)</f>
        <v>1</v>
      </c>
      <c r="E99" s="89">
        <f>B99*D99</f>
        <v>0</v>
      </c>
      <c r="F99" s="89">
        <f>5*D99</f>
        <v>5</v>
      </c>
      <c r="G99" s="89"/>
      <c r="H99" s="133"/>
    </row>
    <row r="100" spans="1:8" x14ac:dyDescent="0.25">
      <c r="A100" s="158" t="s">
        <v>313</v>
      </c>
      <c r="B100" s="151">
        <v>0</v>
      </c>
      <c r="C100" s="151">
        <v>3</v>
      </c>
      <c r="D100" s="89">
        <f>VLOOKUP(C100,'_Score matrix'!$B$31:$C$35,2,FALSE)</f>
        <v>1</v>
      </c>
      <c r="E100" s="89">
        <f>B100*D100</f>
        <v>0</v>
      </c>
      <c r="F100" s="89">
        <f>5*D100</f>
        <v>5</v>
      </c>
      <c r="G100" s="89"/>
      <c r="H100" s="133"/>
    </row>
    <row r="101" spans="1:8" x14ac:dyDescent="0.25">
      <c r="A101" s="158" t="s">
        <v>314</v>
      </c>
      <c r="B101" s="151"/>
      <c r="C101" s="151"/>
      <c r="D101" s="89"/>
      <c r="E101" s="89"/>
      <c r="F101" s="89"/>
      <c r="G101" s="89"/>
      <c r="H101" s="133"/>
    </row>
    <row r="102" spans="1:8" x14ac:dyDescent="0.25">
      <c r="A102" s="158" t="s">
        <v>315</v>
      </c>
      <c r="B102" s="151">
        <v>1</v>
      </c>
      <c r="C102" s="151"/>
      <c r="D102" s="89"/>
      <c r="E102" s="89"/>
      <c r="F102" s="89"/>
      <c r="G102" s="89"/>
      <c r="H102" s="133"/>
    </row>
    <row r="103" spans="1:8" x14ac:dyDescent="0.25">
      <c r="A103" s="158" t="s">
        <v>316</v>
      </c>
      <c r="B103" s="151">
        <v>1</v>
      </c>
      <c r="C103" s="151"/>
      <c r="D103" s="89"/>
      <c r="E103" s="89"/>
      <c r="F103" s="89"/>
      <c r="G103" s="89"/>
      <c r="H103" s="133"/>
    </row>
    <row r="104" spans="1:8" x14ac:dyDescent="0.25">
      <c r="A104" s="158" t="s">
        <v>317</v>
      </c>
      <c r="B104" s="151">
        <v>1</v>
      </c>
      <c r="C104" s="151"/>
      <c r="D104" s="89"/>
      <c r="E104" s="89"/>
      <c r="F104" s="89"/>
      <c r="G104" s="89"/>
      <c r="H104" s="133"/>
    </row>
    <row r="105" spans="1:8" x14ac:dyDescent="0.25">
      <c r="A105" s="158" t="s">
        <v>318</v>
      </c>
      <c r="B105" s="151">
        <v>1</v>
      </c>
      <c r="C105" s="151"/>
      <c r="D105" s="89"/>
      <c r="E105" s="89"/>
      <c r="F105" s="89"/>
      <c r="G105" s="89"/>
      <c r="H105" s="133"/>
    </row>
    <row r="106" spans="1:8" x14ac:dyDescent="0.25">
      <c r="A106" s="158" t="s">
        <v>319</v>
      </c>
      <c r="B106" s="151">
        <v>1</v>
      </c>
      <c r="C106" s="151"/>
      <c r="D106" s="89"/>
      <c r="E106" s="89"/>
      <c r="F106" s="89"/>
      <c r="G106" s="89"/>
      <c r="H106" s="133"/>
    </row>
    <row r="107" spans="1:8" x14ac:dyDescent="0.25">
      <c r="A107" s="158" t="s">
        <v>320</v>
      </c>
      <c r="B107" s="151">
        <v>1</v>
      </c>
      <c r="C107" s="151"/>
      <c r="D107" s="89"/>
      <c r="E107" s="89"/>
      <c r="F107" s="89"/>
      <c r="G107" s="89"/>
      <c r="H107" s="133"/>
    </row>
    <row r="108" spans="1:8" x14ac:dyDescent="0.25">
      <c r="A108" s="158" t="s">
        <v>321</v>
      </c>
      <c r="B108" s="151">
        <v>1</v>
      </c>
      <c r="C108" s="151"/>
      <c r="D108" s="89"/>
      <c r="E108" s="89"/>
      <c r="F108" s="89"/>
      <c r="G108" s="89"/>
      <c r="H108" s="133"/>
    </row>
    <row r="109" spans="1:8" x14ac:dyDescent="0.25">
      <c r="A109" s="158" t="s">
        <v>322</v>
      </c>
      <c r="B109" s="151">
        <v>1</v>
      </c>
      <c r="C109" s="151"/>
      <c r="D109" s="89"/>
      <c r="E109" s="89"/>
      <c r="F109" s="89"/>
      <c r="G109" s="89"/>
      <c r="H109" s="133"/>
    </row>
    <row r="110" spans="1:8" ht="15.75" thickBot="1" x14ac:dyDescent="0.3">
      <c r="A110" s="159" t="s">
        <v>326</v>
      </c>
      <c r="B110" s="152">
        <v>0</v>
      </c>
      <c r="C110" s="152">
        <v>3</v>
      </c>
      <c r="D110" s="90">
        <f>VLOOKUP(C110,'_Score matrix'!$B$31:$C$35,2,FALSE)</f>
        <v>1</v>
      </c>
      <c r="E110" s="90">
        <f>B110*D110</f>
        <v>0</v>
      </c>
      <c r="F110" s="90">
        <f>5*D110</f>
        <v>5</v>
      </c>
      <c r="G110" s="90"/>
      <c r="H110" s="134"/>
    </row>
    <row r="111" spans="1:8" ht="15.75" thickBot="1" x14ac:dyDescent="0.3">
      <c r="A111" s="160" t="s">
        <v>660</v>
      </c>
      <c r="B111" s="39">
        <f>SUM(B82,B96,B98:B100,B110)</f>
        <v>0</v>
      </c>
      <c r="C111" s="39">
        <f t="shared" ref="C111:F111" si="5">SUM(C82,C96,C98:C100,C110)</f>
        <v>18</v>
      </c>
      <c r="D111" s="84">
        <f t="shared" si="5"/>
        <v>6</v>
      </c>
      <c r="E111" s="84">
        <f t="shared" si="5"/>
        <v>0</v>
      </c>
      <c r="F111" s="84">
        <f t="shared" si="5"/>
        <v>30</v>
      </c>
      <c r="G111" s="84">
        <f>IF(ROUND(100*(E111-D111)/(F111-D111),2) &lt; 0, 0, ROUND(100*(E111-D111)/(F111-D111),2))</f>
        <v>0</v>
      </c>
      <c r="H111" s="138"/>
    </row>
    <row r="112" spans="1:8" ht="15.75" thickBot="1" x14ac:dyDescent="0.3">
      <c r="A112" s="36"/>
      <c r="B112" s="36"/>
      <c r="C112" s="36"/>
      <c r="D112" s="93"/>
      <c r="E112" s="93"/>
      <c r="F112" s="93"/>
      <c r="G112" s="93"/>
    </row>
    <row r="113" spans="1:8" x14ac:dyDescent="0.25">
      <c r="A113" s="114" t="s">
        <v>679</v>
      </c>
      <c r="B113" s="153"/>
      <c r="C113" s="153"/>
      <c r="D113" s="94"/>
      <c r="E113" s="94"/>
      <c r="F113" s="94"/>
      <c r="G113" s="94"/>
      <c r="H113" s="137"/>
    </row>
    <row r="114" spans="1:8" x14ac:dyDescent="0.25">
      <c r="A114" s="158" t="s">
        <v>338</v>
      </c>
      <c r="B114" s="151">
        <v>0</v>
      </c>
      <c r="C114" s="151">
        <v>3</v>
      </c>
      <c r="D114" s="89">
        <f>VLOOKUP(C114,'_Score matrix'!$B$31:$C$35,2,FALSE)</f>
        <v>1</v>
      </c>
      <c r="E114" s="89">
        <f t="shared" ref="E114:E120" si="6">B114*D114</f>
        <v>0</v>
      </c>
      <c r="F114" s="89">
        <f>5*D114</f>
        <v>5</v>
      </c>
      <c r="G114" s="89"/>
      <c r="H114" s="133"/>
    </row>
    <row r="115" spans="1:8" x14ac:dyDescent="0.25">
      <c r="A115" s="158" t="s">
        <v>339</v>
      </c>
      <c r="B115" s="151">
        <v>0</v>
      </c>
      <c r="C115" s="151">
        <v>3</v>
      </c>
      <c r="D115" s="89">
        <f>VLOOKUP(C115,'_Score matrix'!$B$31:$C$35,2,FALSE)</f>
        <v>1</v>
      </c>
      <c r="E115" s="89">
        <f t="shared" si="6"/>
        <v>0</v>
      </c>
      <c r="F115" s="89">
        <f t="shared" ref="F115:F118" si="7">5*D115</f>
        <v>5</v>
      </c>
      <c r="G115" s="89"/>
      <c r="H115" s="133"/>
    </row>
    <row r="116" spans="1:8" x14ac:dyDescent="0.25">
      <c r="A116" s="158" t="s">
        <v>340</v>
      </c>
      <c r="B116" s="151">
        <v>0</v>
      </c>
      <c r="C116" s="151">
        <v>3</v>
      </c>
      <c r="D116" s="89">
        <f>VLOOKUP(C116,'_Score matrix'!$B$31:$C$35,2,FALSE)</f>
        <v>1</v>
      </c>
      <c r="E116" s="89">
        <f t="shared" si="6"/>
        <v>0</v>
      </c>
      <c r="F116" s="89">
        <f t="shared" si="7"/>
        <v>5</v>
      </c>
      <c r="G116" s="89"/>
      <c r="H116" s="133"/>
    </row>
    <row r="117" spans="1:8" x14ac:dyDescent="0.25">
      <c r="A117" s="158" t="s">
        <v>341</v>
      </c>
      <c r="B117" s="151">
        <v>0</v>
      </c>
      <c r="C117" s="151">
        <v>3</v>
      </c>
      <c r="D117" s="89">
        <f>VLOOKUP(C117,'_Score matrix'!$B$31:$C$35,2,FALSE)</f>
        <v>1</v>
      </c>
      <c r="E117" s="89">
        <f t="shared" si="6"/>
        <v>0</v>
      </c>
      <c r="F117" s="89">
        <f t="shared" si="7"/>
        <v>5</v>
      </c>
      <c r="G117" s="89"/>
      <c r="H117" s="133"/>
    </row>
    <row r="118" spans="1:8" x14ac:dyDescent="0.25">
      <c r="A118" s="158" t="s">
        <v>342</v>
      </c>
      <c r="B118" s="151">
        <v>0</v>
      </c>
      <c r="C118" s="151">
        <v>3</v>
      </c>
      <c r="D118" s="89">
        <f>VLOOKUP(C118,'_Score matrix'!$B$31:$C$35,2,FALSE)</f>
        <v>1</v>
      </c>
      <c r="E118" s="89">
        <f t="shared" si="6"/>
        <v>0</v>
      </c>
      <c r="F118" s="89">
        <f t="shared" si="7"/>
        <v>5</v>
      </c>
      <c r="G118" s="89"/>
      <c r="H118" s="133"/>
    </row>
    <row r="119" spans="1:8" x14ac:dyDescent="0.25">
      <c r="A119" s="158" t="s">
        <v>343</v>
      </c>
      <c r="B119" s="151">
        <v>0</v>
      </c>
      <c r="C119" s="151">
        <v>3</v>
      </c>
      <c r="D119" s="89">
        <f>VLOOKUP(C119,'_Score matrix'!$B$31:$C$35,2,FALSE)</f>
        <v>1</v>
      </c>
      <c r="E119" s="89">
        <f t="shared" si="6"/>
        <v>0</v>
      </c>
      <c r="F119" s="89">
        <f t="shared" ref="F119" si="8">5*D119</f>
        <v>5</v>
      </c>
      <c r="G119" s="89"/>
      <c r="H119" s="133"/>
    </row>
    <row r="120" spans="1:8" ht="15.75" thickBot="1" x14ac:dyDescent="0.3">
      <c r="A120" s="162" t="s">
        <v>944</v>
      </c>
      <c r="B120" s="136">
        <v>0</v>
      </c>
      <c r="C120" s="136">
        <v>3</v>
      </c>
      <c r="D120" s="102">
        <f>VLOOKUP(C120,'_Score matrix'!$B$31:$C$35,2,FALSE)</f>
        <v>1</v>
      </c>
      <c r="E120" s="102">
        <f t="shared" si="6"/>
        <v>0</v>
      </c>
      <c r="F120" s="102">
        <f t="shared" ref="F120" si="9">5*D120</f>
        <v>5</v>
      </c>
      <c r="G120" s="91"/>
      <c r="H120" s="140"/>
    </row>
    <row r="121" spans="1:8" ht="15.75" thickBot="1" x14ac:dyDescent="0.3">
      <c r="A121" s="160" t="s">
        <v>660</v>
      </c>
      <c r="B121" s="39">
        <f>SUM(B114:B120)</f>
        <v>0</v>
      </c>
      <c r="C121" s="39">
        <f>SUM(C114:C120)</f>
        <v>21</v>
      </c>
      <c r="D121" s="84">
        <f>SUM(D114:D120)</f>
        <v>7</v>
      </c>
      <c r="E121" s="84">
        <f>SUM(E114:E120)</f>
        <v>0</v>
      </c>
      <c r="F121" s="84">
        <f>SUM(F114:F120)</f>
        <v>35</v>
      </c>
      <c r="G121" s="84">
        <f>IF(ROUND(100*(E111-D111)/(F111-D111),2) &lt; 0, 0, ROUND(100*(E111-D111)/(F111-D111),2))</f>
        <v>0</v>
      </c>
      <c r="H121" s="138"/>
    </row>
    <row r="122" spans="1:8" ht="15.75" thickBot="1" x14ac:dyDescent="0.3">
      <c r="A122" s="36"/>
      <c r="B122" s="36"/>
      <c r="C122" s="36"/>
      <c r="D122" s="93"/>
      <c r="E122" s="93"/>
      <c r="F122" s="93"/>
      <c r="G122" s="93"/>
      <c r="H122" s="139"/>
    </row>
    <row r="123" spans="1:8" x14ac:dyDescent="0.25">
      <c r="A123" s="114" t="s">
        <v>782</v>
      </c>
      <c r="B123" s="59"/>
      <c r="C123" s="59"/>
      <c r="D123" s="95"/>
      <c r="E123" s="95"/>
      <c r="F123" s="95"/>
      <c r="G123" s="95"/>
      <c r="H123" s="137"/>
    </row>
    <row r="124" spans="1:8" x14ac:dyDescent="0.25">
      <c r="A124" s="60" t="s">
        <v>361</v>
      </c>
      <c r="B124" s="58">
        <v>0</v>
      </c>
      <c r="C124" s="58">
        <v>3</v>
      </c>
      <c r="D124" s="89">
        <f>VLOOKUP(C124,'_Score matrix'!$B$31:$C$35,2,FALSE)</f>
        <v>1</v>
      </c>
      <c r="E124" s="89">
        <f>B124*D124</f>
        <v>0</v>
      </c>
      <c r="F124" s="89">
        <f>5*D124</f>
        <v>5</v>
      </c>
      <c r="G124" s="96"/>
      <c r="H124" s="141"/>
    </row>
    <row r="125" spans="1:8" x14ac:dyDescent="0.25">
      <c r="A125" s="60" t="s">
        <v>362</v>
      </c>
      <c r="B125" s="151"/>
      <c r="C125" s="151"/>
      <c r="D125" s="89"/>
      <c r="E125" s="89"/>
      <c r="F125" s="89"/>
      <c r="G125" s="89"/>
      <c r="H125" s="133"/>
    </row>
    <row r="126" spans="1:8" x14ac:dyDescent="0.25">
      <c r="A126" s="158" t="s">
        <v>363</v>
      </c>
      <c r="B126" s="151">
        <v>0</v>
      </c>
      <c r="C126" s="151">
        <v>3</v>
      </c>
      <c r="D126" s="89">
        <f>VLOOKUP(C126,'_Score matrix'!$B$31:$C$35,2,FALSE)</f>
        <v>1</v>
      </c>
      <c r="E126" s="89">
        <f t="shared" ref="E126:E131" si="10">B126*D126</f>
        <v>0</v>
      </c>
      <c r="F126" s="89">
        <f t="shared" ref="F126:F131" si="11">5*D126</f>
        <v>5</v>
      </c>
      <c r="G126" s="89"/>
      <c r="H126" s="133"/>
    </row>
    <row r="127" spans="1:8" x14ac:dyDescent="0.25">
      <c r="A127" s="158" t="s">
        <v>364</v>
      </c>
      <c r="B127" s="151">
        <v>0</v>
      </c>
      <c r="C127" s="151">
        <v>3</v>
      </c>
      <c r="D127" s="89">
        <f>VLOOKUP(C127,'_Score matrix'!$B$31:$C$35,2,FALSE)</f>
        <v>1</v>
      </c>
      <c r="E127" s="89">
        <f t="shared" si="10"/>
        <v>0</v>
      </c>
      <c r="F127" s="89">
        <f t="shared" si="11"/>
        <v>5</v>
      </c>
      <c r="G127" s="89"/>
      <c r="H127" s="133"/>
    </row>
    <row r="128" spans="1:8" x14ac:dyDescent="0.25">
      <c r="A128" s="158" t="s">
        <v>365</v>
      </c>
      <c r="B128" s="151">
        <v>0</v>
      </c>
      <c r="C128" s="151">
        <v>3</v>
      </c>
      <c r="D128" s="89">
        <f>VLOOKUP(C128,'_Score matrix'!$B$31:$C$35,2,FALSE)</f>
        <v>1</v>
      </c>
      <c r="E128" s="89">
        <f t="shared" si="10"/>
        <v>0</v>
      </c>
      <c r="F128" s="89">
        <f t="shared" si="11"/>
        <v>5</v>
      </c>
      <c r="G128" s="89"/>
      <c r="H128" s="133"/>
    </row>
    <row r="129" spans="1:8" x14ac:dyDescent="0.25">
      <c r="A129" s="158" t="s">
        <v>366</v>
      </c>
      <c r="B129" s="151">
        <v>0</v>
      </c>
      <c r="C129" s="151">
        <v>3</v>
      </c>
      <c r="D129" s="89">
        <f>VLOOKUP(C129,'_Score matrix'!$B$31:$C$35,2,FALSE)</f>
        <v>1</v>
      </c>
      <c r="E129" s="89">
        <f t="shared" si="10"/>
        <v>0</v>
      </c>
      <c r="F129" s="89">
        <f t="shared" si="11"/>
        <v>5</v>
      </c>
      <c r="G129" s="89"/>
      <c r="H129" s="133"/>
    </row>
    <row r="130" spans="1:8" x14ac:dyDescent="0.25">
      <c r="A130" s="158" t="s">
        <v>371</v>
      </c>
      <c r="B130" s="151">
        <v>0</v>
      </c>
      <c r="C130" s="151">
        <v>3</v>
      </c>
      <c r="D130" s="89">
        <f>VLOOKUP(C130,'_Score matrix'!$B$31:$C$35,2,FALSE)</f>
        <v>1</v>
      </c>
      <c r="E130" s="89">
        <f t="shared" si="10"/>
        <v>0</v>
      </c>
      <c r="F130" s="89">
        <f t="shared" si="11"/>
        <v>5</v>
      </c>
      <c r="G130" s="89"/>
      <c r="H130" s="133"/>
    </row>
    <row r="131" spans="1:8" x14ac:dyDescent="0.25">
      <c r="A131" s="158" t="s">
        <v>1375</v>
      </c>
      <c r="B131" s="151">
        <v>0</v>
      </c>
      <c r="C131" s="151">
        <v>3</v>
      </c>
      <c r="D131" s="89">
        <f>VLOOKUP(C131,'_Score matrix'!$B$31:$C$35,2,FALSE)</f>
        <v>1</v>
      </c>
      <c r="E131" s="89">
        <f t="shared" si="10"/>
        <v>0</v>
      </c>
      <c r="F131" s="89">
        <f t="shared" si="11"/>
        <v>5</v>
      </c>
      <c r="G131" s="89"/>
      <c r="H131" s="133"/>
    </row>
    <row r="132" spans="1:8" x14ac:dyDescent="0.25">
      <c r="A132" s="158" t="s">
        <v>367</v>
      </c>
      <c r="B132" s="151"/>
      <c r="C132" s="151"/>
      <c r="D132" s="89"/>
      <c r="E132" s="89"/>
      <c r="F132" s="89"/>
      <c r="G132" s="89"/>
      <c r="H132" s="133"/>
    </row>
    <row r="133" spans="1:8" x14ac:dyDescent="0.25">
      <c r="A133" s="158" t="s">
        <v>785</v>
      </c>
      <c r="B133" s="151">
        <v>0</v>
      </c>
      <c r="C133" s="151">
        <v>3</v>
      </c>
      <c r="D133" s="89">
        <f>VLOOKUP(C133,'_Score matrix'!$B$31:$C$35,2,FALSE)</f>
        <v>1</v>
      </c>
      <c r="E133" s="89">
        <f>B133*D133</f>
        <v>0</v>
      </c>
      <c r="F133" s="89">
        <f>5*D133</f>
        <v>5</v>
      </c>
      <c r="G133" s="89"/>
      <c r="H133" s="133"/>
    </row>
    <row r="134" spans="1:8" x14ac:dyDescent="0.25">
      <c r="A134" s="158" t="s">
        <v>786</v>
      </c>
      <c r="B134" s="151">
        <v>0</v>
      </c>
      <c r="C134" s="151">
        <v>3</v>
      </c>
      <c r="D134" s="89">
        <f>VLOOKUP(C134,'_Score matrix'!$B$31:$C$35,2,FALSE)</f>
        <v>1</v>
      </c>
      <c r="E134" s="89">
        <f>B134*D134</f>
        <v>0</v>
      </c>
      <c r="F134" s="89">
        <f>5*D134</f>
        <v>5</v>
      </c>
      <c r="G134" s="89"/>
      <c r="H134" s="133"/>
    </row>
    <row r="135" spans="1:8" x14ac:dyDescent="0.25">
      <c r="A135" s="158" t="s">
        <v>787</v>
      </c>
      <c r="B135" s="151">
        <v>0</v>
      </c>
      <c r="C135" s="151">
        <v>3</v>
      </c>
      <c r="D135" s="89">
        <f>VLOOKUP(C135,'_Score matrix'!$B$31:$C$35,2,FALSE)</f>
        <v>1</v>
      </c>
      <c r="E135" s="89">
        <f>B135*D135</f>
        <v>0</v>
      </c>
      <c r="F135" s="89">
        <f>5*D135</f>
        <v>5</v>
      </c>
      <c r="G135" s="89"/>
      <c r="H135" s="133"/>
    </row>
    <row r="136" spans="1:8" x14ac:dyDescent="0.25">
      <c r="A136" s="158" t="s">
        <v>788</v>
      </c>
      <c r="B136" s="151">
        <v>0</v>
      </c>
      <c r="C136" s="151">
        <v>3</v>
      </c>
      <c r="D136" s="89">
        <f>VLOOKUP(C136,'_Score matrix'!$B$31:$C$35,2,FALSE)</f>
        <v>1</v>
      </c>
      <c r="E136" s="89">
        <f>B136*D136</f>
        <v>0</v>
      </c>
      <c r="F136" s="89">
        <f>5*D136</f>
        <v>5</v>
      </c>
      <c r="G136" s="89"/>
      <c r="H136" s="133"/>
    </row>
    <row r="137" spans="1:8" ht="15.75" thickBot="1" x14ac:dyDescent="0.3">
      <c r="A137" s="159" t="s">
        <v>368</v>
      </c>
      <c r="B137" s="152">
        <v>0</v>
      </c>
      <c r="C137" s="152">
        <v>3</v>
      </c>
      <c r="D137" s="89">
        <f>VLOOKUP(C137,'_Score matrix'!$B$31:$C$35,2,FALSE)</f>
        <v>1</v>
      </c>
      <c r="E137" s="89">
        <f>B137*D137</f>
        <v>0</v>
      </c>
      <c r="F137" s="89">
        <f>5*D137</f>
        <v>5</v>
      </c>
      <c r="G137" s="90"/>
      <c r="H137" s="134"/>
    </row>
    <row r="138" spans="1:8" ht="15.75" thickBot="1" x14ac:dyDescent="0.3">
      <c r="A138" s="160" t="s">
        <v>660</v>
      </c>
      <c r="B138" s="39">
        <f>SUM(B124,B126:B131,B133:B137)</f>
        <v>0</v>
      </c>
      <c r="C138" s="39">
        <f>SUM(C124,C126:C131,C133:C137)</f>
        <v>36</v>
      </c>
      <c r="D138" s="84">
        <f>SUM(D124,D126:D131,D133:D137)</f>
        <v>12</v>
      </c>
      <c r="E138" s="84">
        <f>SUM(E124,E126:E131,E133:E137)</f>
        <v>0</v>
      </c>
      <c r="F138" s="84">
        <f>SUM(F124,F126:F131,F133:F137)</f>
        <v>60</v>
      </c>
      <c r="G138" s="84">
        <f>IF(ROUND(100*(E138-D138)/(F138-D138),2) &lt; 0, 0, ROUND(100*(E138-D138)/(F138-D138),2))</f>
        <v>0</v>
      </c>
      <c r="H138" s="142"/>
    </row>
    <row r="139" spans="1:8" ht="15.75" thickBot="1" x14ac:dyDescent="0.3">
      <c r="A139" s="57"/>
      <c r="B139" s="57"/>
      <c r="C139" s="57"/>
      <c r="D139" s="8"/>
      <c r="E139" s="8"/>
      <c r="F139" s="8"/>
      <c r="G139" s="8"/>
      <c r="H139" s="57"/>
    </row>
    <row r="140" spans="1:8" x14ac:dyDescent="0.25">
      <c r="A140" s="114" t="s">
        <v>789</v>
      </c>
      <c r="B140" s="153"/>
      <c r="C140" s="153"/>
      <c r="D140" s="94"/>
      <c r="E140" s="94"/>
      <c r="F140" s="94"/>
      <c r="G140" s="94"/>
      <c r="H140" s="137"/>
    </row>
    <row r="141" spans="1:8" x14ac:dyDescent="0.25">
      <c r="A141" s="158" t="s">
        <v>799</v>
      </c>
      <c r="B141" s="151">
        <v>0</v>
      </c>
      <c r="C141" s="151">
        <v>3</v>
      </c>
      <c r="D141" s="89">
        <f>VLOOKUP(C141,'_Score matrix'!$B$31:$C$35,2,FALSE)</f>
        <v>1</v>
      </c>
      <c r="E141" s="89">
        <f>B141*D141</f>
        <v>0</v>
      </c>
      <c r="F141" s="89">
        <f t="shared" ref="F141" si="12">5*D141</f>
        <v>5</v>
      </c>
      <c r="G141" s="89"/>
      <c r="H141" s="133"/>
    </row>
    <row r="142" spans="1:8" x14ac:dyDescent="0.25">
      <c r="A142" s="158" t="s">
        <v>800</v>
      </c>
      <c r="B142" s="151"/>
      <c r="C142" s="151"/>
      <c r="D142" s="89"/>
      <c r="E142" s="89"/>
      <c r="F142" s="89"/>
      <c r="G142" s="89"/>
      <c r="H142" s="133"/>
    </row>
    <row r="143" spans="1:8" x14ac:dyDescent="0.25">
      <c r="A143" s="158" t="s">
        <v>801</v>
      </c>
      <c r="B143" s="151">
        <v>1</v>
      </c>
      <c r="C143" s="151"/>
      <c r="D143" s="89"/>
      <c r="E143" s="89"/>
      <c r="F143" s="89"/>
      <c r="G143" s="89"/>
      <c r="H143" s="133"/>
    </row>
    <row r="144" spans="1:8" x14ac:dyDescent="0.25">
      <c r="A144" s="158" t="s">
        <v>802</v>
      </c>
      <c r="B144" s="151">
        <v>1</v>
      </c>
      <c r="C144" s="151"/>
      <c r="D144" s="89"/>
      <c r="E144" s="89"/>
      <c r="F144" s="89"/>
      <c r="G144" s="89"/>
      <c r="H144" s="133"/>
    </row>
    <row r="145" spans="1:8" x14ac:dyDescent="0.25">
      <c r="A145" s="158" t="s">
        <v>803</v>
      </c>
      <c r="B145" s="151">
        <v>1</v>
      </c>
      <c r="C145" s="151"/>
      <c r="D145" s="89"/>
      <c r="E145" s="89"/>
      <c r="F145" s="89"/>
      <c r="G145" s="89"/>
      <c r="H145" s="133"/>
    </row>
    <row r="146" spans="1:8" x14ac:dyDescent="0.25">
      <c r="A146" s="158" t="s">
        <v>804</v>
      </c>
      <c r="B146" s="151">
        <v>1</v>
      </c>
      <c r="C146" s="151"/>
      <c r="D146" s="89"/>
      <c r="E146" s="89"/>
      <c r="F146" s="89"/>
      <c r="G146" s="89"/>
      <c r="H146" s="133"/>
    </row>
    <row r="147" spans="1:8" x14ac:dyDescent="0.25">
      <c r="A147" s="158" t="s">
        <v>805</v>
      </c>
      <c r="B147" s="151">
        <v>1</v>
      </c>
      <c r="C147" s="151"/>
      <c r="D147" s="89"/>
      <c r="E147" s="89"/>
      <c r="F147" s="89"/>
      <c r="G147" s="89"/>
      <c r="H147" s="133"/>
    </row>
    <row r="148" spans="1:8" x14ac:dyDescent="0.25">
      <c r="A148" s="158" t="s">
        <v>806</v>
      </c>
      <c r="B148" s="151">
        <v>1</v>
      </c>
      <c r="C148" s="151"/>
      <c r="D148" s="89"/>
      <c r="E148" s="89"/>
      <c r="F148" s="89"/>
      <c r="G148" s="89"/>
      <c r="H148" s="133"/>
    </row>
    <row r="149" spans="1:8" x14ac:dyDescent="0.25">
      <c r="A149" s="158" t="s">
        <v>807</v>
      </c>
      <c r="B149" s="151">
        <v>0</v>
      </c>
      <c r="C149" s="151">
        <v>3</v>
      </c>
      <c r="D149" s="89">
        <f>VLOOKUP(C149,'_Score matrix'!$B$31:$C$35,2,FALSE)</f>
        <v>1</v>
      </c>
      <c r="E149" s="89">
        <f>B149*D149</f>
        <v>0</v>
      </c>
      <c r="F149" s="89">
        <f t="shared" ref="F149" si="13">5*D149</f>
        <v>5</v>
      </c>
      <c r="G149" s="89"/>
      <c r="H149" s="133"/>
    </row>
    <row r="150" spans="1:8" x14ac:dyDescent="0.25">
      <c r="A150" s="158" t="s">
        <v>808</v>
      </c>
      <c r="B150" s="151"/>
      <c r="C150" s="151"/>
      <c r="D150" s="89"/>
      <c r="E150" s="89"/>
      <c r="F150" s="89"/>
      <c r="G150" s="89"/>
      <c r="H150" s="133"/>
    </row>
    <row r="151" spans="1:8" x14ac:dyDescent="0.25">
      <c r="A151" s="158" t="s">
        <v>809</v>
      </c>
      <c r="B151" s="151">
        <v>1</v>
      </c>
      <c r="C151" s="151"/>
      <c r="D151" s="89"/>
      <c r="E151" s="89"/>
      <c r="F151" s="89"/>
      <c r="G151" s="89"/>
      <c r="H151" s="133"/>
    </row>
    <row r="152" spans="1:8" x14ac:dyDescent="0.25">
      <c r="A152" s="158" t="s">
        <v>810</v>
      </c>
      <c r="B152" s="151">
        <v>1</v>
      </c>
      <c r="C152" s="151"/>
      <c r="D152" s="89"/>
      <c r="E152" s="89"/>
      <c r="F152" s="89"/>
      <c r="G152" s="89"/>
      <c r="H152" s="133"/>
    </row>
    <row r="153" spans="1:8" x14ac:dyDescent="0.25">
      <c r="A153" s="158" t="s">
        <v>811</v>
      </c>
      <c r="B153" s="151">
        <v>1</v>
      </c>
      <c r="C153" s="151"/>
      <c r="D153" s="89"/>
      <c r="E153" s="89"/>
      <c r="F153" s="89"/>
      <c r="G153" s="89"/>
      <c r="H153" s="133"/>
    </row>
    <row r="154" spans="1:8" x14ac:dyDescent="0.25">
      <c r="A154" s="158" t="s">
        <v>812</v>
      </c>
      <c r="B154" s="151">
        <v>0</v>
      </c>
      <c r="C154" s="151">
        <v>3</v>
      </c>
      <c r="D154" s="89">
        <f>VLOOKUP(C154,'_Score matrix'!$B$31:$C$35,2,FALSE)</f>
        <v>1</v>
      </c>
      <c r="E154" s="89">
        <f>B154*D154</f>
        <v>0</v>
      </c>
      <c r="F154" s="89">
        <f t="shared" ref="F154" si="14">5*D154</f>
        <v>5</v>
      </c>
      <c r="G154" s="89"/>
      <c r="H154" s="133"/>
    </row>
    <row r="155" spans="1:8" x14ac:dyDescent="0.25">
      <c r="A155" s="158" t="s">
        <v>813</v>
      </c>
      <c r="B155" s="151">
        <v>0</v>
      </c>
      <c r="C155" s="151">
        <v>3</v>
      </c>
      <c r="D155" s="89">
        <f>VLOOKUP(C155,'_Score matrix'!$B$31:$C$35,2,FALSE)</f>
        <v>1</v>
      </c>
      <c r="E155" s="89">
        <f>B155*D155</f>
        <v>0</v>
      </c>
      <c r="F155" s="89">
        <f t="shared" ref="F155:F157" si="15">5*D155</f>
        <v>5</v>
      </c>
      <c r="G155" s="89"/>
      <c r="H155" s="133"/>
    </row>
    <row r="156" spans="1:8" x14ac:dyDescent="0.25">
      <c r="A156" s="158" t="s">
        <v>814</v>
      </c>
      <c r="B156" s="151">
        <v>0</v>
      </c>
      <c r="C156" s="151">
        <v>3</v>
      </c>
      <c r="D156" s="89">
        <f>VLOOKUP(C156,'_Score matrix'!$B$31:$C$35,2,FALSE)</f>
        <v>1</v>
      </c>
      <c r="E156" s="89">
        <f>B156*D156</f>
        <v>0</v>
      </c>
      <c r="F156" s="89">
        <f t="shared" si="15"/>
        <v>5</v>
      </c>
      <c r="G156" s="89"/>
      <c r="H156" s="133"/>
    </row>
    <row r="157" spans="1:8" ht="15.75" thickBot="1" x14ac:dyDescent="0.3">
      <c r="A157" s="158" t="s">
        <v>815</v>
      </c>
      <c r="B157" s="152">
        <v>0</v>
      </c>
      <c r="C157" s="152">
        <v>3</v>
      </c>
      <c r="D157" s="90">
        <f>VLOOKUP(C157,'_Score matrix'!$B$31:$C$35,2,FALSE)</f>
        <v>1</v>
      </c>
      <c r="E157" s="90">
        <f>B157*D157</f>
        <v>0</v>
      </c>
      <c r="F157" s="90">
        <f t="shared" si="15"/>
        <v>5</v>
      </c>
      <c r="G157" s="90"/>
      <c r="H157" s="134"/>
    </row>
    <row r="158" spans="1:8" ht="15.75" thickBot="1" x14ac:dyDescent="0.3">
      <c r="A158" s="160" t="s">
        <v>660</v>
      </c>
      <c r="B158" s="39">
        <f>SUM(B141,B149,B154:B157)</f>
        <v>0</v>
      </c>
      <c r="C158" s="39">
        <f t="shared" ref="C158:F158" si="16">SUM(C141,C149,C154:C157)</f>
        <v>18</v>
      </c>
      <c r="D158" s="84">
        <f t="shared" si="16"/>
        <v>6</v>
      </c>
      <c r="E158" s="84">
        <f t="shared" si="16"/>
        <v>0</v>
      </c>
      <c r="F158" s="84">
        <f t="shared" si="16"/>
        <v>30</v>
      </c>
      <c r="G158" s="84">
        <f>IF(ROUND(100*(E158-D158)/(F158-D158),2) &lt; 0, 0, ROUND(100*(E158-D158)/(F158-D158),2))</f>
        <v>0</v>
      </c>
      <c r="H158" s="138"/>
    </row>
    <row r="159" spans="1:8" ht="15.75" thickBot="1" x14ac:dyDescent="0.3">
      <c r="A159" s="36"/>
      <c r="B159" s="36"/>
      <c r="C159" s="36"/>
      <c r="D159" s="93"/>
      <c r="E159" s="93"/>
      <c r="F159" s="93"/>
      <c r="G159" s="93"/>
      <c r="H159" s="139"/>
    </row>
    <row r="160" spans="1:8" ht="15.75" thickBot="1" x14ac:dyDescent="0.3">
      <c r="A160" s="369" t="s">
        <v>1175</v>
      </c>
      <c r="B160" s="370"/>
      <c r="C160" s="370"/>
      <c r="D160" s="370"/>
      <c r="E160" s="370"/>
      <c r="F160" s="370"/>
      <c r="G160" s="370"/>
      <c r="H160" s="371"/>
    </row>
    <row r="161" spans="1:8" x14ac:dyDescent="0.25">
      <c r="A161" s="114" t="s">
        <v>884</v>
      </c>
      <c r="B161" s="59"/>
      <c r="C161" s="59"/>
      <c r="D161" s="95"/>
      <c r="E161" s="95"/>
      <c r="F161" s="95"/>
      <c r="G161" s="95"/>
      <c r="H161" s="137"/>
    </row>
    <row r="162" spans="1:8" x14ac:dyDescent="0.25">
      <c r="A162" s="60" t="s">
        <v>914</v>
      </c>
      <c r="B162" s="58">
        <v>0</v>
      </c>
      <c r="C162" s="58">
        <v>3</v>
      </c>
      <c r="D162" s="89">
        <f>VLOOKUP(C162,'_Score matrix'!$B$31:$C$35,2,FALSE)</f>
        <v>1</v>
      </c>
      <c r="E162" s="89">
        <f>B162*D162</f>
        <v>0</v>
      </c>
      <c r="F162" s="89">
        <f>5*D162</f>
        <v>5</v>
      </c>
      <c r="G162" s="96"/>
      <c r="H162" s="141"/>
    </row>
    <row r="163" spans="1:8" x14ac:dyDescent="0.25">
      <c r="A163" s="60" t="s">
        <v>915</v>
      </c>
      <c r="B163" s="58">
        <v>0</v>
      </c>
      <c r="C163" s="58">
        <v>3</v>
      </c>
      <c r="D163" s="89">
        <f>VLOOKUP(C163,'_Score matrix'!$B$31:$C$35,2,FALSE)</f>
        <v>1</v>
      </c>
      <c r="E163" s="89">
        <f>B163*D163</f>
        <v>0</v>
      </c>
      <c r="F163" s="89">
        <f>5*D163</f>
        <v>5</v>
      </c>
      <c r="G163" s="96"/>
      <c r="H163" s="141"/>
    </row>
    <row r="164" spans="1:8" x14ac:dyDescent="0.25">
      <c r="A164" s="60" t="s">
        <v>916</v>
      </c>
      <c r="B164" s="58"/>
      <c r="C164" s="58"/>
      <c r="D164" s="96"/>
      <c r="E164" s="96"/>
      <c r="F164" s="96"/>
      <c r="G164" s="96"/>
      <c r="H164" s="141"/>
    </row>
    <row r="165" spans="1:8" x14ac:dyDescent="0.25">
      <c r="A165" s="60" t="s">
        <v>917</v>
      </c>
      <c r="B165" s="58">
        <v>1</v>
      </c>
      <c r="C165" s="58"/>
      <c r="D165" s="96"/>
      <c r="E165" s="96"/>
      <c r="F165" s="96"/>
      <c r="G165" s="96"/>
      <c r="H165" s="141"/>
    </row>
    <row r="166" spans="1:8" x14ac:dyDescent="0.25">
      <c r="A166" s="60" t="s">
        <v>918</v>
      </c>
      <c r="B166" s="58">
        <v>1</v>
      </c>
      <c r="C166" s="58"/>
      <c r="D166" s="96"/>
      <c r="E166" s="96"/>
      <c r="F166" s="96"/>
      <c r="G166" s="96"/>
      <c r="H166" s="141"/>
    </row>
    <row r="167" spans="1:8" x14ac:dyDescent="0.25">
      <c r="A167" s="60" t="s">
        <v>919</v>
      </c>
      <c r="B167" s="58">
        <v>1</v>
      </c>
      <c r="C167" s="58"/>
      <c r="D167" s="96"/>
      <c r="E167" s="96"/>
      <c r="F167" s="96"/>
      <c r="G167" s="96"/>
      <c r="H167" s="141"/>
    </row>
    <row r="168" spans="1:8" x14ac:dyDescent="0.25">
      <c r="A168" s="60" t="s">
        <v>920</v>
      </c>
      <c r="B168" s="58">
        <v>1</v>
      </c>
      <c r="C168" s="58"/>
      <c r="D168" s="96"/>
      <c r="E168" s="96"/>
      <c r="F168" s="96"/>
      <c r="G168" s="96"/>
      <c r="H168" s="141"/>
    </row>
    <row r="169" spans="1:8" x14ac:dyDescent="0.25">
      <c r="A169" s="60" t="s">
        <v>921</v>
      </c>
      <c r="B169" s="58">
        <v>1</v>
      </c>
      <c r="C169" s="58"/>
      <c r="D169" s="96"/>
      <c r="E169" s="96"/>
      <c r="F169" s="96"/>
      <c r="G169" s="96"/>
      <c r="H169" s="141"/>
    </row>
    <row r="170" spans="1:8" x14ac:dyDescent="0.25">
      <c r="A170" s="60" t="s">
        <v>922</v>
      </c>
      <c r="B170" s="58">
        <v>1</v>
      </c>
      <c r="C170" s="58"/>
      <c r="D170" s="96"/>
      <c r="E170" s="96"/>
      <c r="F170" s="96"/>
      <c r="G170" s="96"/>
      <c r="H170" s="141"/>
    </row>
    <row r="171" spans="1:8" x14ac:dyDescent="0.25">
      <c r="A171" s="60" t="s">
        <v>923</v>
      </c>
      <c r="B171" s="58">
        <v>1</v>
      </c>
      <c r="C171" s="58"/>
      <c r="D171" s="96"/>
      <c r="E171" s="96"/>
      <c r="F171" s="96"/>
      <c r="G171" s="96"/>
      <c r="H171" s="141"/>
    </row>
    <row r="172" spans="1:8" x14ac:dyDescent="0.25">
      <c r="A172" s="60" t="s">
        <v>924</v>
      </c>
      <c r="B172" s="58">
        <v>1</v>
      </c>
      <c r="C172" s="58"/>
      <c r="D172" s="96"/>
      <c r="E172" s="96"/>
      <c r="F172" s="96"/>
      <c r="G172" s="96"/>
      <c r="H172" s="141"/>
    </row>
    <row r="173" spans="1:8" x14ac:dyDescent="0.25">
      <c r="A173" s="60" t="s">
        <v>925</v>
      </c>
      <c r="B173" s="58">
        <v>1</v>
      </c>
      <c r="C173" s="58"/>
      <c r="D173" s="96"/>
      <c r="E173" s="96"/>
      <c r="F173" s="96"/>
      <c r="G173" s="96"/>
      <c r="H173" s="141"/>
    </row>
    <row r="174" spans="1:8" x14ac:dyDescent="0.25">
      <c r="A174" s="60" t="s">
        <v>926</v>
      </c>
      <c r="B174" s="58">
        <v>0</v>
      </c>
      <c r="C174" s="58">
        <v>3</v>
      </c>
      <c r="D174" s="89">
        <f>VLOOKUP(C174,'_Score matrix'!$B$31:$C$35,2,FALSE)</f>
        <v>1</v>
      </c>
      <c r="E174" s="89">
        <f>B174*D174</f>
        <v>0</v>
      </c>
      <c r="F174" s="89">
        <f>5*D174</f>
        <v>5</v>
      </c>
      <c r="G174" s="96"/>
      <c r="H174" s="141"/>
    </row>
    <row r="175" spans="1:8" ht="15.75" thickBot="1" x14ac:dyDescent="0.3">
      <c r="A175" s="61" t="s">
        <v>927</v>
      </c>
      <c r="B175" s="62">
        <v>0</v>
      </c>
      <c r="C175" s="62">
        <v>3</v>
      </c>
      <c r="D175" s="90">
        <f>VLOOKUP(C175,'_Score matrix'!$B$31:$C$35,2,FALSE)</f>
        <v>1</v>
      </c>
      <c r="E175" s="90">
        <f>B175*D175</f>
        <v>0</v>
      </c>
      <c r="F175" s="90">
        <f>5*D175</f>
        <v>5</v>
      </c>
      <c r="G175" s="97"/>
      <c r="H175" s="143"/>
    </row>
    <row r="176" spans="1:8" ht="15.75" thickBot="1" x14ac:dyDescent="0.3">
      <c r="A176" s="160" t="s">
        <v>660</v>
      </c>
      <c r="B176" s="39">
        <f>SUM(B162:B163,B174:B175)</f>
        <v>0</v>
      </c>
      <c r="C176" s="39">
        <f>SUM(C162:C163,C174:C175)</f>
        <v>12</v>
      </c>
      <c r="D176" s="84">
        <f>SUM(D162:D163,D174:D175)</f>
        <v>4</v>
      </c>
      <c r="E176" s="84">
        <f>SUM(E162:E163,E174:E175)</f>
        <v>0</v>
      </c>
      <c r="F176" s="84">
        <f>SUM(F162:F163,F174:F175)</f>
        <v>20</v>
      </c>
      <c r="G176" s="84">
        <f>IF(ROUND(100*(E176-D176)/(F176-D176),2) &lt; 0, 0, ROUND(100*(E176-D176)/(F176-D176),2))</f>
        <v>0</v>
      </c>
      <c r="H176" s="138"/>
    </row>
    <row r="177" spans="1:8" ht="15.75" thickBot="1" x14ac:dyDescent="0.3">
      <c r="A177" s="144"/>
      <c r="B177" s="144"/>
      <c r="C177" s="144"/>
      <c r="D177" s="85"/>
      <c r="E177" s="85"/>
      <c r="F177" s="85"/>
      <c r="G177" s="85"/>
      <c r="H177" s="144"/>
    </row>
    <row r="178" spans="1:8" x14ac:dyDescent="0.25">
      <c r="A178" s="163" t="s">
        <v>885</v>
      </c>
      <c r="B178" s="59"/>
      <c r="C178" s="59"/>
      <c r="D178" s="95"/>
      <c r="E178" s="95"/>
      <c r="F178" s="95"/>
      <c r="G178" s="95"/>
      <c r="H178" s="137"/>
    </row>
    <row r="179" spans="1:8" x14ac:dyDescent="0.25">
      <c r="A179" s="164" t="s">
        <v>913</v>
      </c>
      <c r="B179" s="151"/>
      <c r="C179" s="151"/>
      <c r="D179" s="89"/>
      <c r="E179" s="89"/>
      <c r="F179" s="89"/>
      <c r="G179" s="89"/>
      <c r="H179" s="133"/>
    </row>
    <row r="180" spans="1:8" x14ac:dyDescent="0.25">
      <c r="A180" s="164" t="s">
        <v>886</v>
      </c>
      <c r="B180" s="151">
        <v>0</v>
      </c>
      <c r="C180" s="151">
        <v>3</v>
      </c>
      <c r="D180" s="89">
        <f>VLOOKUP(C180,'_Score matrix'!$B$31:$C$35,2,FALSE)</f>
        <v>1</v>
      </c>
      <c r="E180" s="89">
        <f>B180*D180</f>
        <v>0</v>
      </c>
      <c r="F180" s="89">
        <f>5*D180</f>
        <v>5</v>
      </c>
      <c r="G180" s="89"/>
      <c r="H180" s="133"/>
    </row>
    <row r="181" spans="1:8" x14ac:dyDescent="0.25">
      <c r="A181" s="164" t="s">
        <v>887</v>
      </c>
      <c r="B181" s="151">
        <v>0</v>
      </c>
      <c r="C181" s="151">
        <v>3</v>
      </c>
      <c r="D181" s="89">
        <f>VLOOKUP(C181,'_Score matrix'!$B$31:$C$35,2,FALSE)</f>
        <v>1</v>
      </c>
      <c r="E181" s="89">
        <f>B181*D181</f>
        <v>0</v>
      </c>
      <c r="F181" s="89">
        <f>5*D181</f>
        <v>5</v>
      </c>
      <c r="G181" s="89"/>
      <c r="H181" s="133"/>
    </row>
    <row r="182" spans="1:8" x14ac:dyDescent="0.25">
      <c r="A182" s="164" t="s">
        <v>888</v>
      </c>
      <c r="B182" s="151">
        <v>0</v>
      </c>
      <c r="C182" s="151">
        <v>3</v>
      </c>
      <c r="D182" s="89">
        <f>VLOOKUP(C182,'_Score matrix'!$B$31:$C$35,2,FALSE)</f>
        <v>1</v>
      </c>
      <c r="E182" s="89">
        <f>B182*D182</f>
        <v>0</v>
      </c>
      <c r="F182" s="89">
        <f>5*D182</f>
        <v>5</v>
      </c>
      <c r="G182" s="89"/>
      <c r="H182" s="133"/>
    </row>
    <row r="183" spans="1:8" x14ac:dyDescent="0.25">
      <c r="A183" s="164" t="s">
        <v>889</v>
      </c>
      <c r="B183" s="151">
        <v>0</v>
      </c>
      <c r="C183" s="151">
        <v>3</v>
      </c>
      <c r="D183" s="89">
        <f>VLOOKUP(C183,'_Score matrix'!$B$31:$C$35,2,FALSE)</f>
        <v>1</v>
      </c>
      <c r="E183" s="89">
        <f>B183*D183</f>
        <v>0</v>
      </c>
      <c r="F183" s="89">
        <f>5*D183</f>
        <v>5</v>
      </c>
      <c r="G183" s="89"/>
      <c r="H183" s="133"/>
    </row>
    <row r="184" spans="1:8" x14ac:dyDescent="0.25">
      <c r="A184" s="164" t="s">
        <v>890</v>
      </c>
      <c r="B184" s="151">
        <v>0</v>
      </c>
      <c r="C184" s="151">
        <v>3</v>
      </c>
      <c r="D184" s="89">
        <f>VLOOKUP(C184,'_Score matrix'!$B$31:$C$35,2,FALSE)</f>
        <v>1</v>
      </c>
      <c r="E184" s="89">
        <f>B184*D184</f>
        <v>0</v>
      </c>
      <c r="F184" s="89">
        <f>5*D184</f>
        <v>5</v>
      </c>
      <c r="G184" s="89"/>
      <c r="H184" s="133"/>
    </row>
    <row r="185" spans="1:8" x14ac:dyDescent="0.25">
      <c r="A185" s="164" t="s">
        <v>891</v>
      </c>
      <c r="B185" s="151"/>
      <c r="C185" s="151"/>
      <c r="D185" s="89"/>
      <c r="E185" s="89"/>
      <c r="F185" s="89"/>
      <c r="G185" s="89"/>
      <c r="H185" s="133"/>
    </row>
    <row r="186" spans="1:8" x14ac:dyDescent="0.25">
      <c r="A186" s="164" t="s">
        <v>892</v>
      </c>
      <c r="B186" s="151">
        <v>0</v>
      </c>
      <c r="C186" s="151">
        <v>3</v>
      </c>
      <c r="D186" s="89">
        <f>VLOOKUP(C186,'_Score matrix'!$B$31:$C$35,2,FALSE)</f>
        <v>1</v>
      </c>
      <c r="E186" s="89">
        <f>B186*D186</f>
        <v>0</v>
      </c>
      <c r="F186" s="89">
        <f>5*D186</f>
        <v>5</v>
      </c>
      <c r="G186" s="89"/>
      <c r="H186" s="133"/>
    </row>
    <row r="187" spans="1:8" x14ac:dyDescent="0.25">
      <c r="A187" s="164" t="s">
        <v>893</v>
      </c>
      <c r="B187" s="151">
        <v>0</v>
      </c>
      <c r="C187" s="151">
        <v>3</v>
      </c>
      <c r="D187" s="89">
        <f>VLOOKUP(C187,'_Score matrix'!$B$31:$C$35,2,FALSE)</f>
        <v>1</v>
      </c>
      <c r="E187" s="89">
        <f>B187*D187</f>
        <v>0</v>
      </c>
      <c r="F187" s="89">
        <f>5*D187</f>
        <v>5</v>
      </c>
      <c r="G187" s="89"/>
      <c r="H187" s="133"/>
    </row>
    <row r="188" spans="1:8" x14ac:dyDescent="0.25">
      <c r="A188" s="164" t="s">
        <v>894</v>
      </c>
      <c r="B188" s="151">
        <v>0</v>
      </c>
      <c r="C188" s="151">
        <v>3</v>
      </c>
      <c r="D188" s="89">
        <f>VLOOKUP(C188,'_Score matrix'!$B$31:$C$35,2,FALSE)</f>
        <v>1</v>
      </c>
      <c r="E188" s="89">
        <f>B188*D188</f>
        <v>0</v>
      </c>
      <c r="F188" s="89">
        <f>5*D188</f>
        <v>5</v>
      </c>
      <c r="G188" s="89"/>
      <c r="H188" s="133"/>
    </row>
    <row r="189" spans="1:8" x14ac:dyDescent="0.25">
      <c r="A189" s="164" t="s">
        <v>895</v>
      </c>
      <c r="B189" s="151">
        <v>0</v>
      </c>
      <c r="C189" s="151">
        <v>3</v>
      </c>
      <c r="D189" s="89">
        <f>VLOOKUP(C189,'_Score matrix'!$B$31:$C$35,2,FALSE)</f>
        <v>1</v>
      </c>
      <c r="E189" s="89">
        <f>B189*D189</f>
        <v>0</v>
      </c>
      <c r="F189" s="89">
        <f>5*D189</f>
        <v>5</v>
      </c>
      <c r="G189" s="89"/>
      <c r="H189" s="133"/>
    </row>
    <row r="190" spans="1:8" x14ac:dyDescent="0.25">
      <c r="A190" s="164" t="s">
        <v>896</v>
      </c>
      <c r="B190" s="151">
        <v>0</v>
      </c>
      <c r="C190" s="151">
        <v>3</v>
      </c>
      <c r="D190" s="89">
        <f>VLOOKUP(C190,'_Score matrix'!$B$31:$C$35,2,FALSE)</f>
        <v>1</v>
      </c>
      <c r="E190" s="89">
        <f>B190*D190</f>
        <v>0</v>
      </c>
      <c r="F190" s="89">
        <f>5*D190</f>
        <v>5</v>
      </c>
      <c r="G190" s="89"/>
      <c r="H190" s="133"/>
    </row>
    <row r="191" spans="1:8" x14ac:dyDescent="0.25">
      <c r="A191" s="164" t="s">
        <v>897</v>
      </c>
      <c r="B191" s="151"/>
      <c r="C191" s="151"/>
      <c r="D191" s="89"/>
      <c r="E191" s="89"/>
      <c r="F191" s="89"/>
      <c r="G191" s="89"/>
      <c r="H191" s="133"/>
    </row>
    <row r="192" spans="1:8" x14ac:dyDescent="0.25">
      <c r="A192" s="164" t="s">
        <v>898</v>
      </c>
      <c r="B192" s="151">
        <v>0</v>
      </c>
      <c r="C192" s="151">
        <v>3</v>
      </c>
      <c r="D192" s="89">
        <f>VLOOKUP(C192,'_Score matrix'!$B$31:$C$35,2,FALSE)</f>
        <v>1</v>
      </c>
      <c r="E192" s="89">
        <f>B192*D192</f>
        <v>0</v>
      </c>
      <c r="F192" s="89">
        <f>5*D192</f>
        <v>5</v>
      </c>
      <c r="G192" s="89"/>
      <c r="H192" s="133"/>
    </row>
    <row r="193" spans="1:8" x14ac:dyDescent="0.25">
      <c r="A193" s="164" t="s">
        <v>899</v>
      </c>
      <c r="B193" s="151">
        <v>0</v>
      </c>
      <c r="C193" s="151">
        <v>3</v>
      </c>
      <c r="D193" s="89">
        <f>VLOOKUP(C193,'_Score matrix'!$B$31:$C$35,2,FALSE)</f>
        <v>1</v>
      </c>
      <c r="E193" s="89">
        <f>B193*D193</f>
        <v>0</v>
      </c>
      <c r="F193" s="89">
        <f>5*D193</f>
        <v>5</v>
      </c>
      <c r="G193" s="89"/>
      <c r="H193" s="133"/>
    </row>
    <row r="194" spans="1:8" x14ac:dyDescent="0.25">
      <c r="A194" s="164" t="s">
        <v>900</v>
      </c>
      <c r="B194" s="151">
        <v>0</v>
      </c>
      <c r="C194" s="151">
        <v>3</v>
      </c>
      <c r="D194" s="89">
        <f>VLOOKUP(C194,'_Score matrix'!$B$31:$C$35,2,FALSE)</f>
        <v>1</v>
      </c>
      <c r="E194" s="89">
        <f>B194*D194</f>
        <v>0</v>
      </c>
      <c r="F194" s="89">
        <f>5*D194</f>
        <v>5</v>
      </c>
      <c r="G194" s="89"/>
      <c r="H194" s="133"/>
    </row>
    <row r="195" spans="1:8" x14ac:dyDescent="0.25">
      <c r="A195" s="164" t="s">
        <v>901</v>
      </c>
      <c r="B195" s="151">
        <v>0</v>
      </c>
      <c r="C195" s="151">
        <v>3</v>
      </c>
      <c r="D195" s="89">
        <f>VLOOKUP(C195,'_Score matrix'!$B$31:$C$35,2,FALSE)</f>
        <v>1</v>
      </c>
      <c r="E195" s="89">
        <f>B195*D195</f>
        <v>0</v>
      </c>
      <c r="F195" s="89">
        <f>5*D195</f>
        <v>5</v>
      </c>
      <c r="G195" s="89"/>
      <c r="H195" s="133"/>
    </row>
    <row r="196" spans="1:8" x14ac:dyDescent="0.25">
      <c r="A196" s="164" t="s">
        <v>948</v>
      </c>
      <c r="B196" s="151">
        <v>0</v>
      </c>
      <c r="C196" s="151">
        <v>3</v>
      </c>
      <c r="D196" s="89">
        <f>VLOOKUP(C196,'_Score matrix'!$B$31:$C$35,2,FALSE)</f>
        <v>1</v>
      </c>
      <c r="E196" s="89">
        <f>B196*D196</f>
        <v>0</v>
      </c>
      <c r="F196" s="89">
        <f>5*D196</f>
        <v>5</v>
      </c>
      <c r="G196" s="89"/>
      <c r="H196" s="133"/>
    </row>
    <row r="197" spans="1:8" x14ac:dyDescent="0.25">
      <c r="A197" s="164" t="s">
        <v>902</v>
      </c>
      <c r="B197" s="151"/>
      <c r="C197" s="151"/>
      <c r="D197" s="89"/>
      <c r="E197" s="89"/>
      <c r="F197" s="89"/>
      <c r="G197" s="89"/>
      <c r="H197" s="133"/>
    </row>
    <row r="198" spans="1:8" x14ac:dyDescent="0.25">
      <c r="A198" s="164" t="s">
        <v>903</v>
      </c>
      <c r="B198" s="151">
        <v>0</v>
      </c>
      <c r="C198" s="151">
        <v>3</v>
      </c>
      <c r="D198" s="89">
        <f>VLOOKUP(C198,'_Score matrix'!$B$31:$C$35,2,FALSE)</f>
        <v>1</v>
      </c>
      <c r="E198" s="89">
        <f>B198*D198</f>
        <v>0</v>
      </c>
      <c r="F198" s="89">
        <f>5*D198</f>
        <v>5</v>
      </c>
      <c r="G198" s="89"/>
      <c r="H198" s="133"/>
    </row>
    <row r="199" spans="1:8" x14ac:dyDescent="0.25">
      <c r="A199" s="164" t="s">
        <v>904</v>
      </c>
      <c r="B199" s="151">
        <v>0</v>
      </c>
      <c r="C199" s="151">
        <v>3</v>
      </c>
      <c r="D199" s="89">
        <f>VLOOKUP(C199,'_Score matrix'!$B$31:$C$35,2,FALSE)</f>
        <v>1</v>
      </c>
      <c r="E199" s="89">
        <f>B199*D199</f>
        <v>0</v>
      </c>
      <c r="F199" s="89">
        <f>5*D199</f>
        <v>5</v>
      </c>
      <c r="G199" s="89"/>
      <c r="H199" s="133"/>
    </row>
    <row r="200" spans="1:8" x14ac:dyDescent="0.25">
      <c r="A200" s="164" t="s">
        <v>905</v>
      </c>
      <c r="B200" s="151">
        <v>0</v>
      </c>
      <c r="C200" s="151">
        <v>3</v>
      </c>
      <c r="D200" s="89">
        <f>VLOOKUP(C200,'_Score matrix'!$B$31:$C$35,2,FALSE)</f>
        <v>1</v>
      </c>
      <c r="E200" s="89">
        <f>B200*D200</f>
        <v>0</v>
      </c>
      <c r="F200" s="89">
        <f>5*D200</f>
        <v>5</v>
      </c>
      <c r="G200" s="89"/>
      <c r="H200" s="133"/>
    </row>
    <row r="201" spans="1:8" x14ac:dyDescent="0.25">
      <c r="A201" s="164" t="s">
        <v>906</v>
      </c>
      <c r="B201" s="151">
        <v>0</v>
      </c>
      <c r="C201" s="151">
        <v>3</v>
      </c>
      <c r="D201" s="89">
        <f>VLOOKUP(C201,'_Score matrix'!$B$31:$C$35,2,FALSE)</f>
        <v>1</v>
      </c>
      <c r="E201" s="89">
        <f>B201*D201</f>
        <v>0</v>
      </c>
      <c r="F201" s="89">
        <f>5*D201</f>
        <v>5</v>
      </c>
      <c r="G201" s="89"/>
      <c r="H201" s="133"/>
    </row>
    <row r="202" spans="1:8" x14ac:dyDescent="0.25">
      <c r="A202" s="164" t="s">
        <v>907</v>
      </c>
      <c r="B202" s="151"/>
      <c r="C202" s="151"/>
      <c r="D202" s="89"/>
      <c r="E202" s="89"/>
      <c r="F202" s="89"/>
      <c r="G202" s="89"/>
      <c r="H202" s="133"/>
    </row>
    <row r="203" spans="1:8" x14ac:dyDescent="0.25">
      <c r="A203" s="164" t="s">
        <v>908</v>
      </c>
      <c r="B203" s="151">
        <v>0</v>
      </c>
      <c r="C203" s="151">
        <v>3</v>
      </c>
      <c r="D203" s="89">
        <f>VLOOKUP(C203,'_Score matrix'!$B$31:$C$35,2,FALSE)</f>
        <v>1</v>
      </c>
      <c r="E203" s="89">
        <f>B203*D203</f>
        <v>0</v>
      </c>
      <c r="F203" s="89">
        <f>5*D203</f>
        <v>5</v>
      </c>
      <c r="G203" s="89"/>
      <c r="H203" s="133"/>
    </row>
    <row r="204" spans="1:8" x14ac:dyDescent="0.25">
      <c r="A204" s="164" t="s">
        <v>909</v>
      </c>
      <c r="B204" s="151">
        <v>0</v>
      </c>
      <c r="C204" s="151">
        <v>3</v>
      </c>
      <c r="D204" s="89">
        <f>VLOOKUP(C204,'_Score matrix'!$B$31:$C$35,2,FALSE)</f>
        <v>1</v>
      </c>
      <c r="E204" s="89">
        <f>B204*D204</f>
        <v>0</v>
      </c>
      <c r="F204" s="89">
        <f>5*D204</f>
        <v>5</v>
      </c>
      <c r="G204" s="89"/>
      <c r="H204" s="133"/>
    </row>
    <row r="205" spans="1:8" x14ac:dyDescent="0.25">
      <c r="A205" s="164" t="s">
        <v>910</v>
      </c>
      <c r="B205" s="151"/>
      <c r="C205" s="151"/>
      <c r="D205" s="89"/>
      <c r="E205" s="89"/>
      <c r="F205" s="89"/>
      <c r="G205" s="89"/>
      <c r="H205" s="133"/>
    </row>
    <row r="206" spans="1:8" x14ac:dyDescent="0.25">
      <c r="A206" s="164" t="s">
        <v>911</v>
      </c>
      <c r="B206" s="151">
        <v>0</v>
      </c>
      <c r="C206" s="151">
        <v>3</v>
      </c>
      <c r="D206" s="89">
        <f>VLOOKUP(C206,'_Score matrix'!$B$31:$C$35,2,FALSE)</f>
        <v>1</v>
      </c>
      <c r="E206" s="89">
        <f>B206*D206</f>
        <v>0</v>
      </c>
      <c r="F206" s="89">
        <f>5*D206</f>
        <v>5</v>
      </c>
      <c r="G206" s="89"/>
      <c r="H206" s="133"/>
    </row>
    <row r="207" spans="1:8" ht="15.75" thickBot="1" x14ac:dyDescent="0.3">
      <c r="A207" s="165" t="s">
        <v>912</v>
      </c>
      <c r="B207" s="154">
        <v>0</v>
      </c>
      <c r="C207" s="154">
        <v>3</v>
      </c>
      <c r="D207" s="98">
        <f>VLOOKUP(C207,'_Score matrix'!$B$31:$C$35,2,FALSE)</f>
        <v>1</v>
      </c>
      <c r="E207" s="98">
        <f>B207*D207</f>
        <v>0</v>
      </c>
      <c r="F207" s="98">
        <f>5*D207</f>
        <v>5</v>
      </c>
      <c r="G207" s="98"/>
      <c r="H207" s="145"/>
    </row>
    <row r="208" spans="1:8" ht="15.75" thickBot="1" x14ac:dyDescent="0.3">
      <c r="A208" s="160" t="s">
        <v>660</v>
      </c>
      <c r="B208" s="39">
        <f>SUM(B180:B184,B186:B190,B192:B196,B198:B201,B203:B204,B206:B207)</f>
        <v>0</v>
      </c>
      <c r="C208" s="39">
        <f>SUM(C180:C184,C186:C190,C192:C196,C198:C201,C203:C204,C206:C207)</f>
        <v>69</v>
      </c>
      <c r="D208" s="84">
        <f>SUM(D180:D184,D186:D190,D192:D196,D198:D201,D203:D204,D206:D207)</f>
        <v>23</v>
      </c>
      <c r="E208" s="84">
        <f>SUM(E180:E184,E186:E190,E192:E196,E198:E201,E203:E204,E206:E207)</f>
        <v>0</v>
      </c>
      <c r="F208" s="84">
        <f>SUM(F180:F184,F186:F190,F192:F196,F198:F201,F203:F204,F206:F207)</f>
        <v>115</v>
      </c>
      <c r="G208" s="84">
        <f>IF(ROUND(100*(E208-D208)/(F208-D208),2) &lt; 0, 0, ROUND(100*(E208-D208)/(F208-D208),2))</f>
        <v>0</v>
      </c>
      <c r="H208" s="138"/>
    </row>
    <row r="209" spans="1:8" ht="15.75" thickBot="1" x14ac:dyDescent="0.3">
      <c r="A209" s="36"/>
      <c r="B209" s="36"/>
      <c r="C209" s="36"/>
      <c r="D209" s="93"/>
      <c r="E209" s="93"/>
      <c r="F209" s="93"/>
      <c r="G209" s="93"/>
      <c r="H209" s="139"/>
    </row>
    <row r="210" spans="1:8" x14ac:dyDescent="0.25">
      <c r="A210" s="163" t="s">
        <v>976</v>
      </c>
      <c r="B210" s="59"/>
      <c r="C210" s="59"/>
      <c r="D210" s="95"/>
      <c r="E210" s="95"/>
      <c r="F210" s="95"/>
      <c r="G210" s="95"/>
      <c r="H210" s="137"/>
    </row>
    <row r="211" spans="1:8" x14ac:dyDescent="0.25">
      <c r="A211" s="60" t="s">
        <v>977</v>
      </c>
      <c r="B211" s="58">
        <v>0</v>
      </c>
      <c r="C211" s="58">
        <v>3</v>
      </c>
      <c r="D211" s="89">
        <f>VLOOKUP(C211,'_Score matrix'!$B$31:$C$35,2,FALSE)</f>
        <v>1</v>
      </c>
      <c r="E211" s="89">
        <f t="shared" ref="E211:E216" si="17">B211*D211</f>
        <v>0</v>
      </c>
      <c r="F211" s="89">
        <f t="shared" ref="F211:F216" si="18">5*D211</f>
        <v>5</v>
      </c>
      <c r="G211" s="96"/>
      <c r="H211" s="133"/>
    </row>
    <row r="212" spans="1:8" x14ac:dyDescent="0.25">
      <c r="A212" s="60" t="s">
        <v>978</v>
      </c>
      <c r="B212" s="58">
        <v>0</v>
      </c>
      <c r="C212" s="58">
        <v>3</v>
      </c>
      <c r="D212" s="89">
        <f>VLOOKUP(C212,'_Score matrix'!$B$31:$C$35,2,FALSE)</f>
        <v>1</v>
      </c>
      <c r="E212" s="89">
        <f t="shared" si="17"/>
        <v>0</v>
      </c>
      <c r="F212" s="89">
        <f t="shared" si="18"/>
        <v>5</v>
      </c>
      <c r="G212" s="96"/>
      <c r="H212" s="133"/>
    </row>
    <row r="213" spans="1:8" x14ac:dyDescent="0.25">
      <c r="A213" s="60" t="s">
        <v>979</v>
      </c>
      <c r="B213" s="58">
        <v>0</v>
      </c>
      <c r="C213" s="58">
        <v>3</v>
      </c>
      <c r="D213" s="89">
        <f>VLOOKUP(C213,'_Score matrix'!$B$31:$C$35,2,FALSE)</f>
        <v>1</v>
      </c>
      <c r="E213" s="89">
        <f t="shared" si="17"/>
        <v>0</v>
      </c>
      <c r="F213" s="89">
        <f t="shared" si="18"/>
        <v>5</v>
      </c>
      <c r="G213" s="96"/>
      <c r="H213" s="133"/>
    </row>
    <row r="214" spans="1:8" x14ac:dyDescent="0.25">
      <c r="A214" s="60" t="s">
        <v>980</v>
      </c>
      <c r="B214" s="58">
        <v>0</v>
      </c>
      <c r="C214" s="58">
        <v>3</v>
      </c>
      <c r="D214" s="89">
        <f>VLOOKUP(C214,'_Score matrix'!$B$31:$C$35,2,FALSE)</f>
        <v>1</v>
      </c>
      <c r="E214" s="89">
        <f t="shared" si="17"/>
        <v>0</v>
      </c>
      <c r="F214" s="89">
        <f t="shared" si="18"/>
        <v>5</v>
      </c>
      <c r="G214" s="96"/>
      <c r="H214" s="133"/>
    </row>
    <row r="215" spans="1:8" x14ac:dyDescent="0.25">
      <c r="A215" s="60" t="s">
        <v>981</v>
      </c>
      <c r="B215" s="58">
        <v>0</v>
      </c>
      <c r="C215" s="58">
        <v>3</v>
      </c>
      <c r="D215" s="89">
        <f>VLOOKUP(C215,'_Score matrix'!$B$31:$C$35,2,FALSE)</f>
        <v>1</v>
      </c>
      <c r="E215" s="89">
        <f t="shared" si="17"/>
        <v>0</v>
      </c>
      <c r="F215" s="89">
        <f t="shared" si="18"/>
        <v>5</v>
      </c>
      <c r="G215" s="96"/>
      <c r="H215" s="133"/>
    </row>
    <row r="216" spans="1:8" x14ac:dyDescent="0.25">
      <c r="A216" s="60" t="s">
        <v>982</v>
      </c>
      <c r="B216" s="58">
        <v>0</v>
      </c>
      <c r="C216" s="58">
        <v>3</v>
      </c>
      <c r="D216" s="89">
        <f>VLOOKUP(C216,'_Score matrix'!$B$31:$C$35,2,FALSE)</f>
        <v>1</v>
      </c>
      <c r="E216" s="89">
        <f t="shared" si="17"/>
        <v>0</v>
      </c>
      <c r="F216" s="89">
        <f t="shared" si="18"/>
        <v>5</v>
      </c>
      <c r="G216" s="96"/>
      <c r="H216" s="133"/>
    </row>
    <row r="217" spans="1:8" x14ac:dyDescent="0.25">
      <c r="A217" s="60" t="s">
        <v>983</v>
      </c>
      <c r="B217" s="58"/>
      <c r="C217" s="58"/>
      <c r="D217" s="96"/>
      <c r="E217" s="96"/>
      <c r="F217" s="96"/>
      <c r="G217" s="96"/>
      <c r="H217" s="133"/>
    </row>
    <row r="218" spans="1:8" x14ac:dyDescent="0.25">
      <c r="A218" s="60" t="s">
        <v>984</v>
      </c>
      <c r="B218" s="58">
        <v>0</v>
      </c>
      <c r="C218" s="58">
        <v>3</v>
      </c>
      <c r="D218" s="89">
        <f>VLOOKUP(C218,'_Score matrix'!$B$31:$C$35,2,FALSE)</f>
        <v>1</v>
      </c>
      <c r="E218" s="89">
        <f t="shared" ref="E218:E224" si="19">B218*D218</f>
        <v>0</v>
      </c>
      <c r="F218" s="89">
        <f t="shared" ref="F218:F224" si="20">5*D218</f>
        <v>5</v>
      </c>
      <c r="G218" s="96"/>
      <c r="H218" s="133"/>
    </row>
    <row r="219" spans="1:8" x14ac:dyDescent="0.25">
      <c r="A219" s="60" t="s">
        <v>985</v>
      </c>
      <c r="B219" s="58">
        <v>0</v>
      </c>
      <c r="C219" s="58">
        <v>3</v>
      </c>
      <c r="D219" s="89">
        <f>VLOOKUP(C219,'_Score matrix'!$B$31:$C$35,2,FALSE)</f>
        <v>1</v>
      </c>
      <c r="E219" s="89">
        <f t="shared" si="19"/>
        <v>0</v>
      </c>
      <c r="F219" s="89">
        <f t="shared" si="20"/>
        <v>5</v>
      </c>
      <c r="G219" s="96"/>
      <c r="H219" s="133"/>
    </row>
    <row r="220" spans="1:8" x14ac:dyDescent="0.25">
      <c r="A220" s="60" t="s">
        <v>986</v>
      </c>
      <c r="B220" s="58">
        <v>0</v>
      </c>
      <c r="C220" s="58">
        <v>3</v>
      </c>
      <c r="D220" s="89">
        <f>VLOOKUP(C220,'_Score matrix'!$B$31:$C$35,2,FALSE)</f>
        <v>1</v>
      </c>
      <c r="E220" s="89">
        <f t="shared" si="19"/>
        <v>0</v>
      </c>
      <c r="F220" s="89">
        <f t="shared" si="20"/>
        <v>5</v>
      </c>
      <c r="G220" s="96"/>
      <c r="H220" s="133"/>
    </row>
    <row r="221" spans="1:8" x14ac:dyDescent="0.25">
      <c r="A221" s="60" t="s">
        <v>987</v>
      </c>
      <c r="B221" s="58">
        <v>0</v>
      </c>
      <c r="C221" s="58">
        <v>3</v>
      </c>
      <c r="D221" s="89">
        <f>VLOOKUP(C221,'_Score matrix'!$B$31:$C$35,2,FALSE)</f>
        <v>1</v>
      </c>
      <c r="E221" s="89">
        <f t="shared" si="19"/>
        <v>0</v>
      </c>
      <c r="F221" s="89">
        <f t="shared" si="20"/>
        <v>5</v>
      </c>
      <c r="G221" s="96"/>
      <c r="H221" s="133"/>
    </row>
    <row r="222" spans="1:8" x14ac:dyDescent="0.25">
      <c r="A222" s="60" t="s">
        <v>988</v>
      </c>
      <c r="B222" s="58">
        <v>0</v>
      </c>
      <c r="C222" s="58">
        <v>3</v>
      </c>
      <c r="D222" s="89">
        <f>VLOOKUP(C222,'_Score matrix'!$B$31:$C$35,2,FALSE)</f>
        <v>1</v>
      </c>
      <c r="E222" s="89">
        <f t="shared" si="19"/>
        <v>0</v>
      </c>
      <c r="F222" s="89">
        <f t="shared" si="20"/>
        <v>5</v>
      </c>
      <c r="G222" s="96"/>
      <c r="H222" s="133"/>
    </row>
    <row r="223" spans="1:8" x14ac:dyDescent="0.25">
      <c r="A223" s="60" t="s">
        <v>2020</v>
      </c>
      <c r="B223" s="58">
        <v>0</v>
      </c>
      <c r="C223" s="58">
        <v>3</v>
      </c>
      <c r="D223" s="89">
        <f>VLOOKUP(C223,'_Score matrix'!$B$31:$C$35,2,FALSE)</f>
        <v>1</v>
      </c>
      <c r="E223" s="89">
        <f t="shared" si="19"/>
        <v>0</v>
      </c>
      <c r="F223" s="89">
        <f t="shared" si="20"/>
        <v>5</v>
      </c>
      <c r="G223" s="96"/>
      <c r="H223" s="133"/>
    </row>
    <row r="224" spans="1:8" x14ac:dyDescent="0.25">
      <c r="A224" s="60" t="s">
        <v>2021</v>
      </c>
      <c r="B224" s="58">
        <v>0</v>
      </c>
      <c r="C224" s="58">
        <v>3</v>
      </c>
      <c r="D224" s="89">
        <f>VLOOKUP(C224,'_Score matrix'!$B$31:$C$35,2,FALSE)</f>
        <v>1</v>
      </c>
      <c r="E224" s="89">
        <f t="shared" si="19"/>
        <v>0</v>
      </c>
      <c r="F224" s="89">
        <f t="shared" si="20"/>
        <v>5</v>
      </c>
      <c r="G224" s="96"/>
      <c r="H224" s="133"/>
    </row>
    <row r="225" spans="1:8" x14ac:dyDescent="0.25">
      <c r="A225" s="60" t="s">
        <v>989</v>
      </c>
      <c r="B225" s="58"/>
      <c r="C225" s="58"/>
      <c r="D225" s="96"/>
      <c r="E225" s="96"/>
      <c r="F225" s="96"/>
      <c r="G225" s="96"/>
      <c r="H225" s="133"/>
    </row>
    <row r="226" spans="1:8" x14ac:dyDescent="0.25">
      <c r="A226" s="60" t="s">
        <v>990</v>
      </c>
      <c r="B226" s="58">
        <v>0</v>
      </c>
      <c r="C226" s="58">
        <v>3</v>
      </c>
      <c r="D226" s="89">
        <f>VLOOKUP(C226,'_Score matrix'!$B$31:$C$35,2,FALSE)</f>
        <v>1</v>
      </c>
      <c r="E226" s="89">
        <f>B226*D226</f>
        <v>0</v>
      </c>
      <c r="F226" s="89">
        <f>5*D226</f>
        <v>5</v>
      </c>
      <c r="G226" s="96"/>
      <c r="H226" s="133"/>
    </row>
    <row r="227" spans="1:8" x14ac:dyDescent="0.25">
      <c r="A227" s="60" t="s">
        <v>991</v>
      </c>
      <c r="B227" s="58">
        <v>0</v>
      </c>
      <c r="C227" s="58">
        <v>3</v>
      </c>
      <c r="D227" s="89">
        <f>VLOOKUP(C227,'_Score matrix'!$B$31:$C$35,2,FALSE)</f>
        <v>1</v>
      </c>
      <c r="E227" s="89">
        <f>B227*D227</f>
        <v>0</v>
      </c>
      <c r="F227" s="89">
        <f>5*D227</f>
        <v>5</v>
      </c>
      <c r="G227" s="96"/>
      <c r="H227" s="133"/>
    </row>
    <row r="228" spans="1:8" x14ac:dyDescent="0.25">
      <c r="A228" s="60" t="s">
        <v>992</v>
      </c>
      <c r="B228" s="58">
        <v>0</v>
      </c>
      <c r="C228" s="58">
        <v>3</v>
      </c>
      <c r="D228" s="89">
        <f>VLOOKUP(C228,'_Score matrix'!$B$31:$C$35,2,FALSE)</f>
        <v>1</v>
      </c>
      <c r="E228" s="89">
        <f>B228*D228</f>
        <v>0</v>
      </c>
      <c r="F228" s="89">
        <f>5*D228</f>
        <v>5</v>
      </c>
      <c r="G228" s="96"/>
      <c r="H228" s="133"/>
    </row>
    <row r="229" spans="1:8" x14ac:dyDescent="0.25">
      <c r="A229" s="60" t="s">
        <v>2022</v>
      </c>
      <c r="B229" s="58">
        <v>0</v>
      </c>
      <c r="C229" s="58">
        <v>3</v>
      </c>
      <c r="D229" s="89">
        <f>VLOOKUP(C229,'_Score matrix'!$B$31:$C$35,2,FALSE)</f>
        <v>1</v>
      </c>
      <c r="E229" s="89">
        <f>B229*D229</f>
        <v>0</v>
      </c>
      <c r="F229" s="89">
        <f>5*D229</f>
        <v>5</v>
      </c>
      <c r="G229" s="96"/>
      <c r="H229" s="133"/>
    </row>
    <row r="230" spans="1:8" x14ac:dyDescent="0.25">
      <c r="A230" s="60" t="s">
        <v>2023</v>
      </c>
      <c r="B230" s="58">
        <v>0</v>
      </c>
      <c r="C230" s="58">
        <v>3</v>
      </c>
      <c r="D230" s="89">
        <f>VLOOKUP(C230,'_Score matrix'!$B$31:$C$35,2,FALSE)</f>
        <v>1</v>
      </c>
      <c r="E230" s="89">
        <f>B230*D230</f>
        <v>0</v>
      </c>
      <c r="F230" s="89">
        <f>5*D230</f>
        <v>5</v>
      </c>
      <c r="G230" s="96"/>
      <c r="H230" s="133"/>
    </row>
    <row r="231" spans="1:8" x14ac:dyDescent="0.25">
      <c r="A231" s="60" t="s">
        <v>1027</v>
      </c>
      <c r="B231" s="58"/>
      <c r="C231" s="58"/>
      <c r="D231" s="89"/>
      <c r="E231" s="89"/>
      <c r="F231" s="89"/>
      <c r="G231" s="96"/>
      <c r="H231" s="133"/>
    </row>
    <row r="232" spans="1:8" x14ac:dyDescent="0.25">
      <c r="A232" s="60" t="s">
        <v>1028</v>
      </c>
      <c r="B232" s="58">
        <v>0</v>
      </c>
      <c r="C232" s="58">
        <v>3</v>
      </c>
      <c r="D232" s="89">
        <f>VLOOKUP(C232,'_Score matrix'!$B$31:$C$35,2,FALSE)</f>
        <v>1</v>
      </c>
      <c r="E232" s="89">
        <f>B232*D232</f>
        <v>0</v>
      </c>
      <c r="F232" s="89">
        <f>5*D232</f>
        <v>5</v>
      </c>
      <c r="G232" s="96"/>
      <c r="H232" s="133"/>
    </row>
    <row r="233" spans="1:8" x14ac:dyDescent="0.25">
      <c r="A233" s="60" t="s">
        <v>1029</v>
      </c>
      <c r="B233" s="58">
        <v>0</v>
      </c>
      <c r="C233" s="58">
        <v>3</v>
      </c>
      <c r="D233" s="89">
        <f>VLOOKUP(C233,'_Score matrix'!$B$31:$C$35,2,FALSE)</f>
        <v>1</v>
      </c>
      <c r="E233" s="89">
        <f>B233*D233</f>
        <v>0</v>
      </c>
      <c r="F233" s="89">
        <f>5*D233</f>
        <v>5</v>
      </c>
      <c r="G233" s="96"/>
      <c r="H233" s="133"/>
    </row>
    <row r="234" spans="1:8" x14ac:dyDescent="0.25">
      <c r="A234" s="60" t="s">
        <v>1030</v>
      </c>
      <c r="B234" s="58">
        <v>0</v>
      </c>
      <c r="C234" s="58">
        <v>3</v>
      </c>
      <c r="D234" s="89">
        <f>VLOOKUP(C234,'_Score matrix'!$B$31:$C$35,2,FALSE)</f>
        <v>1</v>
      </c>
      <c r="E234" s="89">
        <f>B234*D234</f>
        <v>0</v>
      </c>
      <c r="F234" s="89">
        <f>5*D234</f>
        <v>5</v>
      </c>
      <c r="G234" s="96"/>
      <c r="H234" s="133"/>
    </row>
    <row r="235" spans="1:8" x14ac:dyDescent="0.25">
      <c r="A235" s="60" t="s">
        <v>2018</v>
      </c>
      <c r="B235" s="58"/>
      <c r="C235" s="58"/>
      <c r="D235" s="96"/>
      <c r="E235" s="96"/>
      <c r="F235" s="96"/>
      <c r="G235" s="96"/>
      <c r="H235" s="133"/>
    </row>
    <row r="236" spans="1:8" x14ac:dyDescent="0.25">
      <c r="A236" s="60" t="s">
        <v>2019</v>
      </c>
      <c r="B236" s="58">
        <v>0</v>
      </c>
      <c r="C236" s="58">
        <v>3</v>
      </c>
      <c r="D236" s="89">
        <f>VLOOKUP(C236,'_Score matrix'!$B$31:$C$35,2,FALSE)</f>
        <v>1</v>
      </c>
      <c r="E236" s="89">
        <f>B236*D236</f>
        <v>0</v>
      </c>
      <c r="F236" s="89">
        <f>5*D236</f>
        <v>5</v>
      </c>
      <c r="G236" s="96"/>
      <c r="H236" s="133"/>
    </row>
    <row r="237" spans="1:8" x14ac:dyDescent="0.25">
      <c r="A237" s="60" t="s">
        <v>2024</v>
      </c>
      <c r="B237" s="58">
        <v>0</v>
      </c>
      <c r="C237" s="58">
        <v>3</v>
      </c>
      <c r="D237" s="89">
        <f>VLOOKUP(C237,'_Score matrix'!$B$31:$C$35,2,FALSE)</f>
        <v>1</v>
      </c>
      <c r="E237" s="89">
        <f>B237*D237</f>
        <v>0</v>
      </c>
      <c r="F237" s="89">
        <f>5*D237</f>
        <v>5</v>
      </c>
      <c r="G237" s="96"/>
      <c r="H237" s="133"/>
    </row>
    <row r="238" spans="1:8" ht="15.75" thickBot="1" x14ac:dyDescent="0.3">
      <c r="A238" s="60" t="s">
        <v>2025</v>
      </c>
      <c r="B238" s="62">
        <v>0</v>
      </c>
      <c r="C238" s="62">
        <v>3</v>
      </c>
      <c r="D238" s="90">
        <f>VLOOKUP(C238,'_Score matrix'!$B$31:$C$35,2,FALSE)</f>
        <v>1</v>
      </c>
      <c r="E238" s="90">
        <f>B238*D238</f>
        <v>0</v>
      </c>
      <c r="F238" s="90">
        <f>5*D238</f>
        <v>5</v>
      </c>
      <c r="G238" s="97"/>
      <c r="H238" s="134"/>
    </row>
    <row r="239" spans="1:8" ht="15.75" thickBot="1" x14ac:dyDescent="0.3">
      <c r="A239" s="160" t="s">
        <v>660</v>
      </c>
      <c r="B239" s="39">
        <f>SUM(B211:B216,B218:B224,B226:B230,B232:B234,B236:B238)</f>
        <v>0</v>
      </c>
      <c r="C239" s="39">
        <f>SUM(C211:C216,C218:C224,C226:C230,C232:C234,C236:C238)</f>
        <v>72</v>
      </c>
      <c r="D239" s="84">
        <f>SUM(D211:D216,D218:D224,D226:D230,D232:D234,D236:D238)</f>
        <v>24</v>
      </c>
      <c r="E239" s="84">
        <f>SUM(E211:E216,E218:E224,E226:E230,E232:E234,E236:E238)</f>
        <v>0</v>
      </c>
      <c r="F239" s="84">
        <f>SUM(F211:F216,F218:F224,F226:F230,F232:F234,F236:F238)</f>
        <v>120</v>
      </c>
      <c r="G239" s="84">
        <f>IF(ROUND(100*(E239-D239)/(F239-D239),2) &lt; 0, 0, ROUND(100*(E239-D239)/(F239-D239),2))</f>
        <v>0</v>
      </c>
      <c r="H239" s="138"/>
    </row>
    <row r="240" spans="1:8" ht="15.75" thickBot="1" x14ac:dyDescent="0.3">
      <c r="A240" s="57"/>
      <c r="B240" s="57"/>
      <c r="C240" s="57"/>
      <c r="D240" s="8"/>
      <c r="E240" s="8"/>
      <c r="F240" s="8"/>
      <c r="G240" s="8"/>
      <c r="H240" s="57"/>
    </row>
    <row r="241" spans="1:11" ht="15.75" thickBot="1" x14ac:dyDescent="0.3">
      <c r="A241" s="375" t="s">
        <v>1173</v>
      </c>
      <c r="B241" s="376"/>
      <c r="C241" s="376"/>
      <c r="D241" s="376"/>
      <c r="E241" s="376"/>
      <c r="F241" s="376"/>
      <c r="G241" s="376"/>
      <c r="H241" s="377"/>
    </row>
    <row r="242" spans="1:11" x14ac:dyDescent="0.25">
      <c r="A242" s="114" t="s">
        <v>1178</v>
      </c>
      <c r="B242" s="155"/>
      <c r="C242" s="155"/>
      <c r="D242" s="113"/>
      <c r="E242" s="113"/>
      <c r="F242" s="113"/>
      <c r="G242" s="113"/>
      <c r="H242" s="146"/>
    </row>
    <row r="243" spans="1:11" x14ac:dyDescent="0.25">
      <c r="A243" s="166" t="s">
        <v>1562</v>
      </c>
      <c r="B243" s="58">
        <v>2</v>
      </c>
      <c r="C243" s="58"/>
      <c r="D243" s="96"/>
      <c r="E243" s="96"/>
      <c r="F243" s="96"/>
      <c r="G243" s="96"/>
      <c r="H243" s="141"/>
    </row>
    <row r="244" spans="1:11" x14ac:dyDescent="0.25">
      <c r="A244" s="166" t="s">
        <v>1179</v>
      </c>
      <c r="B244" s="58"/>
      <c r="C244" s="58"/>
      <c r="D244" s="96"/>
      <c r="E244" s="96"/>
      <c r="F244" s="96"/>
      <c r="G244" s="96"/>
      <c r="H244" s="141"/>
      <c r="J244" s="37"/>
      <c r="K244" s="37"/>
    </row>
    <row r="245" spans="1:11" x14ac:dyDescent="0.25">
      <c r="A245" s="166" t="s">
        <v>1593</v>
      </c>
      <c r="B245" s="58">
        <v>0</v>
      </c>
      <c r="C245" s="58">
        <v>3</v>
      </c>
      <c r="D245" s="89">
        <f>VLOOKUP(C245,'_Score matrix'!$B$31:$C$35,2,FALSE)</f>
        <v>1</v>
      </c>
      <c r="E245" s="89">
        <f>B245*D245</f>
        <v>0</v>
      </c>
      <c r="F245" s="89">
        <f>5*D245</f>
        <v>5</v>
      </c>
      <c r="G245" s="96"/>
      <c r="H245" s="141"/>
      <c r="J245" s="240"/>
      <c r="K245" s="37"/>
    </row>
    <row r="246" spans="1:11" x14ac:dyDescent="0.25">
      <c r="A246" s="166" t="s">
        <v>1594</v>
      </c>
      <c r="B246" s="58">
        <v>0</v>
      </c>
      <c r="C246" s="58">
        <v>3</v>
      </c>
      <c r="D246" s="89">
        <f>VLOOKUP(C246,'_Score matrix'!$B$31:$C$35,2,FALSE)</f>
        <v>1</v>
      </c>
      <c r="E246" s="89">
        <f>B246*D246</f>
        <v>0</v>
      </c>
      <c r="F246" s="89">
        <f t="shared" ref="F246:F262" si="21">5*D246</f>
        <v>5</v>
      </c>
      <c r="G246" s="96"/>
      <c r="H246" s="141"/>
      <c r="J246" s="241"/>
      <c r="K246" s="37"/>
    </row>
    <row r="247" spans="1:11" x14ac:dyDescent="0.25">
      <c r="A247" s="166" t="s">
        <v>1180</v>
      </c>
      <c r="B247" s="58"/>
      <c r="C247" s="58"/>
      <c r="D247" s="89"/>
      <c r="E247" s="89"/>
      <c r="F247" s="89"/>
      <c r="G247" s="96"/>
      <c r="H247" s="141"/>
      <c r="J247" s="241"/>
      <c r="K247" s="37"/>
    </row>
    <row r="248" spans="1:11" x14ac:dyDescent="0.25">
      <c r="A248" s="166" t="s">
        <v>1181</v>
      </c>
      <c r="B248" s="58">
        <v>0</v>
      </c>
      <c r="C248" s="58">
        <v>3</v>
      </c>
      <c r="D248" s="89">
        <f>VLOOKUP(C248,'_Score matrix'!$B$31:$C$35,2,FALSE)</f>
        <v>1</v>
      </c>
      <c r="E248" s="89">
        <f>B248*D248</f>
        <v>0</v>
      </c>
      <c r="F248" s="89">
        <f t="shared" si="21"/>
        <v>5</v>
      </c>
      <c r="G248" s="96"/>
      <c r="H248" s="141"/>
      <c r="J248" s="240"/>
      <c r="K248" s="37"/>
    </row>
    <row r="249" spans="1:11" x14ac:dyDescent="0.25">
      <c r="A249" s="166" t="s">
        <v>1182</v>
      </c>
      <c r="B249" s="58">
        <v>0</v>
      </c>
      <c r="C249" s="58">
        <v>3</v>
      </c>
      <c r="D249" s="89">
        <f>VLOOKUP(C249,'_Score matrix'!$B$31:$C$35,2,FALSE)</f>
        <v>1</v>
      </c>
      <c r="E249" s="89">
        <f>B249*D249</f>
        <v>0</v>
      </c>
      <c r="F249" s="89">
        <f t="shared" si="21"/>
        <v>5</v>
      </c>
      <c r="G249" s="96"/>
      <c r="H249" s="141"/>
      <c r="J249" s="241"/>
      <c r="K249" s="37"/>
    </row>
    <row r="250" spans="1:11" x14ac:dyDescent="0.25">
      <c r="A250" s="166" t="s">
        <v>1183</v>
      </c>
      <c r="B250" s="58"/>
      <c r="C250" s="58"/>
      <c r="D250" s="89"/>
      <c r="E250" s="89"/>
      <c r="F250" s="89"/>
      <c r="G250" s="96"/>
      <c r="H250" s="141"/>
      <c r="J250" s="241"/>
      <c r="K250" s="37"/>
    </row>
    <row r="251" spans="1:11" x14ac:dyDescent="0.25">
      <c r="A251" s="166" t="s">
        <v>1184</v>
      </c>
      <c r="B251" s="58">
        <v>0</v>
      </c>
      <c r="C251" s="58">
        <v>3</v>
      </c>
      <c r="D251" s="89">
        <f>VLOOKUP(C251,'_Score matrix'!$B$31:$C$35,2,FALSE)</f>
        <v>1</v>
      </c>
      <c r="E251" s="89">
        <f>B251*D251</f>
        <v>0</v>
      </c>
      <c r="F251" s="89">
        <f t="shared" si="21"/>
        <v>5</v>
      </c>
      <c r="G251" s="96"/>
      <c r="H251" s="141"/>
      <c r="J251" s="242"/>
      <c r="K251" s="37"/>
    </row>
    <row r="252" spans="1:11" x14ac:dyDescent="0.25">
      <c r="A252" s="166" t="s">
        <v>1185</v>
      </c>
      <c r="B252" s="58">
        <v>0</v>
      </c>
      <c r="C252" s="58">
        <v>3</v>
      </c>
      <c r="D252" s="89">
        <f>VLOOKUP(C252,'_Score matrix'!$B$31:$C$35,2,FALSE)</f>
        <v>1</v>
      </c>
      <c r="E252" s="89">
        <f>B252*D252</f>
        <v>0</v>
      </c>
      <c r="F252" s="89">
        <f t="shared" si="21"/>
        <v>5</v>
      </c>
      <c r="G252" s="96"/>
      <c r="H252" s="141"/>
      <c r="J252" s="241"/>
      <c r="K252" s="37"/>
    </row>
    <row r="253" spans="1:11" x14ac:dyDescent="0.25">
      <c r="A253" s="166" t="s">
        <v>1595</v>
      </c>
      <c r="B253" s="58">
        <v>0</v>
      </c>
      <c r="C253" s="58">
        <v>3</v>
      </c>
      <c r="D253" s="89">
        <f>VLOOKUP(C253,'_Score matrix'!$B$31:$C$35,2,FALSE)</f>
        <v>1</v>
      </c>
      <c r="E253" s="89">
        <f>B253*D253</f>
        <v>0</v>
      </c>
      <c r="F253" s="89">
        <f t="shared" si="21"/>
        <v>5</v>
      </c>
      <c r="G253" s="96"/>
      <c r="H253" s="141"/>
      <c r="J253" s="241"/>
      <c r="K253" s="37"/>
    </row>
    <row r="254" spans="1:11" x14ac:dyDescent="0.25">
      <c r="A254" s="166" t="s">
        <v>1596</v>
      </c>
      <c r="B254" s="58">
        <v>0</v>
      </c>
      <c r="C254" s="58">
        <v>3</v>
      </c>
      <c r="D254" s="89">
        <f>VLOOKUP(C254,'_Score matrix'!$B$31:$C$35,2,FALSE)</f>
        <v>1</v>
      </c>
      <c r="E254" s="89">
        <f>B254*D254</f>
        <v>0</v>
      </c>
      <c r="F254" s="89">
        <f t="shared" si="21"/>
        <v>5</v>
      </c>
      <c r="G254" s="96"/>
      <c r="H254" s="141"/>
      <c r="J254" s="241"/>
      <c r="K254" s="37"/>
    </row>
    <row r="255" spans="1:11" x14ac:dyDescent="0.25">
      <c r="A255" s="166" t="s">
        <v>1186</v>
      </c>
      <c r="B255" s="58"/>
      <c r="C255" s="58"/>
      <c r="D255" s="89"/>
      <c r="E255" s="89"/>
      <c r="F255" s="89"/>
      <c r="G255" s="96"/>
      <c r="H255" s="141"/>
      <c r="J255" s="241"/>
      <c r="K255" s="37"/>
    </row>
    <row r="256" spans="1:11" x14ac:dyDescent="0.25">
      <c r="A256" s="166" t="s">
        <v>1187</v>
      </c>
      <c r="B256" s="58">
        <v>0</v>
      </c>
      <c r="C256" s="58">
        <v>3</v>
      </c>
      <c r="D256" s="89">
        <f>VLOOKUP(C256,'_Score matrix'!$B$31:$C$35,2,FALSE)</f>
        <v>1</v>
      </c>
      <c r="E256" s="89">
        <f>B256*D256</f>
        <v>0</v>
      </c>
      <c r="F256" s="89">
        <f t="shared" si="21"/>
        <v>5</v>
      </c>
      <c r="G256" s="96"/>
      <c r="H256" s="141"/>
      <c r="J256" s="240"/>
      <c r="K256" s="37"/>
    </row>
    <row r="257" spans="1:11" x14ac:dyDescent="0.25">
      <c r="A257" s="166" t="s">
        <v>1188</v>
      </c>
      <c r="B257" s="58">
        <v>0</v>
      </c>
      <c r="C257" s="58">
        <v>3</v>
      </c>
      <c r="D257" s="89">
        <f>VLOOKUP(C257,'_Score matrix'!$B$31:$C$35,2,FALSE)</f>
        <v>1</v>
      </c>
      <c r="E257" s="89">
        <f>B257*D257</f>
        <v>0</v>
      </c>
      <c r="F257" s="89">
        <f t="shared" si="21"/>
        <v>5</v>
      </c>
      <c r="G257" s="96"/>
      <c r="H257" s="141"/>
      <c r="J257" s="241"/>
      <c r="K257" s="37"/>
    </row>
    <row r="258" spans="1:11" x14ac:dyDescent="0.25">
      <c r="A258" s="166" t="s">
        <v>1189</v>
      </c>
      <c r="B258" s="58">
        <v>0</v>
      </c>
      <c r="C258" s="58">
        <v>3</v>
      </c>
      <c r="D258" s="89">
        <f>VLOOKUP(C258,'_Score matrix'!$B$31:$C$35,2,FALSE)</f>
        <v>1</v>
      </c>
      <c r="E258" s="89">
        <f>B258*D258</f>
        <v>0</v>
      </c>
      <c r="F258" s="89">
        <f t="shared" ref="F258" si="22">5*D258</f>
        <v>5</v>
      </c>
      <c r="G258" s="96"/>
      <c r="H258" s="141"/>
      <c r="J258" s="241"/>
      <c r="K258" s="37"/>
    </row>
    <row r="259" spans="1:11" x14ac:dyDescent="0.25">
      <c r="A259" s="166" t="s">
        <v>2062</v>
      </c>
      <c r="B259" s="58">
        <v>0</v>
      </c>
      <c r="C259" s="58">
        <v>3</v>
      </c>
      <c r="D259" s="89">
        <f>VLOOKUP(C259,'_Score matrix'!$B$31:$C$35,2,FALSE)</f>
        <v>1</v>
      </c>
      <c r="E259" s="89">
        <f>B259*D259</f>
        <v>0</v>
      </c>
      <c r="F259" s="89">
        <f t="shared" si="21"/>
        <v>5</v>
      </c>
      <c r="G259" s="96"/>
      <c r="H259" s="141"/>
      <c r="J259" s="241"/>
      <c r="K259" s="37"/>
    </row>
    <row r="260" spans="1:11" x14ac:dyDescent="0.25">
      <c r="A260" s="166" t="s">
        <v>1597</v>
      </c>
      <c r="B260" s="58"/>
      <c r="C260" s="58"/>
      <c r="D260" s="89"/>
      <c r="E260" s="89"/>
      <c r="F260" s="89"/>
      <c r="G260" s="96"/>
      <c r="H260" s="141"/>
      <c r="J260" s="241"/>
      <c r="K260" s="37"/>
    </row>
    <row r="261" spans="1:11" x14ac:dyDescent="0.25">
      <c r="A261" s="166" t="s">
        <v>1598</v>
      </c>
      <c r="B261" s="58">
        <v>0</v>
      </c>
      <c r="C261" s="58">
        <v>3</v>
      </c>
      <c r="D261" s="89">
        <f>VLOOKUP(C261,'_Score matrix'!$B$31:$C$35,2,FALSE)</f>
        <v>1</v>
      </c>
      <c r="E261" s="89">
        <f>B261*D261</f>
        <v>0</v>
      </c>
      <c r="F261" s="89">
        <f t="shared" si="21"/>
        <v>5</v>
      </c>
      <c r="G261" s="96"/>
      <c r="H261" s="141"/>
      <c r="J261" s="240"/>
      <c r="K261" s="37"/>
    </row>
    <row r="262" spans="1:11" x14ac:dyDescent="0.25">
      <c r="A262" s="166" t="s">
        <v>1599</v>
      </c>
      <c r="B262" s="58">
        <v>0</v>
      </c>
      <c r="C262" s="58">
        <v>3</v>
      </c>
      <c r="D262" s="89">
        <f>VLOOKUP(C262,'_Score matrix'!$B$31:$C$35,2,FALSE)</f>
        <v>1</v>
      </c>
      <c r="E262" s="89">
        <f>B262*D262</f>
        <v>0</v>
      </c>
      <c r="F262" s="89">
        <f t="shared" si="21"/>
        <v>5</v>
      </c>
      <c r="G262" s="96"/>
      <c r="H262" s="141"/>
      <c r="J262" s="241"/>
      <c r="K262" s="37"/>
    </row>
    <row r="263" spans="1:11" x14ac:dyDescent="0.25">
      <c r="A263" s="166" t="s">
        <v>1190</v>
      </c>
      <c r="B263" s="58"/>
      <c r="C263" s="58"/>
      <c r="D263" s="96"/>
      <c r="E263" s="96"/>
      <c r="F263" s="96"/>
      <c r="G263" s="96"/>
      <c r="H263" s="141"/>
      <c r="J263" s="241"/>
      <c r="K263" s="37"/>
    </row>
    <row r="264" spans="1:11" x14ac:dyDescent="0.25">
      <c r="A264" s="166" t="s">
        <v>1191</v>
      </c>
      <c r="B264" s="58">
        <v>0</v>
      </c>
      <c r="C264" s="151">
        <f t="shared" ref="C264:C288" si="23">IF(B264=6, 1, 3)</f>
        <v>3</v>
      </c>
      <c r="D264" s="89">
        <f>VLOOKUP(C264,'_Score matrix'!$B$31:$C$35,2,FALSE)</f>
        <v>1</v>
      </c>
      <c r="E264" s="89">
        <f t="shared" ref="E264:E288" si="24">B264*D264</f>
        <v>0</v>
      </c>
      <c r="F264" s="89">
        <f>5*D264</f>
        <v>5</v>
      </c>
      <c r="G264" s="96"/>
      <c r="H264" s="141"/>
      <c r="J264" s="240"/>
      <c r="K264" s="37"/>
    </row>
    <row r="265" spans="1:11" x14ac:dyDescent="0.25">
      <c r="A265" s="166" t="s">
        <v>1192</v>
      </c>
      <c r="B265" s="58">
        <v>0</v>
      </c>
      <c r="C265" s="151">
        <f t="shared" si="23"/>
        <v>3</v>
      </c>
      <c r="D265" s="89">
        <f>VLOOKUP(C265,'_Score matrix'!$B$31:$C$35,2,FALSE)</f>
        <v>1</v>
      </c>
      <c r="E265" s="89">
        <f t="shared" si="24"/>
        <v>0</v>
      </c>
      <c r="F265" s="89">
        <f t="shared" ref="F265:F288" si="25">5*D265</f>
        <v>5</v>
      </c>
      <c r="G265" s="96"/>
      <c r="H265" s="141"/>
      <c r="J265" s="243"/>
      <c r="K265" s="37"/>
    </row>
    <row r="266" spans="1:11" x14ac:dyDescent="0.25">
      <c r="A266" s="166" t="s">
        <v>1193</v>
      </c>
      <c r="B266" s="58">
        <v>0</v>
      </c>
      <c r="C266" s="151">
        <f t="shared" si="23"/>
        <v>3</v>
      </c>
      <c r="D266" s="89">
        <f>VLOOKUP(C266,'_Score matrix'!$B$31:$C$35,2,FALSE)</f>
        <v>1</v>
      </c>
      <c r="E266" s="89">
        <f t="shared" si="24"/>
        <v>0</v>
      </c>
      <c r="F266" s="89">
        <f t="shared" ref="F266" si="26">5*D266</f>
        <v>5</v>
      </c>
      <c r="G266" s="96"/>
      <c r="H266" s="141"/>
      <c r="J266" s="243"/>
      <c r="K266" s="37"/>
    </row>
    <row r="267" spans="1:11" x14ac:dyDescent="0.25">
      <c r="A267" s="166" t="s">
        <v>1600</v>
      </c>
      <c r="B267" s="58">
        <v>0</v>
      </c>
      <c r="C267" s="151">
        <f t="shared" si="23"/>
        <v>3</v>
      </c>
      <c r="D267" s="89">
        <f>VLOOKUP(C267,'_Score matrix'!$B$31:$C$35,2,FALSE)</f>
        <v>1</v>
      </c>
      <c r="E267" s="89">
        <f t="shared" si="24"/>
        <v>0</v>
      </c>
      <c r="F267" s="89">
        <f t="shared" si="25"/>
        <v>5</v>
      </c>
      <c r="G267" s="96"/>
      <c r="H267" s="141"/>
      <c r="J267" s="243"/>
      <c r="K267" s="37"/>
    </row>
    <row r="268" spans="1:11" x14ac:dyDescent="0.25">
      <c r="A268" s="166" t="s">
        <v>1601</v>
      </c>
      <c r="B268" s="58">
        <v>0</v>
      </c>
      <c r="C268" s="151">
        <f t="shared" si="23"/>
        <v>3</v>
      </c>
      <c r="D268" s="89">
        <f>VLOOKUP(C268,'_Score matrix'!$B$31:$C$35,2,FALSE)</f>
        <v>1</v>
      </c>
      <c r="E268" s="89">
        <f t="shared" si="24"/>
        <v>0</v>
      </c>
      <c r="F268" s="89">
        <f t="shared" si="25"/>
        <v>5</v>
      </c>
      <c r="G268" s="96"/>
      <c r="H268" s="141"/>
      <c r="J268" s="243"/>
      <c r="K268" s="37"/>
    </row>
    <row r="269" spans="1:11" x14ac:dyDescent="0.25">
      <c r="A269" s="166" t="s">
        <v>1602</v>
      </c>
      <c r="B269" s="58">
        <v>0</v>
      </c>
      <c r="C269" s="151">
        <f t="shared" si="23"/>
        <v>3</v>
      </c>
      <c r="D269" s="89">
        <f>VLOOKUP(C269,'_Score matrix'!$B$31:$C$35,2,FALSE)</f>
        <v>1</v>
      </c>
      <c r="E269" s="89">
        <f t="shared" si="24"/>
        <v>0</v>
      </c>
      <c r="F269" s="89">
        <f t="shared" si="25"/>
        <v>5</v>
      </c>
      <c r="G269" s="96"/>
      <c r="H269" s="141"/>
      <c r="J269" s="243"/>
      <c r="K269" s="37"/>
    </row>
    <row r="270" spans="1:11" x14ac:dyDescent="0.25">
      <c r="A270" s="166" t="s">
        <v>1603</v>
      </c>
      <c r="B270" s="58">
        <v>0</v>
      </c>
      <c r="C270" s="151">
        <f t="shared" si="23"/>
        <v>3</v>
      </c>
      <c r="D270" s="89">
        <f>VLOOKUP(C270,'_Score matrix'!$B$31:$C$35,2,FALSE)</f>
        <v>1</v>
      </c>
      <c r="E270" s="89">
        <f t="shared" si="24"/>
        <v>0</v>
      </c>
      <c r="F270" s="89">
        <f t="shared" ref="F270" si="27">5*D270</f>
        <v>5</v>
      </c>
      <c r="G270" s="96"/>
      <c r="H270" s="141"/>
      <c r="J270" s="243"/>
      <c r="K270" s="37"/>
    </row>
    <row r="271" spans="1:11" x14ac:dyDescent="0.25">
      <c r="A271" s="166" t="s">
        <v>1604</v>
      </c>
      <c r="B271" s="58">
        <v>0</v>
      </c>
      <c r="C271" s="151">
        <f t="shared" si="23"/>
        <v>3</v>
      </c>
      <c r="D271" s="89">
        <f>VLOOKUP(C271,'_Score matrix'!$B$31:$C$35,2,FALSE)</f>
        <v>1</v>
      </c>
      <c r="E271" s="89">
        <f t="shared" si="24"/>
        <v>0</v>
      </c>
      <c r="F271" s="89">
        <f t="shared" ref="F271" si="28">5*D271</f>
        <v>5</v>
      </c>
      <c r="G271" s="96"/>
      <c r="H271" s="141"/>
      <c r="J271" s="243"/>
      <c r="K271" s="37"/>
    </row>
    <row r="272" spans="1:11" x14ac:dyDescent="0.25">
      <c r="A272" s="166" t="s">
        <v>1605</v>
      </c>
      <c r="B272" s="58">
        <v>0</v>
      </c>
      <c r="C272" s="151">
        <f t="shared" si="23"/>
        <v>3</v>
      </c>
      <c r="D272" s="89">
        <f>VLOOKUP(C272,'_Score matrix'!$B$31:$C$35,2,FALSE)</f>
        <v>1</v>
      </c>
      <c r="E272" s="89">
        <f t="shared" si="24"/>
        <v>0</v>
      </c>
      <c r="F272" s="89">
        <f t="shared" si="25"/>
        <v>5</v>
      </c>
      <c r="G272" s="96"/>
      <c r="H272" s="141"/>
      <c r="J272" s="243"/>
      <c r="K272" s="37"/>
    </row>
    <row r="273" spans="1:11" x14ac:dyDescent="0.25">
      <c r="A273" s="166" t="s">
        <v>1606</v>
      </c>
      <c r="B273" s="58">
        <v>0</v>
      </c>
      <c r="C273" s="151">
        <f t="shared" si="23"/>
        <v>3</v>
      </c>
      <c r="D273" s="89">
        <f>VLOOKUP(C273,'_Score matrix'!$B$31:$C$35,2,FALSE)</f>
        <v>1</v>
      </c>
      <c r="E273" s="89">
        <f t="shared" si="24"/>
        <v>0</v>
      </c>
      <c r="F273" s="89">
        <f t="shared" si="25"/>
        <v>5</v>
      </c>
      <c r="G273" s="96"/>
      <c r="H273" s="141"/>
      <c r="J273" s="243"/>
      <c r="K273" s="37"/>
    </row>
    <row r="274" spans="1:11" x14ac:dyDescent="0.25">
      <c r="A274" s="166" t="s">
        <v>1607</v>
      </c>
      <c r="B274" s="58">
        <v>0</v>
      </c>
      <c r="C274" s="151">
        <f t="shared" si="23"/>
        <v>3</v>
      </c>
      <c r="D274" s="89">
        <f>VLOOKUP(C274,'_Score matrix'!$B$31:$C$35,2,FALSE)</f>
        <v>1</v>
      </c>
      <c r="E274" s="89">
        <f t="shared" si="24"/>
        <v>0</v>
      </c>
      <c r="F274" s="89">
        <f t="shared" si="25"/>
        <v>5</v>
      </c>
      <c r="G274" s="96"/>
      <c r="H274" s="141"/>
      <c r="J274" s="243"/>
      <c r="K274" s="37"/>
    </row>
    <row r="275" spans="1:11" x14ac:dyDescent="0.25">
      <c r="A275" s="166" t="s">
        <v>1608</v>
      </c>
      <c r="B275" s="58">
        <v>0</v>
      </c>
      <c r="C275" s="151">
        <f t="shared" si="23"/>
        <v>3</v>
      </c>
      <c r="D275" s="89">
        <f>VLOOKUP(C275,'_Score matrix'!$B$31:$C$35,2,FALSE)</f>
        <v>1</v>
      </c>
      <c r="E275" s="89">
        <f t="shared" si="24"/>
        <v>0</v>
      </c>
      <c r="F275" s="89">
        <f t="shared" si="25"/>
        <v>5</v>
      </c>
      <c r="G275" s="96"/>
      <c r="H275" s="141"/>
      <c r="J275" s="243"/>
      <c r="K275" s="37"/>
    </row>
    <row r="276" spans="1:11" x14ac:dyDescent="0.25">
      <c r="A276" s="166" t="s">
        <v>1609</v>
      </c>
      <c r="B276" s="58">
        <v>0</v>
      </c>
      <c r="C276" s="151">
        <f t="shared" si="23"/>
        <v>3</v>
      </c>
      <c r="D276" s="89">
        <f>VLOOKUP(C276,'_Score matrix'!$B$31:$C$35,2,FALSE)</f>
        <v>1</v>
      </c>
      <c r="E276" s="89">
        <f t="shared" si="24"/>
        <v>0</v>
      </c>
      <c r="F276" s="89">
        <f t="shared" si="25"/>
        <v>5</v>
      </c>
      <c r="G276" s="96"/>
      <c r="H276" s="141"/>
      <c r="J276" s="243"/>
      <c r="K276" s="37"/>
    </row>
    <row r="277" spans="1:11" x14ac:dyDescent="0.25">
      <c r="A277" s="166" t="s">
        <v>1610</v>
      </c>
      <c r="B277" s="58">
        <v>0</v>
      </c>
      <c r="C277" s="151">
        <f t="shared" si="23"/>
        <v>3</v>
      </c>
      <c r="D277" s="89">
        <f>VLOOKUP(C277,'_Score matrix'!$B$31:$C$35,2,FALSE)</f>
        <v>1</v>
      </c>
      <c r="E277" s="89">
        <f t="shared" si="24"/>
        <v>0</v>
      </c>
      <c r="F277" s="89">
        <f t="shared" si="25"/>
        <v>5</v>
      </c>
      <c r="G277" s="96"/>
      <c r="H277" s="141"/>
      <c r="J277" s="243"/>
      <c r="K277" s="37"/>
    </row>
    <row r="278" spans="1:11" x14ac:dyDescent="0.25">
      <c r="A278" s="166" t="s">
        <v>1611</v>
      </c>
      <c r="B278" s="58">
        <v>0</v>
      </c>
      <c r="C278" s="151">
        <f t="shared" si="23"/>
        <v>3</v>
      </c>
      <c r="D278" s="89">
        <f>VLOOKUP(C278,'_Score matrix'!$B$31:$C$35,2,FALSE)</f>
        <v>1</v>
      </c>
      <c r="E278" s="89">
        <f t="shared" si="24"/>
        <v>0</v>
      </c>
      <c r="F278" s="89">
        <f t="shared" si="25"/>
        <v>5</v>
      </c>
      <c r="G278" s="96"/>
      <c r="H278" s="141"/>
      <c r="J278" s="243"/>
      <c r="K278" s="37"/>
    </row>
    <row r="279" spans="1:11" x14ac:dyDescent="0.25">
      <c r="A279" s="166" t="s">
        <v>1612</v>
      </c>
      <c r="B279" s="58">
        <v>0</v>
      </c>
      <c r="C279" s="151">
        <f t="shared" si="23"/>
        <v>3</v>
      </c>
      <c r="D279" s="89">
        <f>VLOOKUP(C279,'_Score matrix'!$B$31:$C$35,2,FALSE)</f>
        <v>1</v>
      </c>
      <c r="E279" s="89">
        <f t="shared" si="24"/>
        <v>0</v>
      </c>
      <c r="F279" s="89">
        <f t="shared" si="25"/>
        <v>5</v>
      </c>
      <c r="G279" s="96"/>
      <c r="H279" s="141"/>
      <c r="J279" s="243"/>
      <c r="K279" s="37"/>
    </row>
    <row r="280" spans="1:11" x14ac:dyDescent="0.25">
      <c r="A280" s="166" t="s">
        <v>1613</v>
      </c>
      <c r="B280" s="58">
        <v>0</v>
      </c>
      <c r="C280" s="151">
        <f t="shared" si="23"/>
        <v>3</v>
      </c>
      <c r="D280" s="89">
        <f>VLOOKUP(C280,'_Score matrix'!$B$31:$C$35,2,FALSE)</f>
        <v>1</v>
      </c>
      <c r="E280" s="89">
        <f t="shared" si="24"/>
        <v>0</v>
      </c>
      <c r="F280" s="89">
        <f t="shared" si="25"/>
        <v>5</v>
      </c>
      <c r="G280" s="96"/>
      <c r="H280" s="141"/>
      <c r="J280" s="243"/>
      <c r="K280" s="37"/>
    </row>
    <row r="281" spans="1:11" x14ac:dyDescent="0.25">
      <c r="A281" s="166" t="s">
        <v>1614</v>
      </c>
      <c r="B281" s="58">
        <v>0</v>
      </c>
      <c r="C281" s="151">
        <f t="shared" si="23"/>
        <v>3</v>
      </c>
      <c r="D281" s="89">
        <f>VLOOKUP(C281,'_Score matrix'!$B$31:$C$35,2,FALSE)</f>
        <v>1</v>
      </c>
      <c r="E281" s="89">
        <f t="shared" si="24"/>
        <v>0</v>
      </c>
      <c r="F281" s="89">
        <f t="shared" si="25"/>
        <v>5</v>
      </c>
      <c r="G281" s="96"/>
      <c r="H281" s="141"/>
      <c r="J281" s="243"/>
      <c r="K281" s="37"/>
    </row>
    <row r="282" spans="1:11" x14ac:dyDescent="0.25">
      <c r="A282" s="166" t="s">
        <v>1615</v>
      </c>
      <c r="B282" s="58">
        <v>0</v>
      </c>
      <c r="C282" s="151">
        <f t="shared" si="23"/>
        <v>3</v>
      </c>
      <c r="D282" s="89">
        <f>VLOOKUP(C282,'_Score matrix'!$B$31:$C$35,2,FALSE)</f>
        <v>1</v>
      </c>
      <c r="E282" s="89">
        <f t="shared" si="24"/>
        <v>0</v>
      </c>
      <c r="F282" s="89">
        <f t="shared" si="25"/>
        <v>5</v>
      </c>
      <c r="G282" s="96"/>
      <c r="H282" s="141"/>
      <c r="J282" s="243"/>
      <c r="K282" s="37"/>
    </row>
    <row r="283" spans="1:11" x14ac:dyDescent="0.25">
      <c r="A283" s="166" t="s">
        <v>1616</v>
      </c>
      <c r="B283" s="58">
        <v>0</v>
      </c>
      <c r="C283" s="151">
        <f t="shared" si="23"/>
        <v>3</v>
      </c>
      <c r="D283" s="89">
        <f>VLOOKUP(C283,'_Score matrix'!$B$31:$C$35,2,FALSE)</f>
        <v>1</v>
      </c>
      <c r="E283" s="89">
        <f t="shared" si="24"/>
        <v>0</v>
      </c>
      <c r="F283" s="89">
        <f t="shared" si="25"/>
        <v>5</v>
      </c>
      <c r="G283" s="96"/>
      <c r="H283" s="141"/>
      <c r="J283" s="243"/>
      <c r="K283" s="37"/>
    </row>
    <row r="284" spans="1:11" x14ac:dyDescent="0.25">
      <c r="A284" s="166" t="s">
        <v>1617</v>
      </c>
      <c r="B284" s="58">
        <v>0</v>
      </c>
      <c r="C284" s="151">
        <f t="shared" si="23"/>
        <v>3</v>
      </c>
      <c r="D284" s="89">
        <f>VLOOKUP(C284,'_Score matrix'!$B$31:$C$35,2,FALSE)</f>
        <v>1</v>
      </c>
      <c r="E284" s="89">
        <f t="shared" si="24"/>
        <v>0</v>
      </c>
      <c r="F284" s="89">
        <f t="shared" si="25"/>
        <v>5</v>
      </c>
      <c r="G284" s="96"/>
      <c r="H284" s="141"/>
      <c r="J284" s="243"/>
      <c r="K284" s="37"/>
    </row>
    <row r="285" spans="1:11" x14ac:dyDescent="0.25">
      <c r="A285" s="166" t="s">
        <v>1618</v>
      </c>
      <c r="B285" s="58">
        <v>0</v>
      </c>
      <c r="C285" s="151">
        <f t="shared" si="23"/>
        <v>3</v>
      </c>
      <c r="D285" s="89">
        <f>VLOOKUP(C285,'_Score matrix'!$B$31:$C$35,2,FALSE)</f>
        <v>1</v>
      </c>
      <c r="E285" s="89">
        <f t="shared" si="24"/>
        <v>0</v>
      </c>
      <c r="F285" s="89">
        <f t="shared" ref="F285" si="29">5*D285</f>
        <v>5</v>
      </c>
      <c r="G285" s="96"/>
      <c r="H285" s="141"/>
      <c r="J285" s="243"/>
      <c r="K285" s="37"/>
    </row>
    <row r="286" spans="1:11" x14ac:dyDescent="0.25">
      <c r="A286" s="166" t="s">
        <v>1619</v>
      </c>
      <c r="B286" s="58">
        <v>0</v>
      </c>
      <c r="C286" s="151">
        <f t="shared" si="23"/>
        <v>3</v>
      </c>
      <c r="D286" s="89">
        <f>VLOOKUP(C286,'_Score matrix'!$B$31:$C$35,2,FALSE)</f>
        <v>1</v>
      </c>
      <c r="E286" s="89">
        <f t="shared" si="24"/>
        <v>0</v>
      </c>
      <c r="F286" s="89">
        <f t="shared" si="25"/>
        <v>5</v>
      </c>
      <c r="G286" s="96"/>
      <c r="H286" s="141"/>
      <c r="J286" s="243"/>
      <c r="K286" s="37"/>
    </row>
    <row r="287" spans="1:11" x14ac:dyDescent="0.25">
      <c r="A287" s="166" t="s">
        <v>1620</v>
      </c>
      <c r="B287" s="58">
        <v>0</v>
      </c>
      <c r="C287" s="151">
        <f t="shared" si="23"/>
        <v>3</v>
      </c>
      <c r="D287" s="89">
        <f>VLOOKUP(C287,'_Score matrix'!$B$31:$C$35,2,FALSE)</f>
        <v>1</v>
      </c>
      <c r="E287" s="89">
        <f t="shared" si="24"/>
        <v>0</v>
      </c>
      <c r="F287" s="89">
        <f t="shared" si="25"/>
        <v>5</v>
      </c>
      <c r="G287" s="96"/>
      <c r="H287" s="141"/>
      <c r="J287" s="243"/>
      <c r="K287" s="37"/>
    </row>
    <row r="288" spans="1:11" ht="15.75" thickBot="1" x14ac:dyDescent="0.3">
      <c r="A288" s="166" t="s">
        <v>1621</v>
      </c>
      <c r="B288" s="62">
        <v>0</v>
      </c>
      <c r="C288" s="152">
        <f t="shared" si="23"/>
        <v>3</v>
      </c>
      <c r="D288" s="90">
        <f>VLOOKUP(C288,'_Score matrix'!$B$31:$C$35,2,FALSE)</f>
        <v>1</v>
      </c>
      <c r="E288" s="90">
        <f t="shared" si="24"/>
        <v>0</v>
      </c>
      <c r="F288" s="90">
        <f t="shared" si="25"/>
        <v>5</v>
      </c>
      <c r="G288" s="97"/>
      <c r="H288" s="143"/>
      <c r="J288" s="243"/>
      <c r="K288" s="37"/>
    </row>
    <row r="289" spans="1:11" x14ac:dyDescent="0.25">
      <c r="A289" s="163" t="s">
        <v>659</v>
      </c>
      <c r="B289" s="59">
        <f>SUMIF(B264:B288,"&lt;6")</f>
        <v>0</v>
      </c>
      <c r="C289" s="59">
        <f>SUM(C264:C288)</f>
        <v>75</v>
      </c>
      <c r="D289" s="95">
        <f t="shared" ref="D289:F289" si="30">SUM(D264:D288)</f>
        <v>25</v>
      </c>
      <c r="E289" s="95">
        <f t="shared" si="30"/>
        <v>0</v>
      </c>
      <c r="F289" s="95">
        <f t="shared" si="30"/>
        <v>125</v>
      </c>
      <c r="G289" s="95">
        <f>IF(ROUND(100*(E289-D289)/(F289-D289),2) &lt; 0, 0, ROUND(100*(E289-D289)/(F289-D289),2))</f>
        <v>0</v>
      </c>
      <c r="H289" s="137"/>
      <c r="J289" s="243"/>
      <c r="K289" s="37"/>
    </row>
    <row r="290" spans="1:11" ht="15.75" thickBot="1" x14ac:dyDescent="0.3">
      <c r="A290" s="167" t="s">
        <v>660</v>
      </c>
      <c r="B290" s="156">
        <f>SUM(B245:B246,B248:B249,B251:B254,B256:B259,B261:B262)</f>
        <v>0</v>
      </c>
      <c r="C290" s="156">
        <f>SUM(C245:C246,C248:C249,C251:C254,C256:C259,C261:C262)</f>
        <v>42</v>
      </c>
      <c r="D290" s="86">
        <f>SUM(D245:D246,D248:D249,D251:D254,D256:D259,D261:D262)</f>
        <v>14</v>
      </c>
      <c r="E290" s="86">
        <f>SUM(E245:E246,E248:E249,E251:E254,E256:E259,E261:E262)</f>
        <v>0</v>
      </c>
      <c r="F290" s="86">
        <f>SUM(F245:F246,F248:F249,F251:F254,F256:F259,F261:F262)</f>
        <v>70</v>
      </c>
      <c r="G290" s="86">
        <f>IF(ROUND(100*(E290-D290)/(F290-D290),2) &lt; 0, 0, ROUND(100*(E290-D290)/(F290-D290),2))</f>
        <v>0</v>
      </c>
      <c r="H290" s="145"/>
    </row>
    <row r="291" spans="1:11" ht="15.75" thickBot="1" x14ac:dyDescent="0.3">
      <c r="A291" s="57"/>
      <c r="B291" s="57"/>
      <c r="C291" s="57"/>
      <c r="D291" s="8"/>
      <c r="E291" s="8"/>
      <c r="F291" s="8"/>
      <c r="G291" s="8"/>
      <c r="H291" s="57"/>
    </row>
    <row r="292" spans="1:11" x14ac:dyDescent="0.25">
      <c r="A292" s="168" t="s">
        <v>1198</v>
      </c>
      <c r="B292" s="155"/>
      <c r="C292" s="155"/>
      <c r="D292" s="113"/>
      <c r="E292" s="113"/>
      <c r="F292" s="113"/>
      <c r="G292" s="113"/>
      <c r="H292" s="146"/>
    </row>
    <row r="293" spans="1:11" x14ac:dyDescent="0.25">
      <c r="A293" s="166" t="s">
        <v>1561</v>
      </c>
      <c r="B293" s="58">
        <v>2</v>
      </c>
      <c r="C293" s="58"/>
      <c r="D293" s="96"/>
      <c r="E293" s="96"/>
      <c r="F293" s="96"/>
      <c r="G293" s="96"/>
      <c r="H293" s="141"/>
      <c r="J293" s="240"/>
      <c r="K293" s="37"/>
    </row>
    <row r="294" spans="1:11" x14ac:dyDescent="0.25">
      <c r="A294" s="166" t="s">
        <v>1199</v>
      </c>
      <c r="B294" s="58"/>
      <c r="C294" s="58"/>
      <c r="D294" s="96"/>
      <c r="E294" s="96"/>
      <c r="F294" s="96"/>
      <c r="G294" s="96"/>
      <c r="H294" s="141"/>
      <c r="J294" s="241"/>
      <c r="K294" s="37"/>
    </row>
    <row r="295" spans="1:11" x14ac:dyDescent="0.25">
      <c r="A295" s="166" t="s">
        <v>1622</v>
      </c>
      <c r="B295" s="58">
        <v>0</v>
      </c>
      <c r="C295" s="58">
        <v>3</v>
      </c>
      <c r="D295" s="89">
        <f>VLOOKUP(C295,'_Score matrix'!$B$31:$C$35,2,FALSE)</f>
        <v>1</v>
      </c>
      <c r="E295" s="89">
        <f>B295*D295</f>
        <v>0</v>
      </c>
      <c r="F295" s="89">
        <f>5*D295</f>
        <v>5</v>
      </c>
      <c r="G295" s="96"/>
      <c r="H295" s="141"/>
      <c r="J295" s="241"/>
      <c r="K295" s="37"/>
    </row>
    <row r="296" spans="1:11" x14ac:dyDescent="0.25">
      <c r="A296" s="166" t="s">
        <v>1623</v>
      </c>
      <c r="B296" s="58">
        <v>0</v>
      </c>
      <c r="C296" s="58">
        <v>3</v>
      </c>
      <c r="D296" s="89">
        <f>VLOOKUP(C296,'_Score matrix'!$B$31:$C$35,2,FALSE)</f>
        <v>1</v>
      </c>
      <c r="E296" s="89">
        <f>B296*D296</f>
        <v>0</v>
      </c>
      <c r="F296" s="89">
        <f>5*D296</f>
        <v>5</v>
      </c>
      <c r="G296" s="96"/>
      <c r="H296" s="141"/>
      <c r="J296" s="240"/>
      <c r="K296" s="37"/>
    </row>
    <row r="297" spans="1:11" x14ac:dyDescent="0.25">
      <c r="A297" s="166" t="s">
        <v>1200</v>
      </c>
      <c r="B297" s="58"/>
      <c r="C297" s="58"/>
      <c r="D297" s="96"/>
      <c r="E297" s="96"/>
      <c r="F297" s="96"/>
      <c r="G297" s="96"/>
      <c r="H297" s="141"/>
      <c r="J297" s="241"/>
      <c r="K297" s="37"/>
    </row>
    <row r="298" spans="1:11" x14ac:dyDescent="0.25">
      <c r="A298" s="166" t="s">
        <v>1201</v>
      </c>
      <c r="B298" s="58">
        <v>0</v>
      </c>
      <c r="C298" s="58">
        <v>3</v>
      </c>
      <c r="D298" s="89">
        <f>VLOOKUP(C298,'_Score matrix'!$B$31:$C$35,2,FALSE)</f>
        <v>1</v>
      </c>
      <c r="E298" s="89">
        <f>B298*D298</f>
        <v>0</v>
      </c>
      <c r="F298" s="89">
        <f>5*D298</f>
        <v>5</v>
      </c>
      <c r="G298" s="96"/>
      <c r="H298" s="141"/>
      <c r="J298" s="241"/>
      <c r="K298" s="37"/>
    </row>
    <row r="299" spans="1:11" x14ac:dyDescent="0.25">
      <c r="A299" s="166" t="s">
        <v>1202</v>
      </c>
      <c r="B299" s="58">
        <v>0</v>
      </c>
      <c r="C299" s="58">
        <v>3</v>
      </c>
      <c r="D299" s="89">
        <f>VLOOKUP(C299,'_Score matrix'!$B$31:$C$35,2,FALSE)</f>
        <v>1</v>
      </c>
      <c r="E299" s="89">
        <f>B299*D299</f>
        <v>0</v>
      </c>
      <c r="F299" s="89">
        <f>5*D299</f>
        <v>5</v>
      </c>
      <c r="G299" s="96"/>
      <c r="H299" s="141"/>
      <c r="J299" s="242"/>
      <c r="K299" s="37"/>
    </row>
    <row r="300" spans="1:11" x14ac:dyDescent="0.25">
      <c r="A300" s="166" t="s">
        <v>1203</v>
      </c>
      <c r="B300" s="58"/>
      <c r="C300" s="58"/>
      <c r="D300" s="96"/>
      <c r="E300" s="96"/>
      <c r="F300" s="96"/>
      <c r="G300" s="96"/>
      <c r="H300" s="141"/>
      <c r="J300" s="241"/>
      <c r="K300" s="37"/>
    </row>
    <row r="301" spans="1:11" x14ac:dyDescent="0.25">
      <c r="A301" s="166" t="s">
        <v>1204</v>
      </c>
      <c r="B301" s="58">
        <v>0</v>
      </c>
      <c r="C301" s="58">
        <v>3</v>
      </c>
      <c r="D301" s="89">
        <f>VLOOKUP(C301,'_Score matrix'!$B$31:$C$35,2,FALSE)</f>
        <v>1</v>
      </c>
      <c r="E301" s="89">
        <f>B301*D301</f>
        <v>0</v>
      </c>
      <c r="F301" s="89">
        <f>5*D301</f>
        <v>5</v>
      </c>
      <c r="G301" s="96"/>
      <c r="H301" s="141"/>
      <c r="J301" s="241"/>
      <c r="K301" s="37"/>
    </row>
    <row r="302" spans="1:11" x14ac:dyDescent="0.25">
      <c r="A302" s="166" t="s">
        <v>1205</v>
      </c>
      <c r="B302" s="58">
        <v>0</v>
      </c>
      <c r="C302" s="58">
        <v>3</v>
      </c>
      <c r="D302" s="89">
        <f>VLOOKUP(C302,'_Score matrix'!$B$31:$C$35,2,FALSE)</f>
        <v>1</v>
      </c>
      <c r="E302" s="89">
        <f>B302*D302</f>
        <v>0</v>
      </c>
      <c r="F302" s="89">
        <f>5*D302</f>
        <v>5</v>
      </c>
      <c r="G302" s="96"/>
      <c r="H302" s="141"/>
      <c r="J302" s="241"/>
      <c r="K302" s="37"/>
    </row>
    <row r="303" spans="1:11" x14ac:dyDescent="0.25">
      <c r="A303" s="166" t="s">
        <v>1624</v>
      </c>
      <c r="B303" s="58">
        <v>0</v>
      </c>
      <c r="C303" s="58">
        <v>3</v>
      </c>
      <c r="D303" s="89">
        <f>VLOOKUP(C303,'_Score matrix'!$B$31:$C$35,2,FALSE)</f>
        <v>1</v>
      </c>
      <c r="E303" s="89">
        <f>B303*D303</f>
        <v>0</v>
      </c>
      <c r="F303" s="89">
        <f>5*D303</f>
        <v>5</v>
      </c>
      <c r="G303" s="96"/>
      <c r="H303" s="141"/>
      <c r="J303" s="241"/>
      <c r="K303" s="37"/>
    </row>
    <row r="304" spans="1:11" x14ac:dyDescent="0.25">
      <c r="A304" s="166" t="s">
        <v>1625</v>
      </c>
      <c r="B304" s="58">
        <v>0</v>
      </c>
      <c r="C304" s="58">
        <v>3</v>
      </c>
      <c r="D304" s="89">
        <f>VLOOKUP(C304,'_Score matrix'!$B$31:$C$35,2,FALSE)</f>
        <v>1</v>
      </c>
      <c r="E304" s="89">
        <f>B304*D304</f>
        <v>0</v>
      </c>
      <c r="F304" s="89">
        <f>5*D304</f>
        <v>5</v>
      </c>
      <c r="G304" s="96"/>
      <c r="H304" s="141"/>
      <c r="J304" s="240"/>
      <c r="K304" s="37"/>
    </row>
    <row r="305" spans="1:11" x14ac:dyDescent="0.25">
      <c r="A305" s="166" t="s">
        <v>1206</v>
      </c>
      <c r="B305" s="58"/>
      <c r="C305" s="58"/>
      <c r="D305" s="96"/>
      <c r="E305" s="96"/>
      <c r="F305" s="96"/>
      <c r="G305" s="96"/>
      <c r="H305" s="141"/>
      <c r="J305" s="241"/>
      <c r="K305" s="37"/>
    </row>
    <row r="306" spans="1:11" x14ac:dyDescent="0.25">
      <c r="A306" s="166" t="s">
        <v>1207</v>
      </c>
      <c r="B306" s="58">
        <v>0</v>
      </c>
      <c r="C306" s="58">
        <v>3</v>
      </c>
      <c r="D306" s="89">
        <f>VLOOKUP(C306,'_Score matrix'!$B$31:$C$35,2,FALSE)</f>
        <v>1</v>
      </c>
      <c r="E306" s="89">
        <f>B306*D306</f>
        <v>0</v>
      </c>
      <c r="F306" s="89">
        <f>5*D306</f>
        <v>5</v>
      </c>
      <c r="G306" s="96"/>
      <c r="H306" s="141"/>
      <c r="J306" s="241"/>
      <c r="K306" s="37"/>
    </row>
    <row r="307" spans="1:11" x14ac:dyDescent="0.25">
      <c r="A307" s="166" t="s">
        <v>1208</v>
      </c>
      <c r="B307" s="58">
        <v>0</v>
      </c>
      <c r="C307" s="58">
        <v>3</v>
      </c>
      <c r="D307" s="89">
        <f>VLOOKUP(C307,'_Score matrix'!$B$31:$C$35,2,FALSE)</f>
        <v>1</v>
      </c>
      <c r="E307" s="89">
        <f>B307*D307</f>
        <v>0</v>
      </c>
      <c r="F307" s="89">
        <f>5*D307</f>
        <v>5</v>
      </c>
      <c r="G307" s="96"/>
      <c r="H307" s="141"/>
      <c r="J307" s="240"/>
      <c r="K307" s="37"/>
    </row>
    <row r="308" spans="1:11" x14ac:dyDescent="0.25">
      <c r="A308" s="166" t="s">
        <v>1626</v>
      </c>
      <c r="B308" s="58"/>
      <c r="C308" s="58"/>
      <c r="D308" s="96"/>
      <c r="E308" s="96"/>
      <c r="F308" s="96"/>
      <c r="G308" s="96"/>
      <c r="H308" s="141"/>
      <c r="J308" s="241"/>
      <c r="K308" s="37"/>
    </row>
    <row r="309" spans="1:11" x14ac:dyDescent="0.25">
      <c r="A309" s="166" t="s">
        <v>1627</v>
      </c>
      <c r="B309" s="58">
        <v>0</v>
      </c>
      <c r="C309" s="58">
        <v>3</v>
      </c>
      <c r="D309" s="89">
        <f>VLOOKUP(C309,'_Score matrix'!$B$31:$C$35,2,FALSE)</f>
        <v>1</v>
      </c>
      <c r="E309" s="89">
        <f>B309*D309</f>
        <v>0</v>
      </c>
      <c r="F309" s="89">
        <f>5*D309</f>
        <v>5</v>
      </c>
      <c r="G309" s="96"/>
      <c r="H309" s="141"/>
      <c r="J309" s="241"/>
      <c r="K309" s="37"/>
    </row>
    <row r="310" spans="1:11" x14ac:dyDescent="0.25">
      <c r="A310" s="166" t="s">
        <v>1628</v>
      </c>
      <c r="B310" s="58">
        <v>0</v>
      </c>
      <c r="C310" s="58">
        <v>3</v>
      </c>
      <c r="D310" s="89">
        <f>VLOOKUP(C310,'_Score matrix'!$B$31:$C$35,2,FALSE)</f>
        <v>1</v>
      </c>
      <c r="E310" s="89">
        <f>B310*D310</f>
        <v>0</v>
      </c>
      <c r="F310" s="89">
        <f>5*D310</f>
        <v>5</v>
      </c>
      <c r="G310" s="96"/>
      <c r="H310" s="141"/>
      <c r="J310" s="241"/>
      <c r="K310" s="37"/>
    </row>
    <row r="311" spans="1:11" x14ac:dyDescent="0.25">
      <c r="A311" s="166" t="s">
        <v>1629</v>
      </c>
      <c r="B311" s="58">
        <v>0</v>
      </c>
      <c r="C311" s="58">
        <v>3</v>
      </c>
      <c r="D311" s="89">
        <f>VLOOKUP(C311,'_Score matrix'!$B$31:$C$35,2,FALSE)</f>
        <v>1</v>
      </c>
      <c r="E311" s="89">
        <f>B311*D311</f>
        <v>0</v>
      </c>
      <c r="F311" s="89">
        <f>5*D311</f>
        <v>5</v>
      </c>
      <c r="G311" s="96"/>
      <c r="H311" s="141"/>
      <c r="J311" s="240"/>
      <c r="K311" s="37"/>
    </row>
    <row r="312" spans="1:11" x14ac:dyDescent="0.25">
      <c r="A312" s="166" t="s">
        <v>1209</v>
      </c>
      <c r="B312" s="58"/>
      <c r="C312" s="58"/>
      <c r="D312" s="96"/>
      <c r="E312" s="96"/>
      <c r="F312" s="96"/>
      <c r="G312" s="96"/>
      <c r="H312" s="141"/>
      <c r="J312" s="241"/>
      <c r="K312" s="37"/>
    </row>
    <row r="313" spans="1:11" x14ac:dyDescent="0.25">
      <c r="A313" s="166" t="s">
        <v>1210</v>
      </c>
      <c r="B313" s="58">
        <v>0</v>
      </c>
      <c r="C313" s="151">
        <f t="shared" ref="C313:C318" si="31">IF(B313=6, 1, 3)</f>
        <v>3</v>
      </c>
      <c r="D313" s="89">
        <f>VLOOKUP(C313,'_Score matrix'!$B$31:$C$35,2,FALSE)</f>
        <v>1</v>
      </c>
      <c r="E313" s="89">
        <f t="shared" ref="E313:E318" si="32">B313*D313</f>
        <v>0</v>
      </c>
      <c r="F313" s="89">
        <f>5*D313</f>
        <v>5</v>
      </c>
      <c r="G313" s="96"/>
      <c r="H313" s="141"/>
      <c r="J313" s="241"/>
      <c r="K313" s="37"/>
    </row>
    <row r="314" spans="1:11" x14ac:dyDescent="0.25">
      <c r="A314" s="166" t="s">
        <v>1212</v>
      </c>
      <c r="B314" s="58">
        <v>0</v>
      </c>
      <c r="C314" s="151">
        <f t="shared" si="31"/>
        <v>3</v>
      </c>
      <c r="D314" s="89">
        <f>VLOOKUP(C314,'_Score matrix'!$B$31:$C$35,2,FALSE)</f>
        <v>1</v>
      </c>
      <c r="E314" s="89">
        <f t="shared" si="32"/>
        <v>0</v>
      </c>
      <c r="F314" s="89">
        <f t="shared" ref="F314:F325" si="33">5*D314</f>
        <v>5</v>
      </c>
      <c r="G314" s="96"/>
      <c r="H314" s="141"/>
      <c r="J314" s="241"/>
      <c r="K314" s="37"/>
    </row>
    <row r="315" spans="1:11" x14ac:dyDescent="0.25">
      <c r="A315" s="166" t="s">
        <v>1630</v>
      </c>
      <c r="B315" s="58">
        <v>0</v>
      </c>
      <c r="C315" s="151">
        <f t="shared" si="31"/>
        <v>3</v>
      </c>
      <c r="D315" s="89">
        <f>VLOOKUP(C315,'_Score matrix'!$B$31:$C$35,2,FALSE)</f>
        <v>1</v>
      </c>
      <c r="E315" s="89">
        <f t="shared" si="32"/>
        <v>0</v>
      </c>
      <c r="F315" s="89">
        <f t="shared" si="33"/>
        <v>5</v>
      </c>
      <c r="G315" s="96"/>
      <c r="H315" s="141"/>
      <c r="J315" s="241"/>
      <c r="K315" s="37"/>
    </row>
    <row r="316" spans="1:11" x14ac:dyDescent="0.25">
      <c r="A316" s="166" t="s">
        <v>1631</v>
      </c>
      <c r="B316" s="58">
        <v>0</v>
      </c>
      <c r="C316" s="151">
        <f t="shared" si="31"/>
        <v>3</v>
      </c>
      <c r="D316" s="89">
        <f>VLOOKUP(C316,'_Score matrix'!$B$31:$C$35,2,FALSE)</f>
        <v>1</v>
      </c>
      <c r="E316" s="89">
        <f t="shared" si="32"/>
        <v>0</v>
      </c>
      <c r="F316" s="89">
        <f t="shared" si="33"/>
        <v>5</v>
      </c>
      <c r="G316" s="96"/>
      <c r="H316" s="141"/>
      <c r="J316" s="241"/>
      <c r="K316" s="37"/>
    </row>
    <row r="317" spans="1:11" x14ac:dyDescent="0.25">
      <c r="A317" s="166" t="s">
        <v>1632</v>
      </c>
      <c r="B317" s="58">
        <v>0</v>
      </c>
      <c r="C317" s="151">
        <f t="shared" si="31"/>
        <v>3</v>
      </c>
      <c r="D317" s="89">
        <f>VLOOKUP(C317,'_Score matrix'!$B$31:$C$35,2,FALSE)</f>
        <v>1</v>
      </c>
      <c r="E317" s="89">
        <f t="shared" si="32"/>
        <v>0</v>
      </c>
      <c r="F317" s="89">
        <f t="shared" si="33"/>
        <v>5</v>
      </c>
      <c r="G317" s="96"/>
      <c r="H317" s="141"/>
      <c r="J317" s="241"/>
      <c r="K317" s="37"/>
    </row>
    <row r="318" spans="1:11" x14ac:dyDescent="0.25">
      <c r="A318" s="166" t="s">
        <v>1633</v>
      </c>
      <c r="B318" s="58">
        <v>0</v>
      </c>
      <c r="C318" s="151">
        <f t="shared" si="31"/>
        <v>3</v>
      </c>
      <c r="D318" s="89">
        <f>VLOOKUP(C318,'_Score matrix'!$B$31:$C$35,2,FALSE)</f>
        <v>1</v>
      </c>
      <c r="E318" s="89">
        <f t="shared" si="32"/>
        <v>0</v>
      </c>
      <c r="F318" s="89">
        <f t="shared" si="33"/>
        <v>5</v>
      </c>
      <c r="G318" s="96"/>
      <c r="H318" s="141"/>
      <c r="J318" s="241"/>
      <c r="K318" s="37"/>
    </row>
    <row r="319" spans="1:11" x14ac:dyDescent="0.25">
      <c r="A319" s="166" t="s">
        <v>1634</v>
      </c>
      <c r="B319" s="58">
        <v>0</v>
      </c>
      <c r="C319" s="151">
        <v>3</v>
      </c>
      <c r="D319" s="89">
        <f>VLOOKUP(C319,'_Score matrix'!$B$31:$C$35,2,FALSE)</f>
        <v>1</v>
      </c>
      <c r="E319" s="89">
        <f t="shared" ref="E319:E323" si="34">B319*D319</f>
        <v>0</v>
      </c>
      <c r="F319" s="89">
        <f t="shared" ref="F319:F323" si="35">5*D319</f>
        <v>5</v>
      </c>
      <c r="G319" s="96"/>
      <c r="H319" s="141"/>
      <c r="J319" s="241"/>
      <c r="K319" s="37"/>
    </row>
    <row r="320" spans="1:11" x14ac:dyDescent="0.25">
      <c r="A320" s="166" t="s">
        <v>1635</v>
      </c>
      <c r="B320" s="58">
        <v>0</v>
      </c>
      <c r="C320" s="151">
        <f>IF(B320=6, 1, 3)</f>
        <v>3</v>
      </c>
      <c r="D320" s="89">
        <f>VLOOKUP(C320,'_Score matrix'!$B$31:$C$35,2,FALSE)</f>
        <v>1</v>
      </c>
      <c r="E320" s="89">
        <f t="shared" si="34"/>
        <v>0</v>
      </c>
      <c r="F320" s="89">
        <f t="shared" si="35"/>
        <v>5</v>
      </c>
      <c r="G320" s="96"/>
      <c r="H320" s="141"/>
      <c r="J320" s="241"/>
      <c r="K320" s="37"/>
    </row>
    <row r="321" spans="1:11" x14ac:dyDescent="0.25">
      <c r="A321" s="166" t="s">
        <v>1636</v>
      </c>
      <c r="B321" s="58">
        <v>0</v>
      </c>
      <c r="C321" s="151">
        <f>IF(B321=6, 1, 3)</f>
        <v>3</v>
      </c>
      <c r="D321" s="89">
        <f>VLOOKUP(C321,'_Score matrix'!$B$31:$C$35,2,FALSE)</f>
        <v>1</v>
      </c>
      <c r="E321" s="89">
        <f t="shared" si="34"/>
        <v>0</v>
      </c>
      <c r="F321" s="89">
        <f t="shared" si="35"/>
        <v>5</v>
      </c>
      <c r="G321" s="96"/>
      <c r="H321" s="141"/>
      <c r="J321" s="241"/>
      <c r="K321" s="37"/>
    </row>
    <row r="322" spans="1:11" x14ac:dyDescent="0.25">
      <c r="A322" s="166" t="s">
        <v>1637</v>
      </c>
      <c r="B322" s="58">
        <v>0</v>
      </c>
      <c r="C322" s="151">
        <v>3</v>
      </c>
      <c r="D322" s="89">
        <f>VLOOKUP(C322,'_Score matrix'!$B$31:$C$35,2,FALSE)</f>
        <v>1</v>
      </c>
      <c r="E322" s="89">
        <f t="shared" si="34"/>
        <v>0</v>
      </c>
      <c r="F322" s="89">
        <f t="shared" si="35"/>
        <v>5</v>
      </c>
      <c r="G322" s="96"/>
      <c r="H322" s="141"/>
      <c r="J322" s="241"/>
      <c r="K322" s="37"/>
    </row>
    <row r="323" spans="1:11" x14ac:dyDescent="0.25">
      <c r="A323" s="166" t="s">
        <v>1638</v>
      </c>
      <c r="B323" s="58">
        <v>0</v>
      </c>
      <c r="C323" s="151">
        <f>IF(B323=6, 1, 3)</f>
        <v>3</v>
      </c>
      <c r="D323" s="89">
        <f>VLOOKUP(C323,'_Score matrix'!$B$31:$C$35,2,FALSE)</f>
        <v>1</v>
      </c>
      <c r="E323" s="89">
        <f t="shared" si="34"/>
        <v>0</v>
      </c>
      <c r="F323" s="89">
        <f t="shared" si="35"/>
        <v>5</v>
      </c>
      <c r="G323" s="96"/>
      <c r="H323" s="141"/>
      <c r="J323" s="241"/>
      <c r="K323" s="37"/>
    </row>
    <row r="324" spans="1:11" x14ac:dyDescent="0.25">
      <c r="A324" s="166" t="s">
        <v>1639</v>
      </c>
      <c r="B324" s="58">
        <v>0</v>
      </c>
      <c r="C324" s="151">
        <f>IF(B324=6, 1, 3)</f>
        <v>3</v>
      </c>
      <c r="D324" s="89">
        <f>VLOOKUP(C324,'_Score matrix'!$B$31:$C$35,2,FALSE)</f>
        <v>1</v>
      </c>
      <c r="E324" s="89">
        <f>B324*D324</f>
        <v>0</v>
      </c>
      <c r="F324" s="89">
        <f t="shared" si="33"/>
        <v>5</v>
      </c>
      <c r="G324" s="96"/>
      <c r="H324" s="141"/>
      <c r="J324" s="241"/>
      <c r="K324" s="37"/>
    </row>
    <row r="325" spans="1:11" ht="15.75" thickBot="1" x14ac:dyDescent="0.3">
      <c r="A325" s="166" t="s">
        <v>1640</v>
      </c>
      <c r="B325" s="62">
        <v>0</v>
      </c>
      <c r="C325" s="152">
        <f>IF(B325=6, 1, 3)</f>
        <v>3</v>
      </c>
      <c r="D325" s="90">
        <f>VLOOKUP(C325,'_Score matrix'!$B$31:$C$35,2,FALSE)</f>
        <v>1</v>
      </c>
      <c r="E325" s="90">
        <f>B325*D325</f>
        <v>0</v>
      </c>
      <c r="F325" s="90">
        <f t="shared" si="33"/>
        <v>5</v>
      </c>
      <c r="G325" s="97"/>
      <c r="H325" s="143"/>
    </row>
    <row r="326" spans="1:11" x14ac:dyDescent="0.25">
      <c r="A326" s="163" t="s">
        <v>659</v>
      </c>
      <c r="B326" s="59">
        <f>SUMIF(B313:B325,"&lt;6")</f>
        <v>0</v>
      </c>
      <c r="C326" s="59">
        <f>SUM(C313:C325)</f>
        <v>39</v>
      </c>
      <c r="D326" s="95">
        <f t="shared" ref="D326:F326" si="36">SUM(D313:D325)</f>
        <v>13</v>
      </c>
      <c r="E326" s="95">
        <f t="shared" si="36"/>
        <v>0</v>
      </c>
      <c r="F326" s="95">
        <f t="shared" si="36"/>
        <v>65</v>
      </c>
      <c r="G326" s="95">
        <f>IF(ROUND(100*(E326-D326)/(F326-D326),2) &lt; 0, 0, ROUND(100*(E326-D326)/(F326-D326),2))</f>
        <v>0</v>
      </c>
      <c r="H326" s="137"/>
    </row>
    <row r="327" spans="1:11" ht="15.75" thickBot="1" x14ac:dyDescent="0.3">
      <c r="A327" s="167" t="s">
        <v>660</v>
      </c>
      <c r="B327" s="156">
        <f t="shared" ref="B327:F327" si="37">SUM(B295:B296,B298:B299,B301:B304,B306:B307,B309:B311)</f>
        <v>0</v>
      </c>
      <c r="C327" s="156">
        <f t="shared" si="37"/>
        <v>39</v>
      </c>
      <c r="D327" s="86">
        <f t="shared" si="37"/>
        <v>13</v>
      </c>
      <c r="E327" s="86">
        <f t="shared" si="37"/>
        <v>0</v>
      </c>
      <c r="F327" s="86">
        <f t="shared" si="37"/>
        <v>65</v>
      </c>
      <c r="G327" s="86">
        <f>IF(ROUND(100*(E327-D327)/(F327-D327),2) &lt; 0, 0, ROUND(100*(E327-D327)/(F327-D327),2))</f>
        <v>0</v>
      </c>
      <c r="H327" s="145"/>
    </row>
    <row r="328" spans="1:11" ht="15.75" thickBot="1" x14ac:dyDescent="0.3">
      <c r="A328" s="57"/>
      <c r="B328" s="57"/>
      <c r="C328" s="57"/>
      <c r="D328" s="8"/>
      <c r="E328" s="8"/>
      <c r="F328" s="8"/>
      <c r="G328" s="8"/>
      <c r="H328" s="57"/>
    </row>
    <row r="329" spans="1:11" x14ac:dyDescent="0.25">
      <c r="A329" s="114" t="s">
        <v>1213</v>
      </c>
      <c r="B329" s="155"/>
      <c r="C329" s="155"/>
      <c r="D329" s="113"/>
      <c r="E329" s="113"/>
      <c r="F329" s="113"/>
      <c r="G329" s="113"/>
      <c r="H329" s="146"/>
    </row>
    <row r="330" spans="1:11" x14ac:dyDescent="0.25">
      <c r="A330" s="166" t="s">
        <v>1563</v>
      </c>
      <c r="B330" s="58">
        <v>2</v>
      </c>
      <c r="C330" s="58"/>
      <c r="D330" s="96"/>
      <c r="E330" s="96"/>
      <c r="F330" s="96"/>
      <c r="G330" s="96"/>
      <c r="H330" s="141"/>
    </row>
    <row r="331" spans="1:11" x14ac:dyDescent="0.25">
      <c r="A331" s="166" t="s">
        <v>1214</v>
      </c>
      <c r="B331" s="58"/>
      <c r="C331" s="58"/>
      <c r="D331" s="96"/>
      <c r="E331" s="96"/>
      <c r="F331" s="96"/>
      <c r="G331" s="96"/>
      <c r="H331" s="141"/>
      <c r="J331" s="240"/>
      <c r="K331" s="37"/>
    </row>
    <row r="332" spans="1:11" x14ac:dyDescent="0.25">
      <c r="A332" s="166" t="s">
        <v>1641</v>
      </c>
      <c r="B332" s="58">
        <v>0</v>
      </c>
      <c r="C332" s="58">
        <v>3</v>
      </c>
      <c r="D332" s="89">
        <f>VLOOKUP(C332,'_Score matrix'!$B$31:$C$35,2,FALSE)</f>
        <v>1</v>
      </c>
      <c r="E332" s="89">
        <f>B332*D332</f>
        <v>0</v>
      </c>
      <c r="F332" s="89">
        <f>5*D332</f>
        <v>5</v>
      </c>
      <c r="G332" s="96"/>
      <c r="H332" s="141"/>
      <c r="J332" s="241"/>
      <c r="K332" s="37"/>
    </row>
    <row r="333" spans="1:11" x14ac:dyDescent="0.25">
      <c r="A333" s="166" t="s">
        <v>1642</v>
      </c>
      <c r="B333" s="58">
        <v>0</v>
      </c>
      <c r="C333" s="58">
        <v>3</v>
      </c>
      <c r="D333" s="89">
        <f>VLOOKUP(C333,'_Score matrix'!$B$31:$C$35,2,FALSE)</f>
        <v>1</v>
      </c>
      <c r="E333" s="89">
        <f>B333*D333</f>
        <v>0</v>
      </c>
      <c r="F333" s="89">
        <f>5*D333</f>
        <v>5</v>
      </c>
      <c r="G333" s="96"/>
      <c r="H333" s="141"/>
      <c r="J333" s="241"/>
      <c r="K333" s="37"/>
    </row>
    <row r="334" spans="1:11" x14ac:dyDescent="0.25">
      <c r="A334" s="166" t="s">
        <v>1215</v>
      </c>
      <c r="B334" s="58"/>
      <c r="C334" s="58"/>
      <c r="D334" s="96"/>
      <c r="E334" s="96"/>
      <c r="F334" s="96"/>
      <c r="G334" s="96"/>
      <c r="H334" s="141"/>
      <c r="J334" s="240"/>
      <c r="K334" s="37"/>
    </row>
    <row r="335" spans="1:11" x14ac:dyDescent="0.25">
      <c r="A335" s="166" t="s">
        <v>1216</v>
      </c>
      <c r="B335" s="58">
        <v>0</v>
      </c>
      <c r="C335" s="58">
        <v>3</v>
      </c>
      <c r="D335" s="89">
        <f>VLOOKUP(C335,'_Score matrix'!$B$31:$C$35,2,FALSE)</f>
        <v>1</v>
      </c>
      <c r="E335" s="89">
        <f>B335*D335</f>
        <v>0</v>
      </c>
      <c r="F335" s="89">
        <f>5*D335</f>
        <v>5</v>
      </c>
      <c r="G335" s="96"/>
      <c r="H335" s="141"/>
      <c r="J335" s="241"/>
      <c r="K335" s="37"/>
    </row>
    <row r="336" spans="1:11" x14ac:dyDescent="0.25">
      <c r="A336" s="166" t="s">
        <v>1217</v>
      </c>
      <c r="B336" s="58">
        <v>0</v>
      </c>
      <c r="C336" s="58">
        <v>3</v>
      </c>
      <c r="D336" s="89">
        <f>VLOOKUP(C336,'_Score matrix'!$B$31:$C$35,2,FALSE)</f>
        <v>1</v>
      </c>
      <c r="E336" s="89">
        <f>B336*D336</f>
        <v>0</v>
      </c>
      <c r="F336" s="89">
        <f>5*D336</f>
        <v>5</v>
      </c>
      <c r="G336" s="96"/>
      <c r="H336" s="141"/>
      <c r="J336" s="241"/>
      <c r="K336" s="37"/>
    </row>
    <row r="337" spans="1:11" x14ac:dyDescent="0.25">
      <c r="A337" s="166" t="s">
        <v>1218</v>
      </c>
      <c r="B337" s="58"/>
      <c r="C337" s="58"/>
      <c r="D337" s="96"/>
      <c r="E337" s="96"/>
      <c r="F337" s="96"/>
      <c r="G337" s="96"/>
      <c r="H337" s="141"/>
      <c r="J337" s="240"/>
      <c r="K337" s="37"/>
    </row>
    <row r="338" spans="1:11" x14ac:dyDescent="0.25">
      <c r="A338" s="166" t="s">
        <v>1219</v>
      </c>
      <c r="B338" s="58">
        <v>0</v>
      </c>
      <c r="C338" s="58">
        <v>3</v>
      </c>
      <c r="D338" s="89">
        <f>VLOOKUP(C338,'_Score matrix'!$B$31:$C$35,2,FALSE)</f>
        <v>1</v>
      </c>
      <c r="E338" s="89">
        <f>B338*D338</f>
        <v>0</v>
      </c>
      <c r="F338" s="89">
        <f>5*D338</f>
        <v>5</v>
      </c>
      <c r="G338" s="96"/>
      <c r="H338" s="141"/>
      <c r="J338" s="241"/>
      <c r="K338" s="37"/>
    </row>
    <row r="339" spans="1:11" x14ac:dyDescent="0.25">
      <c r="A339" s="166" t="s">
        <v>1220</v>
      </c>
      <c r="B339" s="58">
        <v>0</v>
      </c>
      <c r="C339" s="58">
        <v>3</v>
      </c>
      <c r="D339" s="89">
        <f>VLOOKUP(C339,'_Score matrix'!$B$31:$C$35,2,FALSE)</f>
        <v>1</v>
      </c>
      <c r="E339" s="89">
        <f>B339*D339</f>
        <v>0</v>
      </c>
      <c r="F339" s="89">
        <f>5*D339</f>
        <v>5</v>
      </c>
      <c r="G339" s="96"/>
      <c r="H339" s="141"/>
      <c r="J339" s="241"/>
      <c r="K339" s="37"/>
    </row>
    <row r="340" spans="1:11" x14ac:dyDescent="0.25">
      <c r="A340" s="166" t="s">
        <v>1643</v>
      </c>
      <c r="B340" s="58">
        <v>0</v>
      </c>
      <c r="C340" s="58">
        <v>3</v>
      </c>
      <c r="D340" s="89">
        <f>VLOOKUP(C340,'_Score matrix'!$B$31:$C$35,2,FALSE)</f>
        <v>1</v>
      </c>
      <c r="E340" s="89">
        <f>B340*D340</f>
        <v>0</v>
      </c>
      <c r="F340" s="89">
        <f>5*D340</f>
        <v>5</v>
      </c>
      <c r="G340" s="96"/>
      <c r="H340" s="141"/>
      <c r="J340" s="241"/>
      <c r="K340" s="37"/>
    </row>
    <row r="341" spans="1:11" x14ac:dyDescent="0.25">
      <c r="A341" s="166" t="s">
        <v>1644</v>
      </c>
      <c r="B341" s="58">
        <v>0</v>
      </c>
      <c r="C341" s="58">
        <v>3</v>
      </c>
      <c r="D341" s="89">
        <f>VLOOKUP(C341,'_Score matrix'!$B$31:$C$35,2,FALSE)</f>
        <v>1</v>
      </c>
      <c r="E341" s="89">
        <f>B341*D341</f>
        <v>0</v>
      </c>
      <c r="F341" s="89">
        <f>5*D341</f>
        <v>5</v>
      </c>
      <c r="G341" s="96"/>
      <c r="H341" s="141"/>
      <c r="J341" s="241"/>
      <c r="K341" s="37"/>
    </row>
    <row r="342" spans="1:11" x14ac:dyDescent="0.25">
      <c r="A342" s="166" t="s">
        <v>1221</v>
      </c>
      <c r="B342" s="58"/>
      <c r="C342" s="58"/>
      <c r="D342" s="96"/>
      <c r="E342" s="96"/>
      <c r="F342" s="96"/>
      <c r="G342" s="96"/>
      <c r="H342" s="141"/>
      <c r="J342" s="240"/>
      <c r="K342" s="37"/>
    </row>
    <row r="343" spans="1:11" x14ac:dyDescent="0.25">
      <c r="A343" s="166" t="s">
        <v>1222</v>
      </c>
      <c r="B343" s="58">
        <v>0</v>
      </c>
      <c r="C343" s="58">
        <v>3</v>
      </c>
      <c r="D343" s="89">
        <f>VLOOKUP(C343,'_Score matrix'!$B$31:$C$35,2,FALSE)</f>
        <v>1</v>
      </c>
      <c r="E343" s="89">
        <f>B343*D343</f>
        <v>0</v>
      </c>
      <c r="F343" s="89">
        <f>5*D343</f>
        <v>5</v>
      </c>
      <c r="G343" s="96"/>
      <c r="H343" s="141"/>
      <c r="J343" s="241"/>
      <c r="K343" s="37"/>
    </row>
    <row r="344" spans="1:11" x14ac:dyDescent="0.25">
      <c r="A344" s="166" t="s">
        <v>1223</v>
      </c>
      <c r="B344" s="58">
        <v>0</v>
      </c>
      <c r="C344" s="58">
        <v>3</v>
      </c>
      <c r="D344" s="89">
        <f>VLOOKUP(C344,'_Score matrix'!$B$31:$C$35,2,FALSE)</f>
        <v>1</v>
      </c>
      <c r="E344" s="89">
        <f>B344*D344</f>
        <v>0</v>
      </c>
      <c r="F344" s="89">
        <f>5*D344</f>
        <v>5</v>
      </c>
      <c r="G344" s="96"/>
      <c r="H344" s="141"/>
      <c r="J344" s="241"/>
      <c r="K344" s="37"/>
    </row>
    <row r="345" spans="1:11" x14ac:dyDescent="0.25">
      <c r="A345" s="166" t="s">
        <v>1645</v>
      </c>
      <c r="B345" s="58"/>
      <c r="C345" s="58"/>
      <c r="D345" s="96"/>
      <c r="E345" s="96"/>
      <c r="F345" s="96"/>
      <c r="G345" s="96"/>
      <c r="H345" s="141"/>
      <c r="J345" s="240"/>
      <c r="K345" s="37"/>
    </row>
    <row r="346" spans="1:11" x14ac:dyDescent="0.25">
      <c r="A346" s="166" t="s">
        <v>1646</v>
      </c>
      <c r="B346" s="58">
        <v>0</v>
      </c>
      <c r="C346" s="58">
        <v>3</v>
      </c>
      <c r="D346" s="89">
        <f>VLOOKUP(C346,'_Score matrix'!$B$31:$C$35,2,FALSE)</f>
        <v>1</v>
      </c>
      <c r="E346" s="89">
        <f>B346*D346</f>
        <v>0</v>
      </c>
      <c r="F346" s="89">
        <f>5*D346</f>
        <v>5</v>
      </c>
      <c r="G346" s="96"/>
      <c r="H346" s="141"/>
      <c r="J346" s="241"/>
      <c r="K346" s="37"/>
    </row>
    <row r="347" spans="1:11" x14ac:dyDescent="0.25">
      <c r="A347" s="166" t="s">
        <v>1647</v>
      </c>
      <c r="B347" s="58">
        <v>0</v>
      </c>
      <c r="C347" s="58">
        <v>3</v>
      </c>
      <c r="D347" s="89">
        <f>VLOOKUP(C347,'_Score matrix'!$B$31:$C$35,2,FALSE)</f>
        <v>1</v>
      </c>
      <c r="E347" s="89">
        <f>B347*D347</f>
        <v>0</v>
      </c>
      <c r="F347" s="89">
        <f>5*D347</f>
        <v>5</v>
      </c>
      <c r="G347" s="96"/>
      <c r="H347" s="141"/>
      <c r="J347" s="241"/>
      <c r="K347" s="37"/>
    </row>
    <row r="348" spans="1:11" x14ac:dyDescent="0.25">
      <c r="A348" s="166" t="s">
        <v>1648</v>
      </c>
      <c r="B348" s="58">
        <v>0</v>
      </c>
      <c r="C348" s="58">
        <v>3</v>
      </c>
      <c r="D348" s="89">
        <f>VLOOKUP(C348,'_Score matrix'!$B$31:$C$35,2,FALSE)</f>
        <v>1</v>
      </c>
      <c r="E348" s="89">
        <f>B348*D348</f>
        <v>0</v>
      </c>
      <c r="F348" s="89">
        <f>5*D348</f>
        <v>5</v>
      </c>
      <c r="G348" s="96"/>
      <c r="H348" s="141"/>
      <c r="J348" s="241"/>
      <c r="K348" s="37"/>
    </row>
    <row r="349" spans="1:11" x14ac:dyDescent="0.25">
      <c r="A349" s="166" t="s">
        <v>1649</v>
      </c>
      <c r="B349" s="58">
        <v>0</v>
      </c>
      <c r="C349" s="58">
        <v>3</v>
      </c>
      <c r="D349" s="89">
        <f>VLOOKUP(C349,'_Score matrix'!$B$31:$C$35,2,FALSE)</f>
        <v>1</v>
      </c>
      <c r="E349" s="89">
        <f>B349*D349</f>
        <v>0</v>
      </c>
      <c r="F349" s="89">
        <f>5*D349</f>
        <v>5</v>
      </c>
      <c r="G349" s="96"/>
      <c r="H349" s="141"/>
      <c r="J349" s="241"/>
      <c r="K349" s="37"/>
    </row>
    <row r="350" spans="1:11" x14ac:dyDescent="0.25">
      <c r="A350" s="166" t="s">
        <v>1224</v>
      </c>
      <c r="B350" s="58"/>
      <c r="C350" s="58"/>
      <c r="D350" s="96"/>
      <c r="E350" s="96"/>
      <c r="F350" s="96"/>
      <c r="G350" s="96"/>
      <c r="H350" s="141"/>
      <c r="J350" s="240"/>
      <c r="K350" s="37"/>
    </row>
    <row r="351" spans="1:11" x14ac:dyDescent="0.25">
      <c r="A351" s="166" t="s">
        <v>1225</v>
      </c>
      <c r="B351" s="58">
        <v>0</v>
      </c>
      <c r="C351" s="151">
        <f t="shared" ref="C351:C372" si="38">IF(B351=6, 1, 3)</f>
        <v>3</v>
      </c>
      <c r="D351" s="89">
        <f>VLOOKUP(C351,'_Score matrix'!$B$31:$C$35,2,FALSE)</f>
        <v>1</v>
      </c>
      <c r="E351" s="89">
        <f t="shared" ref="E351:E372" si="39">B351*D351</f>
        <v>0</v>
      </c>
      <c r="F351" s="89">
        <f>5*D351</f>
        <v>5</v>
      </c>
      <c r="G351" s="96"/>
      <c r="H351" s="141"/>
      <c r="J351" s="241"/>
      <c r="K351" s="37"/>
    </row>
    <row r="352" spans="1:11" x14ac:dyDescent="0.25">
      <c r="A352" s="166" t="s">
        <v>1236</v>
      </c>
      <c r="B352" s="58">
        <v>0</v>
      </c>
      <c r="C352" s="151">
        <f t="shared" si="38"/>
        <v>3</v>
      </c>
      <c r="D352" s="89">
        <f>VLOOKUP(C352,'_Score matrix'!$B$31:$C$35,2,FALSE)</f>
        <v>1</v>
      </c>
      <c r="E352" s="89">
        <f t="shared" si="39"/>
        <v>0</v>
      </c>
      <c r="F352" s="89">
        <f t="shared" ref="F352:F372" si="40">5*D352</f>
        <v>5</v>
      </c>
      <c r="G352" s="96"/>
      <c r="H352" s="141"/>
      <c r="J352" s="241"/>
      <c r="K352" s="37"/>
    </row>
    <row r="353" spans="1:11" x14ac:dyDescent="0.25">
      <c r="A353" s="166" t="s">
        <v>1650</v>
      </c>
      <c r="B353" s="58">
        <v>0</v>
      </c>
      <c r="C353" s="151">
        <f t="shared" si="38"/>
        <v>3</v>
      </c>
      <c r="D353" s="89">
        <f>VLOOKUP(C353,'_Score matrix'!$B$31:$C$35,2,FALSE)</f>
        <v>1</v>
      </c>
      <c r="E353" s="89">
        <f t="shared" si="39"/>
        <v>0</v>
      </c>
      <c r="F353" s="89">
        <f t="shared" si="40"/>
        <v>5</v>
      </c>
      <c r="G353" s="96"/>
      <c r="H353" s="141"/>
      <c r="J353" s="241"/>
      <c r="K353" s="37"/>
    </row>
    <row r="354" spans="1:11" x14ac:dyDescent="0.25">
      <c r="A354" s="166" t="s">
        <v>1651</v>
      </c>
      <c r="B354" s="58">
        <v>0</v>
      </c>
      <c r="C354" s="151">
        <f t="shared" si="38"/>
        <v>3</v>
      </c>
      <c r="D354" s="89">
        <f>VLOOKUP(C354,'_Score matrix'!$B$31:$C$35,2,FALSE)</f>
        <v>1</v>
      </c>
      <c r="E354" s="89">
        <f t="shared" si="39"/>
        <v>0</v>
      </c>
      <c r="F354" s="89">
        <f t="shared" si="40"/>
        <v>5</v>
      </c>
      <c r="G354" s="96"/>
      <c r="H354" s="141"/>
      <c r="J354" s="241"/>
      <c r="K354" s="37"/>
    </row>
    <row r="355" spans="1:11" x14ac:dyDescent="0.25">
      <c r="A355" s="166" t="s">
        <v>1652</v>
      </c>
      <c r="B355" s="58">
        <v>0</v>
      </c>
      <c r="C355" s="151">
        <f t="shared" si="38"/>
        <v>3</v>
      </c>
      <c r="D355" s="89">
        <f>VLOOKUP(C355,'_Score matrix'!$B$31:$C$35,2,FALSE)</f>
        <v>1</v>
      </c>
      <c r="E355" s="89">
        <f t="shared" si="39"/>
        <v>0</v>
      </c>
      <c r="F355" s="89">
        <f t="shared" ref="F355:F364" si="41">5*D355</f>
        <v>5</v>
      </c>
      <c r="G355" s="96"/>
      <c r="H355" s="141"/>
      <c r="J355" s="241"/>
      <c r="K355" s="37"/>
    </row>
    <row r="356" spans="1:11" x14ac:dyDescent="0.25">
      <c r="A356" s="166" t="s">
        <v>1653</v>
      </c>
      <c r="B356" s="58">
        <v>0</v>
      </c>
      <c r="C356" s="151">
        <f t="shared" si="38"/>
        <v>3</v>
      </c>
      <c r="D356" s="89">
        <f>VLOOKUP(C356,'_Score matrix'!$B$31:$C$35,2,FALSE)</f>
        <v>1</v>
      </c>
      <c r="E356" s="89">
        <f t="shared" si="39"/>
        <v>0</v>
      </c>
      <c r="F356" s="89">
        <f t="shared" si="41"/>
        <v>5</v>
      </c>
      <c r="G356" s="96"/>
      <c r="H356" s="141"/>
      <c r="J356" s="241"/>
      <c r="K356" s="37"/>
    </row>
    <row r="357" spans="1:11" x14ac:dyDescent="0.25">
      <c r="A357" s="166" t="s">
        <v>1654</v>
      </c>
      <c r="B357" s="58">
        <v>0</v>
      </c>
      <c r="C357" s="151">
        <f t="shared" si="38"/>
        <v>3</v>
      </c>
      <c r="D357" s="89">
        <f>VLOOKUP(C357,'_Score matrix'!$B$31:$C$35,2,FALSE)</f>
        <v>1</v>
      </c>
      <c r="E357" s="89">
        <f t="shared" si="39"/>
        <v>0</v>
      </c>
      <c r="F357" s="89">
        <f t="shared" si="41"/>
        <v>5</v>
      </c>
      <c r="G357" s="96"/>
      <c r="H357" s="141"/>
      <c r="J357" s="241"/>
      <c r="K357" s="37"/>
    </row>
    <row r="358" spans="1:11" x14ac:dyDescent="0.25">
      <c r="A358" s="166" t="s">
        <v>1655</v>
      </c>
      <c r="B358" s="58">
        <v>0</v>
      </c>
      <c r="C358" s="151">
        <f t="shared" si="38"/>
        <v>3</v>
      </c>
      <c r="D358" s="89">
        <f>VLOOKUP(C358,'_Score matrix'!$B$31:$C$35,2,FALSE)</f>
        <v>1</v>
      </c>
      <c r="E358" s="89">
        <f t="shared" si="39"/>
        <v>0</v>
      </c>
      <c r="F358" s="89">
        <f t="shared" si="41"/>
        <v>5</v>
      </c>
      <c r="G358" s="96"/>
      <c r="H358" s="141"/>
      <c r="J358" s="241"/>
      <c r="K358" s="37"/>
    </row>
    <row r="359" spans="1:11" x14ac:dyDescent="0.25">
      <c r="A359" s="166" t="s">
        <v>1656</v>
      </c>
      <c r="B359" s="58">
        <v>0</v>
      </c>
      <c r="C359" s="151">
        <f t="shared" si="38"/>
        <v>3</v>
      </c>
      <c r="D359" s="89">
        <f>VLOOKUP(C359,'_Score matrix'!$B$31:$C$35,2,FALSE)</f>
        <v>1</v>
      </c>
      <c r="E359" s="89">
        <f t="shared" si="39"/>
        <v>0</v>
      </c>
      <c r="F359" s="89">
        <f t="shared" si="41"/>
        <v>5</v>
      </c>
      <c r="G359" s="96"/>
      <c r="H359" s="141"/>
      <c r="J359" s="241"/>
      <c r="K359" s="37"/>
    </row>
    <row r="360" spans="1:11" x14ac:dyDescent="0.25">
      <c r="A360" s="166" t="s">
        <v>1657</v>
      </c>
      <c r="B360" s="58">
        <v>0</v>
      </c>
      <c r="C360" s="151">
        <f t="shared" si="38"/>
        <v>3</v>
      </c>
      <c r="D360" s="89">
        <f>VLOOKUP(C360,'_Score matrix'!$B$31:$C$35,2,FALSE)</f>
        <v>1</v>
      </c>
      <c r="E360" s="89">
        <f t="shared" si="39"/>
        <v>0</v>
      </c>
      <c r="F360" s="89">
        <f t="shared" si="41"/>
        <v>5</v>
      </c>
      <c r="G360" s="96"/>
      <c r="H360" s="141"/>
      <c r="J360" s="241"/>
      <c r="K360" s="37"/>
    </row>
    <row r="361" spans="1:11" x14ac:dyDescent="0.25">
      <c r="A361" s="166" t="s">
        <v>1658</v>
      </c>
      <c r="B361" s="58">
        <v>0</v>
      </c>
      <c r="C361" s="151">
        <f t="shared" si="38"/>
        <v>3</v>
      </c>
      <c r="D361" s="89">
        <f>VLOOKUP(C361,'_Score matrix'!$B$31:$C$35,2,FALSE)</f>
        <v>1</v>
      </c>
      <c r="E361" s="89">
        <f t="shared" si="39"/>
        <v>0</v>
      </c>
      <c r="F361" s="89">
        <f t="shared" si="41"/>
        <v>5</v>
      </c>
      <c r="G361" s="96"/>
      <c r="H361" s="141"/>
      <c r="J361" s="241"/>
      <c r="K361" s="37"/>
    </row>
    <row r="362" spans="1:11" x14ac:dyDescent="0.25">
      <c r="A362" s="166" t="s">
        <v>1659</v>
      </c>
      <c r="B362" s="58">
        <v>0</v>
      </c>
      <c r="C362" s="151">
        <f t="shared" si="38"/>
        <v>3</v>
      </c>
      <c r="D362" s="89">
        <f>VLOOKUP(C362,'_Score matrix'!$B$31:$C$35,2,FALSE)</f>
        <v>1</v>
      </c>
      <c r="E362" s="89">
        <f t="shared" si="39"/>
        <v>0</v>
      </c>
      <c r="F362" s="89">
        <f t="shared" si="41"/>
        <v>5</v>
      </c>
      <c r="G362" s="96"/>
      <c r="H362" s="141"/>
      <c r="J362" s="241"/>
      <c r="K362" s="37"/>
    </row>
    <row r="363" spans="1:11" x14ac:dyDescent="0.25">
      <c r="A363" s="166" t="s">
        <v>1660</v>
      </c>
      <c r="B363" s="58">
        <v>0</v>
      </c>
      <c r="C363" s="151">
        <f t="shared" si="38"/>
        <v>3</v>
      </c>
      <c r="D363" s="89">
        <f>VLOOKUP(C363,'_Score matrix'!$B$31:$C$35,2,FALSE)</f>
        <v>1</v>
      </c>
      <c r="E363" s="89">
        <f t="shared" si="39"/>
        <v>0</v>
      </c>
      <c r="F363" s="89">
        <f t="shared" si="41"/>
        <v>5</v>
      </c>
      <c r="G363" s="96"/>
      <c r="H363" s="141"/>
      <c r="J363" s="241"/>
      <c r="K363" s="37"/>
    </row>
    <row r="364" spans="1:11" x14ac:dyDescent="0.25">
      <c r="A364" s="166" t="s">
        <v>1661</v>
      </c>
      <c r="B364" s="58">
        <v>0</v>
      </c>
      <c r="C364" s="151">
        <f t="shared" si="38"/>
        <v>3</v>
      </c>
      <c r="D364" s="89">
        <f>VLOOKUP(C364,'_Score matrix'!$B$31:$C$35,2,FALSE)</f>
        <v>1</v>
      </c>
      <c r="E364" s="89">
        <f t="shared" si="39"/>
        <v>0</v>
      </c>
      <c r="F364" s="89">
        <f t="shared" si="41"/>
        <v>5</v>
      </c>
      <c r="G364" s="96"/>
      <c r="H364" s="141"/>
      <c r="J364" s="241"/>
      <c r="K364" s="37"/>
    </row>
    <row r="365" spans="1:11" x14ac:dyDescent="0.25">
      <c r="A365" s="166" t="s">
        <v>1662</v>
      </c>
      <c r="B365" s="58">
        <v>0</v>
      </c>
      <c r="C365" s="151">
        <f t="shared" si="38"/>
        <v>3</v>
      </c>
      <c r="D365" s="89">
        <f>VLOOKUP(C365,'_Score matrix'!$B$31:$C$35,2,FALSE)</f>
        <v>1</v>
      </c>
      <c r="E365" s="89">
        <f t="shared" si="39"/>
        <v>0</v>
      </c>
      <c r="F365" s="89">
        <f t="shared" si="40"/>
        <v>5</v>
      </c>
      <c r="G365" s="96"/>
      <c r="H365" s="141"/>
      <c r="J365" s="241"/>
      <c r="K365" s="37"/>
    </row>
    <row r="366" spans="1:11" x14ac:dyDescent="0.25">
      <c r="A366" s="166" t="s">
        <v>1663</v>
      </c>
      <c r="B366" s="58">
        <v>0</v>
      </c>
      <c r="C366" s="151">
        <f t="shared" si="38"/>
        <v>3</v>
      </c>
      <c r="D366" s="89">
        <f>VLOOKUP(C366,'_Score matrix'!$B$31:$C$35,2,FALSE)</f>
        <v>1</v>
      </c>
      <c r="E366" s="89">
        <f t="shared" si="39"/>
        <v>0</v>
      </c>
      <c r="F366" s="89">
        <f t="shared" si="40"/>
        <v>5</v>
      </c>
      <c r="G366" s="96"/>
      <c r="H366" s="141"/>
      <c r="J366" s="241"/>
      <c r="K366" s="37"/>
    </row>
    <row r="367" spans="1:11" x14ac:dyDescent="0.25">
      <c r="A367" s="166" t="s">
        <v>1664</v>
      </c>
      <c r="B367" s="58">
        <v>0</v>
      </c>
      <c r="C367" s="151">
        <f t="shared" si="38"/>
        <v>3</v>
      </c>
      <c r="D367" s="89">
        <f>VLOOKUP(C367,'_Score matrix'!$B$31:$C$35,2,FALSE)</f>
        <v>1</v>
      </c>
      <c r="E367" s="89">
        <f t="shared" si="39"/>
        <v>0</v>
      </c>
      <c r="F367" s="89">
        <f t="shared" si="40"/>
        <v>5</v>
      </c>
      <c r="G367" s="96"/>
      <c r="H367" s="141"/>
      <c r="J367" s="241"/>
      <c r="K367" s="37"/>
    </row>
    <row r="368" spans="1:11" x14ac:dyDescent="0.25">
      <c r="A368" s="166" t="s">
        <v>1665</v>
      </c>
      <c r="B368" s="58">
        <v>0</v>
      </c>
      <c r="C368" s="151">
        <f t="shared" si="38"/>
        <v>3</v>
      </c>
      <c r="D368" s="89">
        <f>VLOOKUP(C368,'_Score matrix'!$B$31:$C$35,2,FALSE)</f>
        <v>1</v>
      </c>
      <c r="E368" s="89">
        <f t="shared" si="39"/>
        <v>0</v>
      </c>
      <c r="F368" s="89">
        <f t="shared" si="40"/>
        <v>5</v>
      </c>
      <c r="G368" s="96"/>
      <c r="H368" s="141"/>
      <c r="J368" s="241"/>
      <c r="K368" s="37"/>
    </row>
    <row r="369" spans="1:11" x14ac:dyDescent="0.25">
      <c r="A369" s="166" t="s">
        <v>1666</v>
      </c>
      <c r="B369" s="58">
        <v>0</v>
      </c>
      <c r="C369" s="151">
        <f t="shared" si="38"/>
        <v>3</v>
      </c>
      <c r="D369" s="89">
        <f>VLOOKUP(C369,'_Score matrix'!$B$31:$C$35,2,FALSE)</f>
        <v>1</v>
      </c>
      <c r="E369" s="89">
        <f t="shared" si="39"/>
        <v>0</v>
      </c>
      <c r="F369" s="89">
        <f t="shared" si="40"/>
        <v>5</v>
      </c>
      <c r="G369" s="96"/>
      <c r="H369" s="141"/>
      <c r="J369" s="241"/>
      <c r="K369" s="37"/>
    </row>
    <row r="370" spans="1:11" x14ac:dyDescent="0.25">
      <c r="A370" s="166" t="s">
        <v>1667</v>
      </c>
      <c r="B370" s="58">
        <v>0</v>
      </c>
      <c r="C370" s="151">
        <f t="shared" si="38"/>
        <v>3</v>
      </c>
      <c r="D370" s="89">
        <f>VLOOKUP(C370,'_Score matrix'!$B$31:$C$35,2,FALSE)</f>
        <v>1</v>
      </c>
      <c r="E370" s="89">
        <f t="shared" si="39"/>
        <v>0</v>
      </c>
      <c r="F370" s="89">
        <f t="shared" si="40"/>
        <v>5</v>
      </c>
      <c r="G370" s="96"/>
      <c r="H370" s="141"/>
      <c r="J370" s="241"/>
      <c r="K370" s="37"/>
    </row>
    <row r="371" spans="1:11" x14ac:dyDescent="0.25">
      <c r="A371" s="166" t="s">
        <v>1668</v>
      </c>
      <c r="B371" s="58">
        <v>0</v>
      </c>
      <c r="C371" s="151">
        <f t="shared" si="38"/>
        <v>3</v>
      </c>
      <c r="D371" s="89">
        <f>VLOOKUP(C371,'_Score matrix'!$B$31:$C$35,2,FALSE)</f>
        <v>1</v>
      </c>
      <c r="E371" s="89">
        <f t="shared" si="39"/>
        <v>0</v>
      </c>
      <c r="F371" s="89">
        <f t="shared" si="40"/>
        <v>5</v>
      </c>
      <c r="G371" s="96"/>
      <c r="H371" s="141"/>
      <c r="J371" s="241"/>
      <c r="K371" s="37"/>
    </row>
    <row r="372" spans="1:11" ht="15.75" thickBot="1" x14ac:dyDescent="0.3">
      <c r="A372" s="166" t="s">
        <v>1669</v>
      </c>
      <c r="B372" s="58">
        <v>0</v>
      </c>
      <c r="C372" s="152">
        <f t="shared" si="38"/>
        <v>3</v>
      </c>
      <c r="D372" s="90">
        <f>VLOOKUP(C372,'_Score matrix'!$B$31:$C$35,2,FALSE)</f>
        <v>1</v>
      </c>
      <c r="E372" s="90">
        <f t="shared" si="39"/>
        <v>0</v>
      </c>
      <c r="F372" s="90">
        <f t="shared" si="40"/>
        <v>5</v>
      </c>
      <c r="G372" s="97"/>
      <c r="H372" s="143"/>
      <c r="J372" s="241"/>
      <c r="K372" s="37"/>
    </row>
    <row r="373" spans="1:11" x14ac:dyDescent="0.25">
      <c r="A373" s="163" t="s">
        <v>659</v>
      </c>
      <c r="B373" s="59">
        <f>SUMIF(B351:B372,"&lt;6")</f>
        <v>0</v>
      </c>
      <c r="C373" s="59">
        <f>SUM(C351:C372)</f>
        <v>66</v>
      </c>
      <c r="D373" s="95">
        <f t="shared" ref="D373:F373" si="42">SUM(D351:D372)</f>
        <v>22</v>
      </c>
      <c r="E373" s="95">
        <f t="shared" si="42"/>
        <v>0</v>
      </c>
      <c r="F373" s="95">
        <f t="shared" si="42"/>
        <v>110</v>
      </c>
      <c r="G373" s="95">
        <f>IF(ROUND(100*(E373-D373)/(F373-D373),2) &lt; 0, 0, ROUND(100*(E373-D373)/(F373-D373),2))</f>
        <v>0</v>
      </c>
      <c r="H373" s="146"/>
    </row>
    <row r="374" spans="1:11" ht="15.75" thickBot="1" x14ac:dyDescent="0.3">
      <c r="A374" s="167" t="s">
        <v>660</v>
      </c>
      <c r="B374" s="156">
        <f>SUM(B332:B333,B335:B336,B338:B341,B343:B344,B346:B349)</f>
        <v>0</v>
      </c>
      <c r="C374" s="156">
        <f>SUM(C332:C333,C335:C336,C338:C341,C343:C344,C346:C349)</f>
        <v>42</v>
      </c>
      <c r="D374" s="86">
        <f>SUM(D332:D333,D335:D336,D338:D341,D343:D344,D346:D349)</f>
        <v>14</v>
      </c>
      <c r="E374" s="86">
        <f>SUM(E332:E333,E335:E336,E338:E341,E343:E344,E346:E349)</f>
        <v>0</v>
      </c>
      <c r="F374" s="86">
        <f>SUM(F332:F333,F335:F336,F338:F341,F343:F344,F346:F349)</f>
        <v>70</v>
      </c>
      <c r="G374" s="86">
        <f>IF(ROUND(100*(E374-D374)/(F374-D374),2) &lt; 0, 0, ROUND(100*(E374-D374)/(F374-D374),2))</f>
        <v>0</v>
      </c>
      <c r="H374" s="147"/>
    </row>
    <row r="375" spans="1:11" ht="15.75" thickBot="1" x14ac:dyDescent="0.3">
      <c r="A375" s="57"/>
      <c r="B375" s="57"/>
      <c r="C375" s="57"/>
      <c r="D375" s="8"/>
      <c r="E375" s="8"/>
      <c r="F375" s="8"/>
      <c r="G375" s="8"/>
      <c r="H375" s="57"/>
    </row>
    <row r="376" spans="1:11" ht="15.75" thickBot="1" x14ac:dyDescent="0.3">
      <c r="A376" s="369" t="s">
        <v>1174</v>
      </c>
      <c r="B376" s="370"/>
      <c r="C376" s="370"/>
      <c r="D376" s="370"/>
      <c r="E376" s="370"/>
      <c r="F376" s="370"/>
      <c r="G376" s="370"/>
      <c r="H376" s="371"/>
      <c r="J376" s="37"/>
      <c r="K376" s="37"/>
    </row>
    <row r="377" spans="1:11" x14ac:dyDescent="0.25">
      <c r="A377" s="114" t="s">
        <v>432</v>
      </c>
      <c r="B377" s="153"/>
      <c r="C377" s="153"/>
      <c r="D377" s="94"/>
      <c r="E377" s="94"/>
      <c r="F377" s="94"/>
      <c r="G377" s="94"/>
      <c r="H377" s="137"/>
      <c r="J377" s="37"/>
      <c r="K377" s="37"/>
    </row>
    <row r="378" spans="1:11" x14ac:dyDescent="0.25">
      <c r="A378" s="158" t="s">
        <v>1564</v>
      </c>
      <c r="B378" s="151">
        <v>2</v>
      </c>
      <c r="C378" s="151"/>
      <c r="D378" s="89"/>
      <c r="E378" s="89"/>
      <c r="F378" s="89"/>
      <c r="G378" s="89"/>
      <c r="H378" s="133"/>
      <c r="J378" s="37"/>
      <c r="K378" s="37"/>
    </row>
    <row r="379" spans="1:11" x14ac:dyDescent="0.25">
      <c r="A379" s="158" t="s">
        <v>433</v>
      </c>
      <c r="B379" s="151">
        <v>0</v>
      </c>
      <c r="C379" s="151">
        <v>3</v>
      </c>
      <c r="D379" s="89">
        <f>VLOOKUP(C379,'_Score matrix'!$B$31:$C$35,2,FALSE)</f>
        <v>1</v>
      </c>
      <c r="E379" s="89">
        <f>B379*D379</f>
        <v>0</v>
      </c>
      <c r="F379" s="89">
        <f>5*D379</f>
        <v>5</v>
      </c>
      <c r="G379" s="89"/>
      <c r="H379" s="133"/>
      <c r="J379" s="244"/>
      <c r="K379" s="37"/>
    </row>
    <row r="380" spans="1:11" x14ac:dyDescent="0.25">
      <c r="A380" s="158" t="s">
        <v>434</v>
      </c>
      <c r="B380" s="151"/>
      <c r="C380" s="151"/>
      <c r="D380" s="89"/>
      <c r="E380" s="89"/>
      <c r="F380" s="89"/>
      <c r="G380" s="89"/>
      <c r="H380" s="133"/>
      <c r="J380" s="244"/>
      <c r="K380" s="37"/>
    </row>
    <row r="381" spans="1:11" x14ac:dyDescent="0.25">
      <c r="A381" s="164" t="s">
        <v>1819</v>
      </c>
      <c r="B381" s="151">
        <v>1</v>
      </c>
      <c r="C381" s="151"/>
      <c r="D381" s="89"/>
      <c r="E381" s="89"/>
      <c r="F381" s="89"/>
      <c r="G381" s="89"/>
      <c r="H381" s="133"/>
      <c r="J381" s="241"/>
      <c r="K381" s="37"/>
    </row>
    <row r="382" spans="1:11" x14ac:dyDescent="0.25">
      <c r="A382" s="164" t="s">
        <v>1820</v>
      </c>
      <c r="B382" s="151">
        <v>1</v>
      </c>
      <c r="C382" s="151"/>
      <c r="D382" s="89"/>
      <c r="E382" s="89"/>
      <c r="F382" s="89"/>
      <c r="G382" s="89"/>
      <c r="H382" s="133"/>
      <c r="J382" s="241"/>
      <c r="K382" s="37"/>
    </row>
    <row r="383" spans="1:11" x14ac:dyDescent="0.25">
      <c r="A383" s="164" t="s">
        <v>1821</v>
      </c>
      <c r="B383" s="151">
        <v>1</v>
      </c>
      <c r="C383" s="151"/>
      <c r="D383" s="89"/>
      <c r="E383" s="89"/>
      <c r="F383" s="89"/>
      <c r="G383" s="89"/>
      <c r="H383" s="133"/>
      <c r="J383" s="241"/>
      <c r="K383" s="37"/>
    </row>
    <row r="384" spans="1:11" x14ac:dyDescent="0.25">
      <c r="A384" s="164" t="s">
        <v>1822</v>
      </c>
      <c r="B384" s="151">
        <v>1</v>
      </c>
      <c r="C384" s="151"/>
      <c r="D384" s="89"/>
      <c r="E384" s="89"/>
      <c r="F384" s="89"/>
      <c r="G384" s="89"/>
      <c r="H384" s="133"/>
      <c r="J384" s="241"/>
      <c r="K384" s="37"/>
    </row>
    <row r="385" spans="1:11" x14ac:dyDescent="0.25">
      <c r="A385" s="164" t="s">
        <v>1823</v>
      </c>
      <c r="B385" s="151">
        <v>1</v>
      </c>
      <c r="C385" s="151"/>
      <c r="D385" s="89"/>
      <c r="E385" s="89"/>
      <c r="F385" s="89"/>
      <c r="G385" s="89"/>
      <c r="H385" s="133"/>
      <c r="J385" s="241"/>
      <c r="K385" s="37"/>
    </row>
    <row r="386" spans="1:11" x14ac:dyDescent="0.25">
      <c r="A386" s="164" t="s">
        <v>1824</v>
      </c>
      <c r="B386" s="151">
        <v>1</v>
      </c>
      <c r="C386" s="151"/>
      <c r="D386" s="89"/>
      <c r="E386" s="89"/>
      <c r="F386" s="89"/>
      <c r="G386" s="89"/>
      <c r="H386" s="133"/>
      <c r="J386" s="241"/>
      <c r="K386" s="37"/>
    </row>
    <row r="387" spans="1:11" x14ac:dyDescent="0.25">
      <c r="A387" s="164" t="s">
        <v>1825</v>
      </c>
      <c r="B387" s="151">
        <v>1</v>
      </c>
      <c r="C387" s="151"/>
      <c r="D387" s="89"/>
      <c r="E387" s="89"/>
      <c r="F387" s="89"/>
      <c r="G387" s="89"/>
      <c r="H387" s="133"/>
      <c r="J387" s="241"/>
      <c r="K387" s="37"/>
    </row>
    <row r="388" spans="1:11" x14ac:dyDescent="0.25">
      <c r="A388" s="164" t="s">
        <v>1826</v>
      </c>
      <c r="B388" s="151">
        <v>1</v>
      </c>
      <c r="C388" s="151"/>
      <c r="D388" s="89"/>
      <c r="E388" s="89"/>
      <c r="F388" s="89"/>
      <c r="G388" s="89"/>
      <c r="H388" s="133"/>
      <c r="J388" s="241"/>
      <c r="K388" s="37"/>
    </row>
    <row r="389" spans="1:11" x14ac:dyDescent="0.25">
      <c r="A389" s="164" t="s">
        <v>1827</v>
      </c>
      <c r="B389" s="151">
        <v>1</v>
      </c>
      <c r="C389" s="151"/>
      <c r="D389" s="89"/>
      <c r="E389" s="89"/>
      <c r="F389" s="89"/>
      <c r="G389" s="89"/>
      <c r="H389" s="133"/>
      <c r="J389" s="241"/>
      <c r="K389" s="37"/>
    </row>
    <row r="390" spans="1:11" x14ac:dyDescent="0.25">
      <c r="A390" s="164" t="s">
        <v>1828</v>
      </c>
      <c r="B390" s="151">
        <v>1</v>
      </c>
      <c r="C390" s="151"/>
      <c r="D390" s="89"/>
      <c r="E390" s="89"/>
      <c r="F390" s="89"/>
      <c r="G390" s="89"/>
      <c r="H390" s="133"/>
      <c r="J390" s="241"/>
      <c r="K390" s="37"/>
    </row>
    <row r="391" spans="1:11" x14ac:dyDescent="0.25">
      <c r="A391" s="164" t="s">
        <v>1829</v>
      </c>
      <c r="B391" s="151">
        <v>1</v>
      </c>
      <c r="C391" s="151"/>
      <c r="D391" s="89"/>
      <c r="E391" s="89"/>
      <c r="F391" s="89"/>
      <c r="G391" s="89"/>
      <c r="H391" s="133"/>
      <c r="J391" s="241"/>
      <c r="K391" s="37"/>
    </row>
    <row r="392" spans="1:11" x14ac:dyDescent="0.25">
      <c r="A392" s="158" t="s">
        <v>435</v>
      </c>
      <c r="B392" s="151">
        <v>0</v>
      </c>
      <c r="C392" s="151">
        <v>3</v>
      </c>
      <c r="D392" s="89">
        <f>VLOOKUP(C392,'_Score matrix'!$B$31:$C$35,2,FALSE)</f>
        <v>1</v>
      </c>
      <c r="E392" s="89">
        <f>B392*D392</f>
        <v>0</v>
      </c>
      <c r="F392" s="89">
        <f>5*D392</f>
        <v>5</v>
      </c>
      <c r="G392" s="89"/>
      <c r="H392" s="133"/>
      <c r="J392" s="240"/>
      <c r="K392" s="37"/>
    </row>
    <row r="393" spans="1:11" x14ac:dyDescent="0.25">
      <c r="A393" s="158" t="s">
        <v>436</v>
      </c>
      <c r="B393" s="151"/>
      <c r="C393" s="151"/>
      <c r="D393" s="89"/>
      <c r="E393" s="89"/>
      <c r="F393" s="89"/>
      <c r="G393" s="89"/>
      <c r="H393" s="133"/>
      <c r="J393" s="242"/>
      <c r="K393" s="37"/>
    </row>
    <row r="394" spans="1:11" x14ac:dyDescent="0.25">
      <c r="A394" s="158" t="s">
        <v>1830</v>
      </c>
      <c r="B394" s="151">
        <v>1</v>
      </c>
      <c r="C394" s="151"/>
      <c r="D394" s="89"/>
      <c r="E394" s="89"/>
      <c r="F394" s="89"/>
      <c r="G394" s="89"/>
      <c r="H394" s="133"/>
      <c r="J394" s="241"/>
      <c r="K394" s="37"/>
    </row>
    <row r="395" spans="1:11" x14ac:dyDescent="0.25">
      <c r="A395" s="158" t="s">
        <v>1831</v>
      </c>
      <c r="B395" s="151">
        <v>1</v>
      </c>
      <c r="C395" s="151"/>
      <c r="D395" s="89"/>
      <c r="E395" s="89"/>
      <c r="F395" s="89"/>
      <c r="G395" s="89"/>
      <c r="H395" s="133"/>
      <c r="J395" s="241"/>
      <c r="K395" s="37"/>
    </row>
    <row r="396" spans="1:11" x14ac:dyDescent="0.25">
      <c r="A396" s="158" t="s">
        <v>1832</v>
      </c>
      <c r="B396" s="151">
        <v>1</v>
      </c>
      <c r="C396" s="151"/>
      <c r="D396" s="89"/>
      <c r="E396" s="89"/>
      <c r="F396" s="89"/>
      <c r="G396" s="89"/>
      <c r="H396" s="133"/>
      <c r="J396" s="241"/>
      <c r="K396" s="37"/>
    </row>
    <row r="397" spans="1:11" x14ac:dyDescent="0.25">
      <c r="A397" s="158" t="s">
        <v>1833</v>
      </c>
      <c r="B397" s="151">
        <v>1</v>
      </c>
      <c r="C397" s="151"/>
      <c r="D397" s="89"/>
      <c r="E397" s="89"/>
      <c r="F397" s="89"/>
      <c r="G397" s="89"/>
      <c r="H397" s="133"/>
      <c r="J397" s="241"/>
      <c r="K397" s="37"/>
    </row>
    <row r="398" spans="1:11" x14ac:dyDescent="0.25">
      <c r="A398" s="158" t="s">
        <v>1834</v>
      </c>
      <c r="B398" s="151">
        <v>1</v>
      </c>
      <c r="C398" s="151"/>
      <c r="D398" s="89"/>
      <c r="E398" s="89"/>
      <c r="F398" s="89"/>
      <c r="G398" s="89"/>
      <c r="H398" s="133"/>
      <c r="J398" s="241"/>
      <c r="K398" s="37"/>
    </row>
    <row r="399" spans="1:11" x14ac:dyDescent="0.25">
      <c r="A399" s="158" t="s">
        <v>1835</v>
      </c>
      <c r="B399" s="151">
        <v>1</v>
      </c>
      <c r="C399" s="151"/>
      <c r="D399" s="89"/>
      <c r="E399" s="89"/>
      <c r="F399" s="89"/>
      <c r="G399" s="89"/>
      <c r="H399" s="133"/>
      <c r="J399" s="241"/>
      <c r="K399" s="37"/>
    </row>
    <row r="400" spans="1:11" x14ac:dyDescent="0.25">
      <c r="A400" s="158" t="s">
        <v>1836</v>
      </c>
      <c r="B400" s="151">
        <v>1</v>
      </c>
      <c r="C400" s="151"/>
      <c r="D400" s="89"/>
      <c r="E400" s="89"/>
      <c r="F400" s="89"/>
      <c r="G400" s="89"/>
      <c r="H400" s="133"/>
      <c r="J400" s="241"/>
      <c r="K400" s="37"/>
    </row>
    <row r="401" spans="1:11" x14ac:dyDescent="0.25">
      <c r="A401" s="158" t="s">
        <v>1837</v>
      </c>
      <c r="B401" s="151">
        <v>1</v>
      </c>
      <c r="C401" s="151"/>
      <c r="D401" s="89"/>
      <c r="E401" s="89"/>
      <c r="F401" s="89"/>
      <c r="G401" s="89"/>
      <c r="H401" s="133"/>
      <c r="J401" s="241"/>
      <c r="K401" s="37"/>
    </row>
    <row r="402" spans="1:11" x14ac:dyDescent="0.25">
      <c r="A402" s="158" t="s">
        <v>1838</v>
      </c>
      <c r="B402" s="151">
        <v>1</v>
      </c>
      <c r="C402" s="151"/>
      <c r="D402" s="89"/>
      <c r="E402" s="89"/>
      <c r="F402" s="89"/>
      <c r="G402" s="89"/>
      <c r="H402" s="133"/>
      <c r="J402" s="241"/>
      <c r="K402" s="37"/>
    </row>
    <row r="403" spans="1:11" x14ac:dyDescent="0.25">
      <c r="A403" s="158" t="s">
        <v>1839</v>
      </c>
      <c r="B403" s="151">
        <v>1</v>
      </c>
      <c r="C403" s="151"/>
      <c r="D403" s="89"/>
      <c r="E403" s="89"/>
      <c r="F403" s="89"/>
      <c r="G403" s="89"/>
      <c r="H403" s="133"/>
      <c r="J403" s="241"/>
      <c r="K403" s="37"/>
    </row>
    <row r="404" spans="1:11" x14ac:dyDescent="0.25">
      <c r="A404" s="158" t="s">
        <v>1840</v>
      </c>
      <c r="B404" s="151">
        <v>1</v>
      </c>
      <c r="C404" s="151"/>
      <c r="D404" s="89"/>
      <c r="E404" s="89"/>
      <c r="F404" s="89"/>
      <c r="G404" s="89"/>
      <c r="H404" s="133"/>
      <c r="J404" s="241"/>
      <c r="K404" s="37"/>
    </row>
    <row r="405" spans="1:11" x14ac:dyDescent="0.25">
      <c r="A405" s="158" t="s">
        <v>1841</v>
      </c>
      <c r="B405" s="151">
        <v>1</v>
      </c>
      <c r="C405" s="151"/>
      <c r="D405" s="89"/>
      <c r="E405" s="89"/>
      <c r="F405" s="89"/>
      <c r="G405" s="89"/>
      <c r="H405" s="133"/>
      <c r="J405" s="241"/>
      <c r="K405" s="37"/>
    </row>
    <row r="406" spans="1:11" x14ac:dyDescent="0.25">
      <c r="A406" s="164" t="s">
        <v>437</v>
      </c>
      <c r="B406" s="103"/>
      <c r="C406" s="103"/>
      <c r="D406" s="89"/>
      <c r="E406" s="89"/>
      <c r="F406" s="89"/>
      <c r="G406" s="89"/>
      <c r="H406" s="133"/>
      <c r="J406" s="242"/>
      <c r="K406" s="37"/>
    </row>
    <row r="407" spans="1:11" x14ac:dyDescent="0.25">
      <c r="A407" s="164" t="s">
        <v>458</v>
      </c>
      <c r="B407" s="151">
        <v>0</v>
      </c>
      <c r="C407" s="151">
        <f t="shared" ref="C407:C426" si="43">IF(B407=6, 1, 3)</f>
        <v>3</v>
      </c>
      <c r="D407" s="89">
        <f>VLOOKUP(C407,'_Score matrix'!$B$31:$C$35,2,FALSE)</f>
        <v>1</v>
      </c>
      <c r="E407" s="89">
        <f t="shared" ref="E407:E425" si="44">B407*D407</f>
        <v>0</v>
      </c>
      <c r="F407" s="89">
        <f>5*D407</f>
        <v>5</v>
      </c>
      <c r="G407" s="89"/>
      <c r="H407" s="133"/>
      <c r="J407" s="241"/>
      <c r="K407" s="37"/>
    </row>
    <row r="408" spans="1:11" x14ac:dyDescent="0.25">
      <c r="A408" s="164" t="s">
        <v>459</v>
      </c>
      <c r="B408" s="151">
        <v>0</v>
      </c>
      <c r="C408" s="151">
        <f t="shared" si="43"/>
        <v>3</v>
      </c>
      <c r="D408" s="89">
        <f>VLOOKUP(C408,'_Score matrix'!$B$31:$C$35,2,FALSE)</f>
        <v>1</v>
      </c>
      <c r="E408" s="89">
        <f t="shared" si="44"/>
        <v>0</v>
      </c>
      <c r="F408" s="89">
        <f t="shared" ref="F408:F423" si="45">5*D408</f>
        <v>5</v>
      </c>
      <c r="G408" s="89"/>
      <c r="H408" s="133"/>
      <c r="J408" s="241"/>
      <c r="K408" s="37"/>
    </row>
    <row r="409" spans="1:11" x14ac:dyDescent="0.25">
      <c r="A409" s="164" t="s">
        <v>460</v>
      </c>
      <c r="B409" s="151">
        <v>0</v>
      </c>
      <c r="C409" s="151">
        <f t="shared" si="43"/>
        <v>3</v>
      </c>
      <c r="D409" s="89">
        <f>VLOOKUP(C409,'_Score matrix'!$B$31:$C$35,2,FALSE)</f>
        <v>1</v>
      </c>
      <c r="E409" s="89">
        <f t="shared" si="44"/>
        <v>0</v>
      </c>
      <c r="F409" s="89">
        <f t="shared" si="45"/>
        <v>5</v>
      </c>
      <c r="G409" s="89"/>
      <c r="H409" s="133"/>
      <c r="J409" s="241"/>
      <c r="K409" s="37"/>
    </row>
    <row r="410" spans="1:11" x14ac:dyDescent="0.25">
      <c r="A410" s="164" t="s">
        <v>461</v>
      </c>
      <c r="B410" s="151">
        <v>0</v>
      </c>
      <c r="C410" s="151">
        <f t="shared" si="43"/>
        <v>3</v>
      </c>
      <c r="D410" s="89">
        <f>VLOOKUP(C410,'_Score matrix'!$B$31:$C$35,2,FALSE)</f>
        <v>1</v>
      </c>
      <c r="E410" s="89">
        <f t="shared" si="44"/>
        <v>0</v>
      </c>
      <c r="F410" s="89">
        <f t="shared" si="45"/>
        <v>5</v>
      </c>
      <c r="G410" s="89"/>
      <c r="H410" s="133"/>
      <c r="J410" s="241"/>
      <c r="K410" s="37"/>
    </row>
    <row r="411" spans="1:11" x14ac:dyDescent="0.25">
      <c r="A411" s="164" t="s">
        <v>462</v>
      </c>
      <c r="B411" s="151">
        <v>0</v>
      </c>
      <c r="C411" s="151">
        <f t="shared" si="43"/>
        <v>3</v>
      </c>
      <c r="D411" s="89">
        <f>VLOOKUP(C411,'_Score matrix'!$B$31:$C$35,2,FALSE)</f>
        <v>1</v>
      </c>
      <c r="E411" s="89">
        <f t="shared" si="44"/>
        <v>0</v>
      </c>
      <c r="F411" s="89">
        <f t="shared" si="45"/>
        <v>5</v>
      </c>
      <c r="G411" s="89"/>
      <c r="H411" s="133"/>
      <c r="J411" s="241"/>
      <c r="K411" s="37"/>
    </row>
    <row r="412" spans="1:11" x14ac:dyDescent="0.25">
      <c r="A412" s="164" t="s">
        <v>463</v>
      </c>
      <c r="B412" s="151">
        <v>0</v>
      </c>
      <c r="C412" s="151">
        <f t="shared" si="43"/>
        <v>3</v>
      </c>
      <c r="D412" s="89">
        <f>VLOOKUP(C412,'_Score matrix'!$B$31:$C$35,2,FALSE)</f>
        <v>1</v>
      </c>
      <c r="E412" s="89">
        <f t="shared" si="44"/>
        <v>0</v>
      </c>
      <c r="F412" s="89">
        <f t="shared" si="45"/>
        <v>5</v>
      </c>
      <c r="G412" s="89"/>
      <c r="H412" s="133"/>
      <c r="J412" s="241"/>
      <c r="K412" s="37"/>
    </row>
    <row r="413" spans="1:11" x14ac:dyDescent="0.25">
      <c r="A413" s="164" t="s">
        <v>464</v>
      </c>
      <c r="B413" s="151">
        <v>0</v>
      </c>
      <c r="C413" s="151">
        <f t="shared" si="43"/>
        <v>3</v>
      </c>
      <c r="D413" s="89">
        <f>VLOOKUP(C413,'_Score matrix'!$B$31:$C$35,2,FALSE)</f>
        <v>1</v>
      </c>
      <c r="E413" s="89">
        <f t="shared" si="44"/>
        <v>0</v>
      </c>
      <c r="F413" s="89">
        <f t="shared" si="45"/>
        <v>5</v>
      </c>
      <c r="G413" s="89"/>
      <c r="H413" s="133"/>
      <c r="J413" s="241"/>
      <c r="K413" s="37"/>
    </row>
    <row r="414" spans="1:11" x14ac:dyDescent="0.25">
      <c r="A414" s="164" t="s">
        <v>465</v>
      </c>
      <c r="B414" s="151">
        <v>0</v>
      </c>
      <c r="C414" s="151">
        <f t="shared" si="43"/>
        <v>3</v>
      </c>
      <c r="D414" s="89">
        <f>VLOOKUP(C414,'_Score matrix'!$B$31:$C$35,2,FALSE)</f>
        <v>1</v>
      </c>
      <c r="E414" s="89">
        <f t="shared" si="44"/>
        <v>0</v>
      </c>
      <c r="F414" s="89">
        <f t="shared" si="45"/>
        <v>5</v>
      </c>
      <c r="G414" s="89"/>
      <c r="H414" s="133"/>
      <c r="J414" s="241"/>
      <c r="K414" s="37"/>
    </row>
    <row r="415" spans="1:11" x14ac:dyDescent="0.25">
      <c r="A415" s="164" t="s">
        <v>466</v>
      </c>
      <c r="B415" s="151">
        <v>0</v>
      </c>
      <c r="C415" s="151">
        <f t="shared" si="43"/>
        <v>3</v>
      </c>
      <c r="D415" s="89">
        <f>VLOOKUP(C415,'_Score matrix'!$B$31:$C$35,2,FALSE)</f>
        <v>1</v>
      </c>
      <c r="E415" s="89">
        <f t="shared" si="44"/>
        <v>0</v>
      </c>
      <c r="F415" s="89">
        <f t="shared" si="45"/>
        <v>5</v>
      </c>
      <c r="G415" s="89"/>
      <c r="H415" s="133"/>
      <c r="J415" s="241"/>
      <c r="K415" s="37"/>
    </row>
    <row r="416" spans="1:11" x14ac:dyDescent="0.25">
      <c r="A416" s="164" t="s">
        <v>467</v>
      </c>
      <c r="B416" s="151">
        <v>0</v>
      </c>
      <c r="C416" s="151">
        <f t="shared" si="43"/>
        <v>3</v>
      </c>
      <c r="D416" s="89">
        <f>VLOOKUP(C416,'_Score matrix'!$B$31:$C$35,2,FALSE)</f>
        <v>1</v>
      </c>
      <c r="E416" s="89">
        <f t="shared" si="44"/>
        <v>0</v>
      </c>
      <c r="F416" s="89">
        <f t="shared" si="45"/>
        <v>5</v>
      </c>
      <c r="G416" s="89"/>
      <c r="H416" s="133"/>
      <c r="J416" s="241"/>
      <c r="K416" s="37"/>
    </row>
    <row r="417" spans="1:11" x14ac:dyDescent="0.25">
      <c r="A417" s="164" t="s">
        <v>468</v>
      </c>
      <c r="B417" s="151">
        <v>0</v>
      </c>
      <c r="C417" s="151">
        <f t="shared" si="43"/>
        <v>3</v>
      </c>
      <c r="D417" s="89">
        <f>VLOOKUP(C417,'_Score matrix'!$B$31:$C$35,2,FALSE)</f>
        <v>1</v>
      </c>
      <c r="E417" s="89">
        <f t="shared" si="44"/>
        <v>0</v>
      </c>
      <c r="F417" s="89">
        <f t="shared" si="45"/>
        <v>5</v>
      </c>
      <c r="G417" s="89"/>
      <c r="H417" s="133"/>
      <c r="J417" s="241"/>
      <c r="K417" s="37"/>
    </row>
    <row r="418" spans="1:11" x14ac:dyDescent="0.25">
      <c r="A418" s="164" t="s">
        <v>469</v>
      </c>
      <c r="B418" s="151">
        <v>0</v>
      </c>
      <c r="C418" s="151">
        <f t="shared" si="43"/>
        <v>3</v>
      </c>
      <c r="D418" s="89">
        <f>VLOOKUP(C418,'_Score matrix'!$B$31:$C$35,2,FALSE)</f>
        <v>1</v>
      </c>
      <c r="E418" s="89">
        <f t="shared" si="44"/>
        <v>0</v>
      </c>
      <c r="F418" s="89">
        <f t="shared" si="45"/>
        <v>5</v>
      </c>
      <c r="G418" s="89"/>
      <c r="H418" s="133"/>
      <c r="J418" s="241"/>
      <c r="K418" s="37"/>
    </row>
    <row r="419" spans="1:11" x14ac:dyDescent="0.25">
      <c r="A419" s="164" t="s">
        <v>1842</v>
      </c>
      <c r="B419" s="151">
        <v>0</v>
      </c>
      <c r="C419" s="151">
        <f t="shared" si="43"/>
        <v>3</v>
      </c>
      <c r="D419" s="89">
        <f>VLOOKUP(C419,'_Score matrix'!$B$31:$C$35,2,FALSE)</f>
        <v>1</v>
      </c>
      <c r="E419" s="89">
        <f t="shared" si="44"/>
        <v>0</v>
      </c>
      <c r="F419" s="89">
        <f t="shared" si="45"/>
        <v>5</v>
      </c>
      <c r="G419" s="89"/>
      <c r="H419" s="133"/>
      <c r="J419" s="241"/>
      <c r="K419" s="37"/>
    </row>
    <row r="420" spans="1:11" x14ac:dyDescent="0.25">
      <c r="A420" s="164" t="s">
        <v>1843</v>
      </c>
      <c r="B420" s="151">
        <v>0</v>
      </c>
      <c r="C420" s="151">
        <f t="shared" si="43"/>
        <v>3</v>
      </c>
      <c r="D420" s="89">
        <f>VLOOKUP(C420,'_Score matrix'!$B$31:$C$35,2,FALSE)</f>
        <v>1</v>
      </c>
      <c r="E420" s="89">
        <f t="shared" si="44"/>
        <v>0</v>
      </c>
      <c r="F420" s="89">
        <f t="shared" si="45"/>
        <v>5</v>
      </c>
      <c r="G420" s="89"/>
      <c r="H420" s="133"/>
      <c r="J420" s="241"/>
      <c r="K420" s="37"/>
    </row>
    <row r="421" spans="1:11" x14ac:dyDescent="0.25">
      <c r="A421" s="164" t="s">
        <v>1844</v>
      </c>
      <c r="B421" s="151">
        <v>0</v>
      </c>
      <c r="C421" s="151">
        <f t="shared" si="43"/>
        <v>3</v>
      </c>
      <c r="D421" s="89">
        <f>VLOOKUP(C421,'_Score matrix'!$B$31:$C$35,2,FALSE)</f>
        <v>1</v>
      </c>
      <c r="E421" s="89">
        <f t="shared" si="44"/>
        <v>0</v>
      </c>
      <c r="F421" s="89">
        <f t="shared" si="45"/>
        <v>5</v>
      </c>
      <c r="G421" s="89"/>
      <c r="H421" s="133"/>
      <c r="J421" s="241"/>
      <c r="K421" s="37"/>
    </row>
    <row r="422" spans="1:11" x14ac:dyDescent="0.25">
      <c r="A422" s="164" t="s">
        <v>1845</v>
      </c>
      <c r="B422" s="151">
        <v>0</v>
      </c>
      <c r="C422" s="151">
        <f t="shared" si="43"/>
        <v>3</v>
      </c>
      <c r="D422" s="89">
        <f>VLOOKUP(C422,'_Score matrix'!$B$31:$C$35,2,FALSE)</f>
        <v>1</v>
      </c>
      <c r="E422" s="89">
        <f t="shared" si="44"/>
        <v>0</v>
      </c>
      <c r="F422" s="89">
        <f t="shared" si="45"/>
        <v>5</v>
      </c>
      <c r="G422" s="89"/>
      <c r="H422" s="133"/>
      <c r="J422" s="241"/>
      <c r="K422" s="37"/>
    </row>
    <row r="423" spans="1:11" x14ac:dyDescent="0.25">
      <c r="A423" s="169" t="s">
        <v>1846</v>
      </c>
      <c r="B423" s="151">
        <v>0</v>
      </c>
      <c r="C423" s="151">
        <f t="shared" si="43"/>
        <v>3</v>
      </c>
      <c r="D423" s="89">
        <f>VLOOKUP(C423,'_Score matrix'!$B$31:$C$35,2,FALSE)</f>
        <v>1</v>
      </c>
      <c r="E423" s="89">
        <f t="shared" si="44"/>
        <v>0</v>
      </c>
      <c r="F423" s="89">
        <f t="shared" si="45"/>
        <v>5</v>
      </c>
      <c r="G423" s="89"/>
      <c r="H423" s="148"/>
      <c r="J423" s="241"/>
      <c r="K423" s="37"/>
    </row>
    <row r="424" spans="1:11" x14ac:dyDescent="0.25">
      <c r="A424" s="169" t="s">
        <v>1847</v>
      </c>
      <c r="B424" s="151">
        <v>0</v>
      </c>
      <c r="C424" s="151">
        <f t="shared" si="43"/>
        <v>3</v>
      </c>
      <c r="D424" s="89">
        <f>VLOOKUP(C424,'_Score matrix'!$B$31:$C$35,2,FALSE)</f>
        <v>1</v>
      </c>
      <c r="E424" s="89">
        <f t="shared" si="44"/>
        <v>0</v>
      </c>
      <c r="F424" s="89">
        <f t="shared" ref="F424:F425" si="46">5*D424</f>
        <v>5</v>
      </c>
      <c r="G424" s="89"/>
      <c r="H424" s="133"/>
      <c r="J424" s="241"/>
      <c r="K424" s="37"/>
    </row>
    <row r="425" spans="1:11" x14ac:dyDescent="0.25">
      <c r="A425" s="169" t="s">
        <v>1848</v>
      </c>
      <c r="B425" s="151">
        <v>0</v>
      </c>
      <c r="C425" s="151">
        <f t="shared" si="43"/>
        <v>3</v>
      </c>
      <c r="D425" s="89">
        <f>VLOOKUP(C425,'_Score matrix'!$B$31:$C$35,2,FALSE)</f>
        <v>1</v>
      </c>
      <c r="E425" s="89">
        <f t="shared" si="44"/>
        <v>0</v>
      </c>
      <c r="F425" s="89">
        <f t="shared" si="46"/>
        <v>5</v>
      </c>
      <c r="G425" s="89"/>
      <c r="H425" s="133"/>
      <c r="J425" s="241"/>
      <c r="K425" s="37"/>
    </row>
    <row r="426" spans="1:11" x14ac:dyDescent="0.25">
      <c r="A426" s="270" t="s">
        <v>2101</v>
      </c>
      <c r="B426" s="151">
        <v>0</v>
      </c>
      <c r="C426" s="151">
        <f t="shared" si="43"/>
        <v>3</v>
      </c>
      <c r="D426" s="89">
        <f>VLOOKUP(C426,'_Score matrix'!$B$31:$C$35,2,FALSE)</f>
        <v>1</v>
      </c>
      <c r="E426" s="89">
        <f t="shared" ref="E426" si="47">B426*D426</f>
        <v>0</v>
      </c>
      <c r="F426" s="89">
        <f t="shared" ref="F426" si="48">5*D426</f>
        <v>5</v>
      </c>
      <c r="G426" s="89"/>
      <c r="H426" s="133"/>
      <c r="J426" s="241"/>
      <c r="K426" s="37"/>
    </row>
    <row r="427" spans="1:11" ht="15.75" thickBot="1" x14ac:dyDescent="0.3">
      <c r="A427" s="170" t="s">
        <v>780</v>
      </c>
      <c r="B427" s="136"/>
      <c r="C427" s="136"/>
      <c r="D427" s="91"/>
      <c r="E427" s="91"/>
      <c r="F427" s="91"/>
      <c r="G427" s="91"/>
      <c r="H427" s="140"/>
      <c r="J427" s="245"/>
      <c r="K427" s="37"/>
    </row>
    <row r="428" spans="1:11" x14ac:dyDescent="0.25">
      <c r="A428" s="163" t="s">
        <v>659</v>
      </c>
      <c r="B428" s="59">
        <f>SUMIF(B407:B426,"&lt;6")</f>
        <v>0</v>
      </c>
      <c r="C428" s="59">
        <f>SUM(C407:C426)</f>
        <v>60</v>
      </c>
      <c r="D428" s="95">
        <f>SUM(D407:D426)</f>
        <v>20</v>
      </c>
      <c r="E428" s="95">
        <f>SUM(E407:E426)</f>
        <v>0</v>
      </c>
      <c r="F428" s="95">
        <f>SUM(F407:F426)</f>
        <v>100</v>
      </c>
      <c r="G428" s="95">
        <f>IF(ROUND(100*(E428-D428)/(F428-D428),2) &lt; 0, 0, ROUND(100*(E428-D428)/(F428-D428),2))</f>
        <v>0</v>
      </c>
      <c r="H428" s="137"/>
      <c r="J428" s="37"/>
      <c r="K428" s="37"/>
    </row>
    <row r="429" spans="1:11" ht="15.75" thickBot="1" x14ac:dyDescent="0.3">
      <c r="A429" s="167" t="s">
        <v>660</v>
      </c>
      <c r="B429" s="156">
        <f>SUM(B379,B392)</f>
        <v>0</v>
      </c>
      <c r="C429" s="156">
        <f>SUM(C379,C392)</f>
        <v>6</v>
      </c>
      <c r="D429" s="86">
        <f>SUM(D379,D392)</f>
        <v>2</v>
      </c>
      <c r="E429" s="86">
        <f>SUM(E379,E392)</f>
        <v>0</v>
      </c>
      <c r="F429" s="86">
        <f>SUM(F379,F392)</f>
        <v>10</v>
      </c>
      <c r="G429" s="86">
        <f>IF(ROUND(100*(E429-D429)/(F429-D429),2) &lt; 0, 0, ROUND(100*(E429-D429)/(F429-D429),2))</f>
        <v>0</v>
      </c>
      <c r="H429" s="145"/>
      <c r="J429" s="37"/>
      <c r="K429" s="37"/>
    </row>
    <row r="430" spans="1:11" ht="15.75" thickBot="1" x14ac:dyDescent="0.3">
      <c r="D430" s="42"/>
      <c r="E430" s="42"/>
      <c r="F430" s="42"/>
      <c r="G430" s="42"/>
      <c r="J430" s="37"/>
      <c r="K430" s="37"/>
    </row>
    <row r="431" spans="1:11" x14ac:dyDescent="0.25">
      <c r="A431" s="105" t="s">
        <v>471</v>
      </c>
      <c r="B431" s="153"/>
      <c r="C431" s="153"/>
      <c r="D431" s="94"/>
      <c r="E431" s="94"/>
      <c r="F431" s="94"/>
      <c r="G431" s="94"/>
      <c r="H431" s="137"/>
      <c r="J431" s="37"/>
      <c r="K431" s="37"/>
    </row>
    <row r="432" spans="1:11" x14ac:dyDescent="0.25">
      <c r="A432" s="171" t="s">
        <v>1814</v>
      </c>
      <c r="B432" s="151">
        <v>2</v>
      </c>
      <c r="C432" s="151"/>
      <c r="D432" s="89"/>
      <c r="E432" s="89"/>
      <c r="F432" s="89"/>
      <c r="G432" s="89"/>
      <c r="H432" s="133"/>
      <c r="J432" s="37"/>
      <c r="K432" s="37"/>
    </row>
    <row r="433" spans="1:11" x14ac:dyDescent="0.25">
      <c r="A433" s="171" t="s">
        <v>470</v>
      </c>
      <c r="B433" s="151">
        <v>0</v>
      </c>
      <c r="C433" s="151"/>
      <c r="D433" s="89"/>
      <c r="E433" s="89"/>
      <c r="F433" s="89"/>
      <c r="G433" s="89"/>
      <c r="H433" s="133"/>
      <c r="J433" s="244"/>
      <c r="K433" s="37"/>
    </row>
    <row r="434" spans="1:11" x14ac:dyDescent="0.25">
      <c r="A434" s="171" t="s">
        <v>1849</v>
      </c>
      <c r="B434" s="151">
        <f>Services!D61</f>
        <v>0</v>
      </c>
      <c r="C434" s="151"/>
      <c r="D434" s="89"/>
      <c r="E434" s="89"/>
      <c r="F434" s="89"/>
      <c r="G434" s="89"/>
      <c r="H434" s="133"/>
      <c r="J434" s="246"/>
      <c r="K434" s="37"/>
    </row>
    <row r="435" spans="1:11" x14ac:dyDescent="0.25">
      <c r="A435" s="171" t="s">
        <v>1850</v>
      </c>
      <c r="B435" s="151">
        <f>Services!D62</f>
        <v>0</v>
      </c>
      <c r="C435" s="151"/>
      <c r="D435" s="89"/>
      <c r="E435" s="89"/>
      <c r="F435" s="89"/>
      <c r="G435" s="89"/>
      <c r="H435" s="133"/>
      <c r="J435" s="246"/>
      <c r="K435" s="37"/>
    </row>
    <row r="436" spans="1:11" x14ac:dyDescent="0.25">
      <c r="A436" s="171" t="s">
        <v>474</v>
      </c>
      <c r="B436" s="151">
        <v>0</v>
      </c>
      <c r="C436" s="151">
        <v>3</v>
      </c>
      <c r="D436" s="89">
        <f>VLOOKUP(C436,'_Score matrix'!$B$31:$C$35,2,FALSE)</f>
        <v>1</v>
      </c>
      <c r="E436" s="89">
        <f>B436*D436</f>
        <v>0</v>
      </c>
      <c r="F436" s="89">
        <f>5*D436</f>
        <v>5</v>
      </c>
      <c r="G436" s="89"/>
      <c r="H436" s="133"/>
      <c r="J436" s="244"/>
      <c r="K436" s="37"/>
    </row>
    <row r="437" spans="1:11" x14ac:dyDescent="0.25">
      <c r="A437" s="171" t="s">
        <v>475</v>
      </c>
      <c r="B437" s="151">
        <v>0</v>
      </c>
      <c r="C437" s="151">
        <v>3</v>
      </c>
      <c r="D437" s="89">
        <f>VLOOKUP(C437,'_Score matrix'!$B$31:$C$35,2,FALSE)</f>
        <v>1</v>
      </c>
      <c r="E437" s="89">
        <f>B437*D437</f>
        <v>0</v>
      </c>
      <c r="F437" s="89">
        <f>5*D437</f>
        <v>5</v>
      </c>
      <c r="G437" s="89"/>
      <c r="H437" s="133"/>
      <c r="J437" s="244"/>
      <c r="K437" s="37"/>
    </row>
    <row r="438" spans="1:11" x14ac:dyDescent="0.25">
      <c r="A438" s="171" t="s">
        <v>476</v>
      </c>
      <c r="B438" s="151"/>
      <c r="C438" s="151"/>
      <c r="D438" s="89"/>
      <c r="E438" s="89"/>
      <c r="F438" s="89"/>
      <c r="G438" s="89"/>
      <c r="H438" s="133"/>
      <c r="J438" s="244"/>
      <c r="K438" s="37"/>
    </row>
    <row r="439" spans="1:11" x14ac:dyDescent="0.25">
      <c r="A439" s="171" t="s">
        <v>1851</v>
      </c>
      <c r="B439" s="151">
        <v>1</v>
      </c>
      <c r="C439" s="151"/>
      <c r="D439" s="89"/>
      <c r="E439" s="89"/>
      <c r="F439" s="89"/>
      <c r="G439" s="89"/>
      <c r="H439" s="133"/>
      <c r="J439" s="241"/>
      <c r="K439" s="37"/>
    </row>
    <row r="440" spans="1:11" x14ac:dyDescent="0.25">
      <c r="A440" s="171" t="s">
        <v>1852</v>
      </c>
      <c r="B440" s="151">
        <v>1</v>
      </c>
      <c r="C440" s="151"/>
      <c r="D440" s="89"/>
      <c r="E440" s="89"/>
      <c r="F440" s="89"/>
      <c r="G440" s="89"/>
      <c r="H440" s="133"/>
      <c r="J440" s="241"/>
      <c r="K440" s="37"/>
    </row>
    <row r="441" spans="1:11" x14ac:dyDescent="0.25">
      <c r="A441" s="171" t="s">
        <v>1853</v>
      </c>
      <c r="B441" s="151">
        <v>1</v>
      </c>
      <c r="C441" s="151"/>
      <c r="D441" s="89"/>
      <c r="E441" s="89"/>
      <c r="F441" s="89"/>
      <c r="G441" s="89"/>
      <c r="H441" s="133"/>
      <c r="J441" s="241"/>
      <c r="K441" s="37"/>
    </row>
    <row r="442" spans="1:11" x14ac:dyDescent="0.25">
      <c r="A442" s="171" t="s">
        <v>1854</v>
      </c>
      <c r="B442" s="151">
        <v>1</v>
      </c>
      <c r="C442" s="151"/>
      <c r="D442" s="89"/>
      <c r="E442" s="89"/>
      <c r="F442" s="89"/>
      <c r="G442" s="89"/>
      <c r="H442" s="133"/>
      <c r="J442" s="241"/>
      <c r="K442" s="37"/>
    </row>
    <row r="443" spans="1:11" x14ac:dyDescent="0.25">
      <c r="A443" s="171" t="s">
        <v>1855</v>
      </c>
      <c r="B443" s="151">
        <v>1</v>
      </c>
      <c r="C443" s="151"/>
      <c r="D443" s="89"/>
      <c r="E443" s="89"/>
      <c r="F443" s="89"/>
      <c r="G443" s="89"/>
      <c r="H443" s="133"/>
      <c r="J443" s="241"/>
      <c r="K443" s="37"/>
    </row>
    <row r="444" spans="1:11" x14ac:dyDescent="0.25">
      <c r="A444" s="171" t="s">
        <v>1856</v>
      </c>
      <c r="B444" s="151">
        <v>1</v>
      </c>
      <c r="C444" s="151"/>
      <c r="D444" s="89"/>
      <c r="E444" s="89"/>
      <c r="F444" s="89"/>
      <c r="G444" s="89"/>
      <c r="H444" s="133"/>
      <c r="J444" s="241"/>
      <c r="K444" s="37"/>
    </row>
    <row r="445" spans="1:11" x14ac:dyDescent="0.25">
      <c r="A445" s="171" t="s">
        <v>1857</v>
      </c>
      <c r="B445" s="151">
        <v>1</v>
      </c>
      <c r="C445" s="151"/>
      <c r="D445" s="89"/>
      <c r="E445" s="89"/>
      <c r="F445" s="89"/>
      <c r="G445" s="89"/>
      <c r="H445" s="133"/>
      <c r="J445" s="241"/>
      <c r="K445" s="37"/>
    </row>
    <row r="446" spans="1:11" x14ac:dyDescent="0.25">
      <c r="A446" s="171" t="s">
        <v>1858</v>
      </c>
      <c r="B446" s="151">
        <v>1</v>
      </c>
      <c r="C446" s="151"/>
      <c r="D446" s="89"/>
      <c r="E446" s="89"/>
      <c r="F446" s="89"/>
      <c r="G446" s="89"/>
      <c r="H446" s="133"/>
      <c r="J446" s="241"/>
      <c r="K446" s="37"/>
    </row>
    <row r="447" spans="1:11" x14ac:dyDescent="0.25">
      <c r="A447" s="171" t="s">
        <v>1859</v>
      </c>
      <c r="B447" s="151">
        <v>1</v>
      </c>
      <c r="C447" s="151"/>
      <c r="D447" s="89"/>
      <c r="E447" s="89"/>
      <c r="F447" s="89"/>
      <c r="G447" s="89"/>
      <c r="H447" s="133"/>
      <c r="J447" s="241"/>
      <c r="K447" s="37"/>
    </row>
    <row r="448" spans="1:11" x14ac:dyDescent="0.25">
      <c r="A448" s="171" t="s">
        <v>1860</v>
      </c>
      <c r="B448" s="151">
        <v>1</v>
      </c>
      <c r="C448" s="151"/>
      <c r="D448" s="89"/>
      <c r="E448" s="89"/>
      <c r="F448" s="89"/>
      <c r="G448" s="89"/>
      <c r="H448" s="133"/>
      <c r="J448" s="241"/>
      <c r="K448" s="37"/>
    </row>
    <row r="449" spans="1:11" x14ac:dyDescent="0.25">
      <c r="A449" s="171" t="s">
        <v>1861</v>
      </c>
      <c r="B449" s="151">
        <v>1</v>
      </c>
      <c r="C449" s="151"/>
      <c r="D449" s="89"/>
      <c r="E449" s="89"/>
      <c r="F449" s="89"/>
      <c r="G449" s="89"/>
      <c r="H449" s="133"/>
      <c r="J449" s="241"/>
      <c r="K449" s="37"/>
    </row>
    <row r="450" spans="1:11" x14ac:dyDescent="0.25">
      <c r="A450" s="164" t="s">
        <v>477</v>
      </c>
      <c r="B450" s="151">
        <v>0</v>
      </c>
      <c r="C450" s="151">
        <v>3</v>
      </c>
      <c r="D450" s="89">
        <f>VLOOKUP(C450,'_Score matrix'!$B$31:$C$35,2,FALSE)</f>
        <v>1</v>
      </c>
      <c r="E450" s="89">
        <f>B450*D450</f>
        <v>0</v>
      </c>
      <c r="F450" s="89">
        <f>5*D450</f>
        <v>5</v>
      </c>
      <c r="G450" s="89"/>
      <c r="H450" s="133"/>
      <c r="J450" s="240"/>
      <c r="K450" s="37"/>
    </row>
    <row r="451" spans="1:11" x14ac:dyDescent="0.25">
      <c r="A451" s="164" t="s">
        <v>703</v>
      </c>
      <c r="B451" s="151"/>
      <c r="C451" s="151"/>
      <c r="D451" s="89"/>
      <c r="E451" s="89"/>
      <c r="F451" s="89"/>
      <c r="G451" s="89"/>
      <c r="H451" s="133"/>
      <c r="J451" s="242"/>
      <c r="K451" s="37"/>
    </row>
    <row r="452" spans="1:11" x14ac:dyDescent="0.25">
      <c r="A452" s="164" t="s">
        <v>1862</v>
      </c>
      <c r="B452" s="151">
        <v>1</v>
      </c>
      <c r="C452" s="151"/>
      <c r="D452" s="89"/>
      <c r="E452" s="89"/>
      <c r="F452" s="89"/>
      <c r="G452" s="89"/>
      <c r="H452" s="133"/>
      <c r="J452" s="241"/>
      <c r="K452" s="37"/>
    </row>
    <row r="453" spans="1:11" x14ac:dyDescent="0.25">
      <c r="A453" s="164" t="s">
        <v>1863</v>
      </c>
      <c r="B453" s="151">
        <v>1</v>
      </c>
      <c r="C453" s="151"/>
      <c r="D453" s="89"/>
      <c r="E453" s="89"/>
      <c r="F453" s="89"/>
      <c r="G453" s="89"/>
      <c r="H453" s="133"/>
      <c r="J453" s="241"/>
      <c r="K453" s="37"/>
    </row>
    <row r="454" spans="1:11" x14ac:dyDescent="0.25">
      <c r="A454" s="164" t="s">
        <v>1864</v>
      </c>
      <c r="B454" s="151">
        <v>1</v>
      </c>
      <c r="C454" s="151"/>
      <c r="D454" s="89"/>
      <c r="E454" s="89"/>
      <c r="F454" s="89"/>
      <c r="G454" s="89"/>
      <c r="H454" s="133"/>
      <c r="J454" s="241"/>
      <c r="K454" s="37"/>
    </row>
    <row r="455" spans="1:11" x14ac:dyDescent="0.25">
      <c r="A455" s="164" t="s">
        <v>1865</v>
      </c>
      <c r="B455" s="151">
        <v>1</v>
      </c>
      <c r="C455" s="151"/>
      <c r="D455" s="89"/>
      <c r="E455" s="89"/>
      <c r="F455" s="89"/>
      <c r="G455" s="89"/>
      <c r="H455" s="133"/>
      <c r="J455" s="241"/>
      <c r="K455" s="37"/>
    </row>
    <row r="456" spans="1:11" x14ac:dyDescent="0.25">
      <c r="A456" s="164" t="s">
        <v>1866</v>
      </c>
      <c r="B456" s="151">
        <v>1</v>
      </c>
      <c r="C456" s="151"/>
      <c r="D456" s="89"/>
      <c r="E456" s="89"/>
      <c r="F456" s="89"/>
      <c r="G456" s="89"/>
      <c r="H456" s="133"/>
      <c r="J456" s="241"/>
      <c r="K456" s="37"/>
    </row>
    <row r="457" spans="1:11" x14ac:dyDescent="0.25">
      <c r="A457" s="164" t="s">
        <v>1867</v>
      </c>
      <c r="B457" s="151">
        <v>1</v>
      </c>
      <c r="C457" s="151"/>
      <c r="D457" s="89"/>
      <c r="E457" s="89"/>
      <c r="F457" s="89"/>
      <c r="G457" s="89"/>
      <c r="H457" s="133"/>
      <c r="J457" s="241"/>
      <c r="K457" s="37"/>
    </row>
    <row r="458" spans="1:11" x14ac:dyDescent="0.25">
      <c r="A458" s="164" t="s">
        <v>1868</v>
      </c>
      <c r="B458" s="151">
        <v>1</v>
      </c>
      <c r="C458" s="151"/>
      <c r="D458" s="89"/>
      <c r="E458" s="89"/>
      <c r="F458" s="89"/>
      <c r="G458" s="89"/>
      <c r="H458" s="133"/>
      <c r="J458" s="241"/>
      <c r="K458" s="37"/>
    </row>
    <row r="459" spans="1:11" x14ac:dyDescent="0.25">
      <c r="A459" s="164" t="s">
        <v>1869</v>
      </c>
      <c r="B459" s="151">
        <v>1</v>
      </c>
      <c r="C459" s="151"/>
      <c r="D459" s="89"/>
      <c r="E459" s="89"/>
      <c r="F459" s="89"/>
      <c r="G459" s="89"/>
      <c r="H459" s="133"/>
      <c r="J459" s="241"/>
      <c r="K459" s="37"/>
    </row>
    <row r="460" spans="1:11" x14ac:dyDescent="0.25">
      <c r="A460" s="164" t="s">
        <v>1870</v>
      </c>
      <c r="B460" s="151">
        <v>1</v>
      </c>
      <c r="C460" s="151"/>
      <c r="D460" s="89"/>
      <c r="E460" s="89"/>
      <c r="F460" s="89"/>
      <c r="G460" s="89"/>
      <c r="H460" s="133"/>
      <c r="J460" s="241"/>
      <c r="K460" s="37"/>
    </row>
    <row r="461" spans="1:11" x14ac:dyDescent="0.25">
      <c r="A461" s="164" t="s">
        <v>1871</v>
      </c>
      <c r="B461" s="151">
        <v>1</v>
      </c>
      <c r="C461" s="151"/>
      <c r="D461" s="89"/>
      <c r="E461" s="89"/>
      <c r="F461" s="89"/>
      <c r="G461" s="89"/>
      <c r="H461" s="133"/>
      <c r="J461" s="241"/>
      <c r="K461" s="37"/>
    </row>
    <row r="462" spans="1:11" x14ac:dyDescent="0.25">
      <c r="A462" s="164" t="s">
        <v>1872</v>
      </c>
      <c r="B462" s="151">
        <v>1</v>
      </c>
      <c r="C462" s="151"/>
      <c r="D462" s="89"/>
      <c r="E462" s="89"/>
      <c r="F462" s="89"/>
      <c r="G462" s="89"/>
      <c r="H462" s="133"/>
      <c r="J462" s="241"/>
      <c r="K462" s="37"/>
    </row>
    <row r="463" spans="1:11" x14ac:dyDescent="0.25">
      <c r="A463" s="164" t="s">
        <v>704</v>
      </c>
      <c r="B463" s="151"/>
      <c r="C463" s="151"/>
      <c r="D463" s="89"/>
      <c r="E463" s="89"/>
      <c r="F463" s="89"/>
      <c r="G463" s="89"/>
      <c r="H463" s="133"/>
      <c r="J463" s="242"/>
      <c r="K463" s="37"/>
    </row>
    <row r="464" spans="1:11" x14ac:dyDescent="0.25">
      <c r="A464" s="164" t="s">
        <v>705</v>
      </c>
      <c r="B464" s="151">
        <v>0</v>
      </c>
      <c r="C464" s="151">
        <f t="shared" ref="C464:C493" si="49">IF(B464=6, 1, 3)</f>
        <v>3</v>
      </c>
      <c r="D464" s="89">
        <f>VLOOKUP(C464,'_Score matrix'!$B$31:$C$35,2,FALSE)</f>
        <v>1</v>
      </c>
      <c r="E464" s="89">
        <f t="shared" ref="E464:E493" si="50">B464*D464</f>
        <v>0</v>
      </c>
      <c r="F464" s="89">
        <f>5*D464</f>
        <v>5</v>
      </c>
      <c r="G464" s="89"/>
      <c r="H464" s="133"/>
      <c r="J464" s="241"/>
      <c r="K464" s="37"/>
    </row>
    <row r="465" spans="1:11" x14ac:dyDescent="0.25">
      <c r="A465" s="164" t="s">
        <v>706</v>
      </c>
      <c r="B465" s="151">
        <v>0</v>
      </c>
      <c r="C465" s="151">
        <f t="shared" si="49"/>
        <v>3</v>
      </c>
      <c r="D465" s="89">
        <f>VLOOKUP(C465,'_Score matrix'!$B$31:$C$35,2,FALSE)</f>
        <v>1</v>
      </c>
      <c r="E465" s="89">
        <f t="shared" si="50"/>
        <v>0</v>
      </c>
      <c r="F465" s="89">
        <f t="shared" ref="F465:F493" si="51">5*D465</f>
        <v>5</v>
      </c>
      <c r="G465" s="89"/>
      <c r="H465" s="133"/>
      <c r="J465" s="241"/>
      <c r="K465" s="37"/>
    </row>
    <row r="466" spans="1:11" x14ac:dyDescent="0.25">
      <c r="A466" s="164" t="s">
        <v>707</v>
      </c>
      <c r="B466" s="151">
        <v>0</v>
      </c>
      <c r="C466" s="151">
        <f t="shared" si="49"/>
        <v>3</v>
      </c>
      <c r="D466" s="89">
        <f>VLOOKUP(C466,'_Score matrix'!$B$31:$C$35,2,FALSE)</f>
        <v>1</v>
      </c>
      <c r="E466" s="89">
        <f t="shared" si="50"/>
        <v>0</v>
      </c>
      <c r="F466" s="89">
        <f t="shared" si="51"/>
        <v>5</v>
      </c>
      <c r="G466" s="89"/>
      <c r="H466" s="133"/>
      <c r="J466" s="241"/>
      <c r="K466" s="37"/>
    </row>
    <row r="467" spans="1:11" x14ac:dyDescent="0.25">
      <c r="A467" s="164" t="s">
        <v>708</v>
      </c>
      <c r="B467" s="151">
        <v>0</v>
      </c>
      <c r="C467" s="151">
        <f t="shared" si="49"/>
        <v>3</v>
      </c>
      <c r="D467" s="89">
        <f>VLOOKUP(C467,'_Score matrix'!$B$31:$C$35,2,FALSE)</f>
        <v>1</v>
      </c>
      <c r="E467" s="89">
        <f t="shared" si="50"/>
        <v>0</v>
      </c>
      <c r="F467" s="89">
        <f t="shared" si="51"/>
        <v>5</v>
      </c>
      <c r="G467" s="89"/>
      <c r="H467" s="133"/>
      <c r="J467" s="241"/>
      <c r="K467" s="37"/>
    </row>
    <row r="468" spans="1:11" x14ac:dyDescent="0.25">
      <c r="A468" s="164" t="s">
        <v>709</v>
      </c>
      <c r="B468" s="151">
        <v>0</v>
      </c>
      <c r="C468" s="151">
        <f t="shared" si="49"/>
        <v>3</v>
      </c>
      <c r="D468" s="89">
        <f>VLOOKUP(C468,'_Score matrix'!$B$31:$C$35,2,FALSE)</f>
        <v>1</v>
      </c>
      <c r="E468" s="89">
        <f t="shared" si="50"/>
        <v>0</v>
      </c>
      <c r="F468" s="89">
        <f t="shared" si="51"/>
        <v>5</v>
      </c>
      <c r="G468" s="89"/>
      <c r="H468" s="133"/>
      <c r="J468" s="241"/>
      <c r="K468" s="37"/>
    </row>
    <row r="469" spans="1:11" x14ac:dyDescent="0.25">
      <c r="A469" s="164" t="s">
        <v>710</v>
      </c>
      <c r="B469" s="151">
        <v>0</v>
      </c>
      <c r="C469" s="151">
        <f t="shared" si="49"/>
        <v>3</v>
      </c>
      <c r="D469" s="89">
        <f>VLOOKUP(C469,'_Score matrix'!$B$31:$C$35,2,FALSE)</f>
        <v>1</v>
      </c>
      <c r="E469" s="89">
        <f t="shared" si="50"/>
        <v>0</v>
      </c>
      <c r="F469" s="89">
        <f t="shared" si="51"/>
        <v>5</v>
      </c>
      <c r="G469" s="89"/>
      <c r="H469" s="133"/>
      <c r="J469" s="241"/>
      <c r="K469" s="37"/>
    </row>
    <row r="470" spans="1:11" x14ac:dyDescent="0.25">
      <c r="A470" s="164" t="s">
        <v>711</v>
      </c>
      <c r="B470" s="151">
        <v>0</v>
      </c>
      <c r="C470" s="151">
        <f t="shared" si="49"/>
        <v>3</v>
      </c>
      <c r="D470" s="89">
        <f>VLOOKUP(C470,'_Score matrix'!$B$31:$C$35,2,FALSE)</f>
        <v>1</v>
      </c>
      <c r="E470" s="89">
        <f t="shared" si="50"/>
        <v>0</v>
      </c>
      <c r="F470" s="89">
        <f t="shared" si="51"/>
        <v>5</v>
      </c>
      <c r="G470" s="89"/>
      <c r="H470" s="133"/>
      <c r="J470" s="241"/>
      <c r="K470" s="37"/>
    </row>
    <row r="471" spans="1:11" x14ac:dyDescent="0.25">
      <c r="A471" s="164" t="s">
        <v>712</v>
      </c>
      <c r="B471" s="151">
        <v>0</v>
      </c>
      <c r="C471" s="151">
        <f t="shared" si="49"/>
        <v>3</v>
      </c>
      <c r="D471" s="89">
        <f>VLOOKUP(C471,'_Score matrix'!$B$31:$C$35,2,FALSE)</f>
        <v>1</v>
      </c>
      <c r="E471" s="89">
        <f t="shared" si="50"/>
        <v>0</v>
      </c>
      <c r="F471" s="89">
        <f t="shared" si="51"/>
        <v>5</v>
      </c>
      <c r="G471" s="89"/>
      <c r="H471" s="133"/>
      <c r="J471" s="241"/>
      <c r="K471" s="37"/>
    </row>
    <row r="472" spans="1:11" x14ac:dyDescent="0.25">
      <c r="A472" s="164" t="s">
        <v>713</v>
      </c>
      <c r="B472" s="151">
        <v>0</v>
      </c>
      <c r="C472" s="151">
        <f t="shared" si="49"/>
        <v>3</v>
      </c>
      <c r="D472" s="89">
        <f>VLOOKUP(C472,'_Score matrix'!$B$31:$C$35,2,FALSE)</f>
        <v>1</v>
      </c>
      <c r="E472" s="89">
        <f t="shared" si="50"/>
        <v>0</v>
      </c>
      <c r="F472" s="89">
        <f t="shared" si="51"/>
        <v>5</v>
      </c>
      <c r="G472" s="89"/>
      <c r="H472" s="133"/>
      <c r="J472" s="241"/>
      <c r="K472" s="37"/>
    </row>
    <row r="473" spans="1:11" x14ac:dyDescent="0.25">
      <c r="A473" s="164" t="s">
        <v>714</v>
      </c>
      <c r="B473" s="151">
        <v>0</v>
      </c>
      <c r="C473" s="151">
        <f t="shared" si="49"/>
        <v>3</v>
      </c>
      <c r="D473" s="89">
        <f>VLOOKUP(C473,'_Score matrix'!$B$31:$C$35,2,FALSE)</f>
        <v>1</v>
      </c>
      <c r="E473" s="89">
        <f t="shared" si="50"/>
        <v>0</v>
      </c>
      <c r="F473" s="89">
        <f t="shared" si="51"/>
        <v>5</v>
      </c>
      <c r="G473" s="89"/>
      <c r="H473" s="133"/>
      <c r="J473" s="241"/>
      <c r="K473" s="37"/>
    </row>
    <row r="474" spans="1:11" x14ac:dyDescent="0.25">
      <c r="A474" s="164" t="s">
        <v>715</v>
      </c>
      <c r="B474" s="151">
        <v>0</v>
      </c>
      <c r="C474" s="151">
        <f t="shared" si="49"/>
        <v>3</v>
      </c>
      <c r="D474" s="89">
        <f>VLOOKUP(C474,'_Score matrix'!$B$31:$C$35,2,FALSE)</f>
        <v>1</v>
      </c>
      <c r="E474" s="89">
        <f t="shared" si="50"/>
        <v>0</v>
      </c>
      <c r="F474" s="89">
        <f t="shared" si="51"/>
        <v>5</v>
      </c>
      <c r="G474" s="89"/>
      <c r="H474" s="133"/>
      <c r="J474" s="241"/>
      <c r="K474" s="37"/>
    </row>
    <row r="475" spans="1:11" x14ac:dyDescent="0.25">
      <c r="A475" s="164" t="s">
        <v>1873</v>
      </c>
      <c r="B475" s="151">
        <v>0</v>
      </c>
      <c r="C475" s="151">
        <f t="shared" si="49"/>
        <v>3</v>
      </c>
      <c r="D475" s="89">
        <f>VLOOKUP(C475,'_Score matrix'!$B$31:$C$35,2,FALSE)</f>
        <v>1</v>
      </c>
      <c r="E475" s="89">
        <f t="shared" si="50"/>
        <v>0</v>
      </c>
      <c r="F475" s="89">
        <f t="shared" si="51"/>
        <v>5</v>
      </c>
      <c r="G475" s="89"/>
      <c r="H475" s="133"/>
      <c r="J475" s="241"/>
      <c r="K475" s="37"/>
    </row>
    <row r="476" spans="1:11" x14ac:dyDescent="0.25">
      <c r="A476" s="164" t="s">
        <v>1874</v>
      </c>
      <c r="B476" s="151">
        <v>0</v>
      </c>
      <c r="C476" s="151">
        <f t="shared" si="49"/>
        <v>3</v>
      </c>
      <c r="D476" s="89">
        <f>VLOOKUP(C476,'_Score matrix'!$B$31:$C$35,2,FALSE)</f>
        <v>1</v>
      </c>
      <c r="E476" s="89">
        <f t="shared" si="50"/>
        <v>0</v>
      </c>
      <c r="F476" s="89">
        <f t="shared" si="51"/>
        <v>5</v>
      </c>
      <c r="G476" s="89"/>
      <c r="H476" s="133"/>
      <c r="J476" s="241"/>
      <c r="K476" s="37"/>
    </row>
    <row r="477" spans="1:11" x14ac:dyDescent="0.25">
      <c r="A477" s="164" t="s">
        <v>1875</v>
      </c>
      <c r="B477" s="151">
        <v>0</v>
      </c>
      <c r="C477" s="151">
        <f t="shared" si="49"/>
        <v>3</v>
      </c>
      <c r="D477" s="89">
        <f>VLOOKUP(C477,'_Score matrix'!$B$31:$C$35,2,FALSE)</f>
        <v>1</v>
      </c>
      <c r="E477" s="89">
        <f t="shared" si="50"/>
        <v>0</v>
      </c>
      <c r="F477" s="89">
        <f t="shared" si="51"/>
        <v>5</v>
      </c>
      <c r="G477" s="89"/>
      <c r="H477" s="133"/>
      <c r="J477" s="241"/>
      <c r="K477" s="37"/>
    </row>
    <row r="478" spans="1:11" x14ac:dyDescent="0.25">
      <c r="A478" s="164" t="s">
        <v>1876</v>
      </c>
      <c r="B478" s="151">
        <v>0</v>
      </c>
      <c r="C478" s="151">
        <f t="shared" si="49"/>
        <v>3</v>
      </c>
      <c r="D478" s="89">
        <f>VLOOKUP(C478,'_Score matrix'!$B$31:$C$35,2,FALSE)</f>
        <v>1</v>
      </c>
      <c r="E478" s="89">
        <f t="shared" si="50"/>
        <v>0</v>
      </c>
      <c r="F478" s="89">
        <f t="shared" si="51"/>
        <v>5</v>
      </c>
      <c r="G478" s="89"/>
      <c r="H478" s="133"/>
      <c r="J478" s="241"/>
      <c r="K478" s="37"/>
    </row>
    <row r="479" spans="1:11" x14ac:dyDescent="0.25">
      <c r="A479" s="164" t="s">
        <v>1877</v>
      </c>
      <c r="B479" s="151">
        <v>0</v>
      </c>
      <c r="C479" s="151">
        <f t="shared" si="49"/>
        <v>3</v>
      </c>
      <c r="D479" s="89">
        <f>VLOOKUP(C479,'_Score matrix'!$B$31:$C$35,2,FALSE)</f>
        <v>1</v>
      </c>
      <c r="E479" s="89">
        <f t="shared" si="50"/>
        <v>0</v>
      </c>
      <c r="F479" s="89">
        <f t="shared" si="51"/>
        <v>5</v>
      </c>
      <c r="G479" s="89"/>
      <c r="H479" s="133"/>
      <c r="J479" s="241"/>
      <c r="K479" s="37"/>
    </row>
    <row r="480" spans="1:11" x14ac:dyDescent="0.25">
      <c r="A480" s="164" t="s">
        <v>1878</v>
      </c>
      <c r="B480" s="151">
        <v>0</v>
      </c>
      <c r="C480" s="151">
        <f t="shared" si="49"/>
        <v>3</v>
      </c>
      <c r="D480" s="89">
        <f>VLOOKUP(C480,'_Score matrix'!$B$31:$C$35,2,FALSE)</f>
        <v>1</v>
      </c>
      <c r="E480" s="89">
        <f t="shared" si="50"/>
        <v>0</v>
      </c>
      <c r="F480" s="89">
        <f t="shared" si="51"/>
        <v>5</v>
      </c>
      <c r="G480" s="89"/>
      <c r="H480" s="133"/>
      <c r="J480" s="241"/>
      <c r="K480" s="37"/>
    </row>
    <row r="481" spans="1:11" x14ac:dyDescent="0.25">
      <c r="A481" s="164" t="s">
        <v>1879</v>
      </c>
      <c r="B481" s="151">
        <v>0</v>
      </c>
      <c r="C481" s="151">
        <f t="shared" si="49"/>
        <v>3</v>
      </c>
      <c r="D481" s="89">
        <f>VLOOKUP(C481,'_Score matrix'!$B$31:$C$35,2,FALSE)</f>
        <v>1</v>
      </c>
      <c r="E481" s="89">
        <f t="shared" si="50"/>
        <v>0</v>
      </c>
      <c r="F481" s="89">
        <f t="shared" si="51"/>
        <v>5</v>
      </c>
      <c r="G481" s="89"/>
      <c r="H481" s="133"/>
      <c r="J481" s="241"/>
      <c r="K481" s="37"/>
    </row>
    <row r="482" spans="1:11" x14ac:dyDescent="0.25">
      <c r="A482" s="164" t="s">
        <v>1880</v>
      </c>
      <c r="B482" s="151">
        <v>0</v>
      </c>
      <c r="C482" s="151">
        <f t="shared" si="49"/>
        <v>3</v>
      </c>
      <c r="D482" s="89">
        <f>VLOOKUP(C482,'_Score matrix'!$B$31:$C$35,2,FALSE)</f>
        <v>1</v>
      </c>
      <c r="E482" s="89">
        <f t="shared" si="50"/>
        <v>0</v>
      </c>
      <c r="F482" s="89">
        <f t="shared" si="51"/>
        <v>5</v>
      </c>
      <c r="G482" s="89"/>
      <c r="H482" s="133"/>
      <c r="J482" s="241"/>
      <c r="K482" s="37"/>
    </row>
    <row r="483" spans="1:11" x14ac:dyDescent="0.25">
      <c r="A483" s="164" t="s">
        <v>1881</v>
      </c>
      <c r="B483" s="151">
        <v>0</v>
      </c>
      <c r="C483" s="151">
        <f t="shared" si="49"/>
        <v>3</v>
      </c>
      <c r="D483" s="89">
        <f>VLOOKUP(C483,'_Score matrix'!$B$31:$C$35,2,FALSE)</f>
        <v>1</v>
      </c>
      <c r="E483" s="89">
        <f t="shared" si="50"/>
        <v>0</v>
      </c>
      <c r="F483" s="89">
        <f t="shared" si="51"/>
        <v>5</v>
      </c>
      <c r="G483" s="89"/>
      <c r="H483" s="133"/>
      <c r="J483" s="241"/>
      <c r="K483" s="37"/>
    </row>
    <row r="484" spans="1:11" x14ac:dyDescent="0.25">
      <c r="A484" s="164" t="s">
        <v>1882</v>
      </c>
      <c r="B484" s="151">
        <v>0</v>
      </c>
      <c r="C484" s="151">
        <f t="shared" si="49"/>
        <v>3</v>
      </c>
      <c r="D484" s="89">
        <f>VLOOKUP(C484,'_Score matrix'!$B$31:$C$35,2,FALSE)</f>
        <v>1</v>
      </c>
      <c r="E484" s="89">
        <f t="shared" si="50"/>
        <v>0</v>
      </c>
      <c r="F484" s="89">
        <f t="shared" si="51"/>
        <v>5</v>
      </c>
      <c r="G484" s="89"/>
      <c r="H484" s="133"/>
      <c r="J484" s="241"/>
      <c r="K484" s="37"/>
    </row>
    <row r="485" spans="1:11" x14ac:dyDescent="0.25">
      <c r="A485" s="164" t="s">
        <v>1883</v>
      </c>
      <c r="B485" s="151">
        <v>0</v>
      </c>
      <c r="C485" s="151">
        <f t="shared" si="49"/>
        <v>3</v>
      </c>
      <c r="D485" s="89">
        <f>VLOOKUP(C485,'_Score matrix'!$B$31:$C$35,2,FALSE)</f>
        <v>1</v>
      </c>
      <c r="E485" s="89">
        <f t="shared" si="50"/>
        <v>0</v>
      </c>
      <c r="F485" s="89">
        <f t="shared" si="51"/>
        <v>5</v>
      </c>
      <c r="G485" s="89"/>
      <c r="H485" s="133"/>
      <c r="J485" s="241"/>
      <c r="K485" s="37"/>
    </row>
    <row r="486" spans="1:11" x14ac:dyDescent="0.25">
      <c r="A486" s="164" t="s">
        <v>1884</v>
      </c>
      <c r="B486" s="151">
        <v>0</v>
      </c>
      <c r="C486" s="151">
        <f t="shared" si="49"/>
        <v>3</v>
      </c>
      <c r="D486" s="89">
        <f>VLOOKUP(C486,'_Score matrix'!$B$31:$C$35,2,FALSE)</f>
        <v>1</v>
      </c>
      <c r="E486" s="89">
        <f t="shared" si="50"/>
        <v>0</v>
      </c>
      <c r="F486" s="89">
        <f t="shared" si="51"/>
        <v>5</v>
      </c>
      <c r="G486" s="89"/>
      <c r="H486" s="133"/>
      <c r="J486" s="241"/>
      <c r="K486" s="37"/>
    </row>
    <row r="487" spans="1:11" x14ac:dyDescent="0.25">
      <c r="A487" s="164" t="s">
        <v>1885</v>
      </c>
      <c r="B487" s="151">
        <v>0</v>
      </c>
      <c r="C487" s="151">
        <f t="shared" si="49"/>
        <v>3</v>
      </c>
      <c r="D487" s="89">
        <f>VLOOKUP(C487,'_Score matrix'!$B$31:$C$35,2,FALSE)</f>
        <v>1</v>
      </c>
      <c r="E487" s="89">
        <f t="shared" si="50"/>
        <v>0</v>
      </c>
      <c r="F487" s="89">
        <f t="shared" si="51"/>
        <v>5</v>
      </c>
      <c r="G487" s="89"/>
      <c r="H487" s="133"/>
      <c r="J487" s="241"/>
      <c r="K487" s="37"/>
    </row>
    <row r="488" spans="1:11" x14ac:dyDescent="0.25">
      <c r="A488" s="164" t="s">
        <v>1886</v>
      </c>
      <c r="B488" s="151">
        <v>0</v>
      </c>
      <c r="C488" s="151">
        <f t="shared" si="49"/>
        <v>3</v>
      </c>
      <c r="D488" s="89">
        <f>VLOOKUP(C488,'_Score matrix'!$B$31:$C$35,2,FALSE)</f>
        <v>1</v>
      </c>
      <c r="E488" s="89">
        <f t="shared" si="50"/>
        <v>0</v>
      </c>
      <c r="F488" s="89">
        <f t="shared" si="51"/>
        <v>5</v>
      </c>
      <c r="G488" s="89"/>
      <c r="H488" s="133"/>
      <c r="J488" s="241"/>
      <c r="K488" s="37"/>
    </row>
    <row r="489" spans="1:11" x14ac:dyDescent="0.25">
      <c r="A489" s="164" t="s">
        <v>1887</v>
      </c>
      <c r="B489" s="151">
        <v>0</v>
      </c>
      <c r="C489" s="151">
        <f t="shared" si="49"/>
        <v>3</v>
      </c>
      <c r="D489" s="89">
        <f>VLOOKUP(C489,'_Score matrix'!$B$31:$C$35,2,FALSE)</f>
        <v>1</v>
      </c>
      <c r="E489" s="89">
        <f t="shared" si="50"/>
        <v>0</v>
      </c>
      <c r="F489" s="89">
        <f t="shared" si="51"/>
        <v>5</v>
      </c>
      <c r="G489" s="89"/>
      <c r="H489" s="133"/>
      <c r="J489" s="241"/>
      <c r="K489" s="37"/>
    </row>
    <row r="490" spans="1:11" x14ac:dyDescent="0.25">
      <c r="A490" s="164" t="s">
        <v>1888</v>
      </c>
      <c r="B490" s="151">
        <v>0</v>
      </c>
      <c r="C490" s="151">
        <f t="shared" si="49"/>
        <v>3</v>
      </c>
      <c r="D490" s="89">
        <f>VLOOKUP(C490,'_Score matrix'!$B$31:$C$35,2,FALSE)</f>
        <v>1</v>
      </c>
      <c r="E490" s="89">
        <f t="shared" si="50"/>
        <v>0</v>
      </c>
      <c r="F490" s="89">
        <f t="shared" si="51"/>
        <v>5</v>
      </c>
      <c r="G490" s="89"/>
      <c r="H490" s="133"/>
      <c r="J490" s="241"/>
      <c r="K490" s="37"/>
    </row>
    <row r="491" spans="1:11" x14ac:dyDescent="0.25">
      <c r="A491" s="164" t="s">
        <v>1889</v>
      </c>
      <c r="B491" s="151">
        <v>0</v>
      </c>
      <c r="C491" s="151">
        <f t="shared" si="49"/>
        <v>3</v>
      </c>
      <c r="D491" s="89">
        <f>VLOOKUP(C491,'_Score matrix'!$B$31:$C$35,2,FALSE)</f>
        <v>1</v>
      </c>
      <c r="E491" s="89">
        <f t="shared" si="50"/>
        <v>0</v>
      </c>
      <c r="F491" s="89">
        <f t="shared" si="51"/>
        <v>5</v>
      </c>
      <c r="G491" s="89"/>
      <c r="H491" s="133"/>
      <c r="J491" s="241"/>
      <c r="K491" s="37"/>
    </row>
    <row r="492" spans="1:11" x14ac:dyDescent="0.25">
      <c r="A492" s="164" t="s">
        <v>1890</v>
      </c>
      <c r="B492" s="151">
        <v>0</v>
      </c>
      <c r="C492" s="151">
        <f t="shared" si="49"/>
        <v>3</v>
      </c>
      <c r="D492" s="89">
        <f>VLOOKUP(C492,'_Score matrix'!$B$31:$C$35,2,FALSE)</f>
        <v>1</v>
      </c>
      <c r="E492" s="89">
        <f t="shared" si="50"/>
        <v>0</v>
      </c>
      <c r="F492" s="89">
        <f t="shared" si="51"/>
        <v>5</v>
      </c>
      <c r="G492" s="89"/>
      <c r="H492" s="133"/>
      <c r="J492" s="241"/>
      <c r="K492" s="37"/>
    </row>
    <row r="493" spans="1:11" x14ac:dyDescent="0.25">
      <c r="A493" s="164" t="s">
        <v>1891</v>
      </c>
      <c r="B493" s="151">
        <v>0</v>
      </c>
      <c r="C493" s="151">
        <f t="shared" si="49"/>
        <v>3</v>
      </c>
      <c r="D493" s="89">
        <f>VLOOKUP(C493,'_Score matrix'!$B$31:$C$35,2,FALSE)</f>
        <v>1</v>
      </c>
      <c r="E493" s="89">
        <f t="shared" si="50"/>
        <v>0</v>
      </c>
      <c r="F493" s="89">
        <f t="shared" si="51"/>
        <v>5</v>
      </c>
      <c r="G493" s="89"/>
      <c r="H493" s="148"/>
      <c r="J493" s="241"/>
      <c r="K493" s="37"/>
    </row>
    <row r="494" spans="1:11" ht="15.75" thickBot="1" x14ac:dyDescent="0.3">
      <c r="A494" s="172" t="s">
        <v>760</v>
      </c>
      <c r="B494" s="136"/>
      <c r="C494" s="136"/>
      <c r="D494" s="91"/>
      <c r="E494" s="91"/>
      <c r="F494" s="91"/>
      <c r="G494" s="91"/>
      <c r="H494" s="140"/>
      <c r="J494" s="245"/>
      <c r="K494" s="37"/>
    </row>
    <row r="495" spans="1:11" x14ac:dyDescent="0.25">
      <c r="A495" s="163" t="s">
        <v>659</v>
      </c>
      <c r="B495" s="59">
        <f>SUMIF(B464:B493,"&lt;6")</f>
        <v>0</v>
      </c>
      <c r="C495" s="59">
        <f>SUM(C464:C493)</f>
        <v>90</v>
      </c>
      <c r="D495" s="95">
        <f>SUM(D464:D493)</f>
        <v>30</v>
      </c>
      <c r="E495" s="95">
        <f>SUM(E464:E493)</f>
        <v>0</v>
      </c>
      <c r="F495" s="95">
        <f>SUM(F464:F493)</f>
        <v>150</v>
      </c>
      <c r="G495" s="95">
        <f>IF(ROUND(100*(E495-D495)/(F495-D495),2) &lt; 0, 0, ROUND(100*(E495-D495)/(F495-D495),2))</f>
        <v>0</v>
      </c>
      <c r="H495" s="137"/>
      <c r="J495" s="37"/>
      <c r="K495" s="37"/>
    </row>
    <row r="496" spans="1:11" ht="15.75" thickBot="1" x14ac:dyDescent="0.3">
      <c r="A496" s="167" t="s">
        <v>660</v>
      </c>
      <c r="B496" s="156">
        <f>SUM(B436,B437,B450)</f>
        <v>0</v>
      </c>
      <c r="C496" s="156">
        <f>SUM(C436,C437,C450)</f>
        <v>9</v>
      </c>
      <c r="D496" s="86">
        <f>SUM(D436,D437,D450)</f>
        <v>3</v>
      </c>
      <c r="E496" s="86">
        <f>SUM(E436,E437,E450)</f>
        <v>0</v>
      </c>
      <c r="F496" s="86">
        <f>SUM(F436,F437,F450)</f>
        <v>15</v>
      </c>
      <c r="G496" s="86">
        <f>IF(IF(AND(B433=2,B435&gt;0),B435*20,ROUND(100*(E496-D496)/(F496-D496),2)) &lt; 0, 0, IF(AND(B433=2,B435&gt;0),B435*20,ROUND(100*(E496-D496)/(F496-D496),2)))</f>
        <v>0</v>
      </c>
      <c r="H496" s="145" t="s">
        <v>722</v>
      </c>
      <c r="J496" s="37"/>
      <c r="K496" s="37"/>
    </row>
    <row r="497" spans="1:11" ht="15.75" thickBot="1" x14ac:dyDescent="0.3">
      <c r="A497" s="173"/>
      <c r="D497" s="42"/>
      <c r="E497" s="42"/>
      <c r="F497" s="42"/>
      <c r="G497" s="42"/>
      <c r="J497" s="37"/>
      <c r="K497" s="37"/>
    </row>
    <row r="498" spans="1:11" x14ac:dyDescent="0.25">
      <c r="A498" s="105" t="s">
        <v>579</v>
      </c>
      <c r="B498" s="153"/>
      <c r="C498" s="153"/>
      <c r="D498" s="94"/>
      <c r="E498" s="94"/>
      <c r="F498" s="94"/>
      <c r="G498" s="94"/>
      <c r="H498" s="137"/>
      <c r="J498" s="37"/>
      <c r="K498" s="37"/>
    </row>
    <row r="499" spans="1:11" x14ac:dyDescent="0.25">
      <c r="A499" s="171" t="s">
        <v>1815</v>
      </c>
      <c r="B499" s="151">
        <v>2</v>
      </c>
      <c r="C499" s="151"/>
      <c r="D499" s="89"/>
      <c r="E499" s="89"/>
      <c r="F499" s="89"/>
      <c r="G499" s="89"/>
      <c r="H499" s="133"/>
      <c r="J499" s="37"/>
      <c r="K499" s="37"/>
    </row>
    <row r="500" spans="1:11" x14ac:dyDescent="0.25">
      <c r="A500" s="171" t="s">
        <v>580</v>
      </c>
      <c r="B500" s="151">
        <v>0</v>
      </c>
      <c r="C500" s="151">
        <v>3</v>
      </c>
      <c r="D500" s="89">
        <f>VLOOKUP(C500,'_Score matrix'!$B$31:$C$35,2,FALSE)</f>
        <v>1</v>
      </c>
      <c r="E500" s="89">
        <f>B500*D500</f>
        <v>0</v>
      </c>
      <c r="F500" s="89">
        <f>5*D500</f>
        <v>5</v>
      </c>
      <c r="G500" s="89"/>
      <c r="H500" s="133"/>
      <c r="J500" s="244"/>
      <c r="K500" s="37"/>
    </row>
    <row r="501" spans="1:11" x14ac:dyDescent="0.25">
      <c r="A501" s="171" t="s">
        <v>581</v>
      </c>
      <c r="B501" s="151"/>
      <c r="C501" s="151"/>
      <c r="D501" s="89"/>
      <c r="E501" s="89"/>
      <c r="F501" s="89"/>
      <c r="G501" s="89"/>
      <c r="H501" s="133"/>
      <c r="J501" s="244"/>
      <c r="K501" s="37"/>
    </row>
    <row r="502" spans="1:11" x14ac:dyDescent="0.25">
      <c r="A502" s="164" t="s">
        <v>1892</v>
      </c>
      <c r="B502" s="151">
        <v>1</v>
      </c>
      <c r="C502" s="151"/>
      <c r="D502" s="89"/>
      <c r="E502" s="89"/>
      <c r="F502" s="89"/>
      <c r="G502" s="89"/>
      <c r="H502" s="133"/>
      <c r="J502" s="241"/>
      <c r="K502" s="37"/>
    </row>
    <row r="503" spans="1:11" x14ac:dyDescent="0.25">
      <c r="A503" s="164" t="s">
        <v>1893</v>
      </c>
      <c r="B503" s="151">
        <v>1</v>
      </c>
      <c r="C503" s="151"/>
      <c r="D503" s="89"/>
      <c r="E503" s="89"/>
      <c r="F503" s="89"/>
      <c r="G503" s="89"/>
      <c r="H503" s="133"/>
      <c r="J503" s="241"/>
      <c r="K503" s="37"/>
    </row>
    <row r="504" spans="1:11" x14ac:dyDescent="0.25">
      <c r="A504" s="164" t="s">
        <v>1894</v>
      </c>
      <c r="B504" s="151">
        <v>1</v>
      </c>
      <c r="C504" s="151"/>
      <c r="D504" s="89"/>
      <c r="E504" s="89"/>
      <c r="F504" s="89"/>
      <c r="G504" s="89"/>
      <c r="H504" s="133"/>
      <c r="J504" s="241"/>
      <c r="K504" s="37"/>
    </row>
    <row r="505" spans="1:11" x14ac:dyDescent="0.25">
      <c r="A505" s="164" t="s">
        <v>1895</v>
      </c>
      <c r="B505" s="151">
        <v>1</v>
      </c>
      <c r="C505" s="151"/>
      <c r="D505" s="89"/>
      <c r="E505" s="89"/>
      <c r="F505" s="89"/>
      <c r="G505" s="89"/>
      <c r="H505" s="133"/>
      <c r="J505" s="241"/>
      <c r="K505" s="37"/>
    </row>
    <row r="506" spans="1:11" x14ac:dyDescent="0.25">
      <c r="A506" s="164" t="s">
        <v>1896</v>
      </c>
      <c r="B506" s="151">
        <v>1</v>
      </c>
      <c r="C506" s="151"/>
      <c r="D506" s="89"/>
      <c r="E506" s="89"/>
      <c r="F506" s="89"/>
      <c r="G506" s="89"/>
      <c r="H506" s="133"/>
      <c r="J506" s="241"/>
      <c r="K506" s="37"/>
    </row>
    <row r="507" spans="1:11" x14ac:dyDescent="0.25">
      <c r="A507" s="164" t="s">
        <v>1897</v>
      </c>
      <c r="B507" s="151">
        <v>1</v>
      </c>
      <c r="C507" s="151"/>
      <c r="D507" s="89"/>
      <c r="E507" s="89"/>
      <c r="F507" s="89"/>
      <c r="G507" s="89"/>
      <c r="H507" s="133"/>
      <c r="J507" s="241"/>
      <c r="K507" s="37"/>
    </row>
    <row r="508" spans="1:11" x14ac:dyDescent="0.25">
      <c r="A508" s="164" t="s">
        <v>1898</v>
      </c>
      <c r="B508" s="151">
        <v>1</v>
      </c>
      <c r="C508" s="151"/>
      <c r="D508" s="89"/>
      <c r="E508" s="89"/>
      <c r="F508" s="89"/>
      <c r="G508" s="89"/>
      <c r="H508" s="133"/>
      <c r="J508" s="241"/>
      <c r="K508" s="37"/>
    </row>
    <row r="509" spans="1:11" x14ac:dyDescent="0.25">
      <c r="A509" s="164" t="s">
        <v>1899</v>
      </c>
      <c r="B509" s="151">
        <v>1</v>
      </c>
      <c r="C509" s="151"/>
      <c r="D509" s="89"/>
      <c r="E509" s="89"/>
      <c r="F509" s="89"/>
      <c r="G509" s="89"/>
      <c r="H509" s="133"/>
      <c r="J509" s="241"/>
      <c r="K509" s="37"/>
    </row>
    <row r="510" spans="1:11" x14ac:dyDescent="0.25">
      <c r="A510" s="164" t="s">
        <v>1900</v>
      </c>
      <c r="B510" s="151">
        <v>1</v>
      </c>
      <c r="C510" s="151"/>
      <c r="D510" s="89"/>
      <c r="E510" s="89"/>
      <c r="F510" s="89"/>
      <c r="G510" s="89"/>
      <c r="H510" s="133"/>
      <c r="J510" s="241"/>
      <c r="K510" s="37"/>
    </row>
    <row r="511" spans="1:11" x14ac:dyDescent="0.25">
      <c r="A511" s="164" t="s">
        <v>1901</v>
      </c>
      <c r="B511" s="151">
        <v>1</v>
      </c>
      <c r="C511" s="151"/>
      <c r="D511" s="89"/>
      <c r="E511" s="89"/>
      <c r="F511" s="89"/>
      <c r="G511" s="89"/>
      <c r="H511" s="133"/>
      <c r="J511" s="241"/>
      <c r="K511" s="37"/>
    </row>
    <row r="512" spans="1:11" x14ac:dyDescent="0.25">
      <c r="A512" s="164" t="s">
        <v>1902</v>
      </c>
      <c r="B512" s="151">
        <v>1</v>
      </c>
      <c r="C512" s="151"/>
      <c r="D512" s="89"/>
      <c r="E512" s="89"/>
      <c r="F512" s="89"/>
      <c r="G512" s="89"/>
      <c r="H512" s="133"/>
      <c r="J512" s="241"/>
      <c r="K512" s="37"/>
    </row>
    <row r="513" spans="1:11" x14ac:dyDescent="0.25">
      <c r="A513" s="164" t="s">
        <v>582</v>
      </c>
      <c r="B513" s="151">
        <v>0</v>
      </c>
      <c r="C513" s="151">
        <v>3</v>
      </c>
      <c r="D513" s="89">
        <f>VLOOKUP(C513,'_Score matrix'!$B$31:$C$35,2,FALSE)</f>
        <v>1</v>
      </c>
      <c r="E513" s="89">
        <f>B513*D513</f>
        <v>0</v>
      </c>
      <c r="F513" s="89">
        <f>5*D513</f>
        <v>5</v>
      </c>
      <c r="G513" s="89"/>
      <c r="H513" s="133"/>
      <c r="J513" s="240"/>
      <c r="K513" s="37"/>
    </row>
    <row r="514" spans="1:11" x14ac:dyDescent="0.25">
      <c r="A514" s="164" t="s">
        <v>583</v>
      </c>
      <c r="B514" s="151"/>
      <c r="C514" s="151"/>
      <c r="D514" s="89"/>
      <c r="E514" s="89"/>
      <c r="F514" s="89"/>
      <c r="G514" s="89"/>
      <c r="H514" s="133"/>
      <c r="J514" s="242"/>
      <c r="K514" s="37"/>
    </row>
    <row r="515" spans="1:11" x14ac:dyDescent="0.25">
      <c r="A515" s="164" t="s">
        <v>1903</v>
      </c>
      <c r="B515" s="151">
        <v>1</v>
      </c>
      <c r="C515" s="151"/>
      <c r="D515" s="89"/>
      <c r="E515" s="89"/>
      <c r="F515" s="89"/>
      <c r="G515" s="89"/>
      <c r="H515" s="133"/>
      <c r="J515" s="241"/>
      <c r="K515" s="37"/>
    </row>
    <row r="516" spans="1:11" x14ac:dyDescent="0.25">
      <c r="A516" s="164" t="s">
        <v>1904</v>
      </c>
      <c r="B516" s="151">
        <v>1</v>
      </c>
      <c r="C516" s="151"/>
      <c r="D516" s="89"/>
      <c r="E516" s="89"/>
      <c r="F516" s="89"/>
      <c r="G516" s="89"/>
      <c r="H516" s="133"/>
      <c r="J516" s="241"/>
      <c r="K516" s="37"/>
    </row>
    <row r="517" spans="1:11" x14ac:dyDescent="0.25">
      <c r="A517" s="164" t="s">
        <v>1905</v>
      </c>
      <c r="B517" s="151">
        <v>1</v>
      </c>
      <c r="C517" s="151"/>
      <c r="D517" s="89"/>
      <c r="E517" s="89"/>
      <c r="F517" s="89"/>
      <c r="G517" s="89"/>
      <c r="H517" s="133"/>
      <c r="J517" s="241"/>
      <c r="K517" s="37"/>
    </row>
    <row r="518" spans="1:11" x14ac:dyDescent="0.25">
      <c r="A518" s="164" t="s">
        <v>1906</v>
      </c>
      <c r="B518" s="151">
        <v>1</v>
      </c>
      <c r="C518" s="151"/>
      <c r="D518" s="89"/>
      <c r="E518" s="89"/>
      <c r="F518" s="89"/>
      <c r="G518" s="89"/>
      <c r="H518" s="133"/>
      <c r="J518" s="241"/>
      <c r="K518" s="37"/>
    </row>
    <row r="519" spans="1:11" x14ac:dyDescent="0.25">
      <c r="A519" s="164" t="s">
        <v>1907</v>
      </c>
      <c r="B519" s="151">
        <v>1</v>
      </c>
      <c r="C519" s="151"/>
      <c r="D519" s="89"/>
      <c r="E519" s="89"/>
      <c r="F519" s="89"/>
      <c r="G519" s="89"/>
      <c r="H519" s="133"/>
      <c r="J519" s="241"/>
      <c r="K519" s="37"/>
    </row>
    <row r="520" spans="1:11" x14ac:dyDescent="0.25">
      <c r="A520" s="164" t="s">
        <v>1908</v>
      </c>
      <c r="B520" s="151">
        <v>1</v>
      </c>
      <c r="C520" s="151"/>
      <c r="D520" s="89"/>
      <c r="E520" s="89"/>
      <c r="F520" s="89"/>
      <c r="G520" s="89"/>
      <c r="H520" s="133"/>
      <c r="J520" s="241"/>
      <c r="K520" s="37"/>
    </row>
    <row r="521" spans="1:11" x14ac:dyDescent="0.25">
      <c r="A521" s="164" t="s">
        <v>1909</v>
      </c>
      <c r="B521" s="151">
        <v>1</v>
      </c>
      <c r="C521" s="151"/>
      <c r="D521" s="89"/>
      <c r="E521" s="89"/>
      <c r="F521" s="89"/>
      <c r="G521" s="89"/>
      <c r="H521" s="133"/>
      <c r="J521" s="241"/>
      <c r="K521" s="37"/>
    </row>
    <row r="522" spans="1:11" x14ac:dyDescent="0.25">
      <c r="A522" s="164" t="s">
        <v>1910</v>
      </c>
      <c r="B522" s="151">
        <v>1</v>
      </c>
      <c r="C522" s="151"/>
      <c r="D522" s="89"/>
      <c r="E522" s="89"/>
      <c r="F522" s="89"/>
      <c r="G522" s="89"/>
      <c r="H522" s="133"/>
      <c r="J522" s="241"/>
      <c r="K522" s="37"/>
    </row>
    <row r="523" spans="1:11" x14ac:dyDescent="0.25">
      <c r="A523" s="164" t="s">
        <v>1911</v>
      </c>
      <c r="B523" s="151">
        <v>1</v>
      </c>
      <c r="C523" s="151"/>
      <c r="D523" s="89"/>
      <c r="E523" s="89"/>
      <c r="F523" s="89"/>
      <c r="G523" s="89"/>
      <c r="H523" s="133"/>
      <c r="J523" s="241"/>
      <c r="K523" s="37"/>
    </row>
    <row r="524" spans="1:11" x14ac:dyDescent="0.25">
      <c r="A524" s="164" t="s">
        <v>1912</v>
      </c>
      <c r="B524" s="151">
        <v>1</v>
      </c>
      <c r="C524" s="151"/>
      <c r="D524" s="89"/>
      <c r="E524" s="89"/>
      <c r="F524" s="89"/>
      <c r="G524" s="89"/>
      <c r="H524" s="133"/>
      <c r="J524" s="241"/>
      <c r="K524" s="37"/>
    </row>
    <row r="525" spans="1:11" x14ac:dyDescent="0.25">
      <c r="A525" s="164" t="s">
        <v>1913</v>
      </c>
      <c r="B525" s="151">
        <v>1</v>
      </c>
      <c r="C525" s="151"/>
      <c r="D525" s="89"/>
      <c r="E525" s="89"/>
      <c r="F525" s="89"/>
      <c r="G525" s="89"/>
      <c r="H525" s="133"/>
      <c r="J525" s="241"/>
      <c r="K525" s="37"/>
    </row>
    <row r="526" spans="1:11" x14ac:dyDescent="0.25">
      <c r="A526" s="164" t="s">
        <v>1914</v>
      </c>
      <c r="B526" s="151">
        <v>1</v>
      </c>
      <c r="C526" s="151"/>
      <c r="D526" s="89"/>
      <c r="E526" s="89"/>
      <c r="F526" s="89"/>
      <c r="G526" s="89"/>
      <c r="H526" s="133"/>
      <c r="J526" s="241"/>
      <c r="K526" s="37"/>
    </row>
    <row r="527" spans="1:11" x14ac:dyDescent="0.25">
      <c r="A527" s="164" t="s">
        <v>584</v>
      </c>
      <c r="B527" s="151"/>
      <c r="C527" s="151"/>
      <c r="D527" s="89"/>
      <c r="E527" s="89"/>
      <c r="F527" s="89"/>
      <c r="G527" s="89"/>
      <c r="H527" s="133"/>
      <c r="J527" s="242"/>
      <c r="K527" s="37"/>
    </row>
    <row r="528" spans="1:11" x14ac:dyDescent="0.25">
      <c r="A528" s="164" t="s">
        <v>585</v>
      </c>
      <c r="B528" s="151">
        <v>0</v>
      </c>
      <c r="C528" s="151">
        <f t="shared" ref="C528:C543" si="52">IF(B528=6, 1, 3)</f>
        <v>3</v>
      </c>
      <c r="D528" s="89">
        <f>VLOOKUP(C528,'_Score matrix'!$B$31:$C$35,2,FALSE)</f>
        <v>1</v>
      </c>
      <c r="E528" s="89">
        <f t="shared" ref="E528:E543" si="53">B528*D528</f>
        <v>0</v>
      </c>
      <c r="F528" s="89">
        <f>5*D528</f>
        <v>5</v>
      </c>
      <c r="G528" s="89"/>
      <c r="H528" s="133"/>
      <c r="J528" s="241"/>
      <c r="K528" s="37"/>
    </row>
    <row r="529" spans="1:11" x14ac:dyDescent="0.25">
      <c r="A529" s="164" t="s">
        <v>586</v>
      </c>
      <c r="B529" s="151">
        <v>0</v>
      </c>
      <c r="C529" s="151">
        <f t="shared" si="52"/>
        <v>3</v>
      </c>
      <c r="D529" s="89">
        <f>VLOOKUP(C529,'_Score matrix'!$B$31:$C$35,2,FALSE)</f>
        <v>1</v>
      </c>
      <c r="E529" s="89">
        <f t="shared" si="53"/>
        <v>0</v>
      </c>
      <c r="F529" s="89">
        <f t="shared" ref="F529:F543" si="54">5*D529</f>
        <v>5</v>
      </c>
      <c r="G529" s="89"/>
      <c r="H529" s="133"/>
      <c r="J529" s="241"/>
      <c r="K529" s="37"/>
    </row>
    <row r="530" spans="1:11" x14ac:dyDescent="0.25">
      <c r="A530" s="164" t="s">
        <v>587</v>
      </c>
      <c r="B530" s="151">
        <v>0</v>
      </c>
      <c r="C530" s="151">
        <f t="shared" si="52"/>
        <v>3</v>
      </c>
      <c r="D530" s="89">
        <f>VLOOKUP(C530,'_Score matrix'!$B$31:$C$35,2,FALSE)</f>
        <v>1</v>
      </c>
      <c r="E530" s="89">
        <f t="shared" si="53"/>
        <v>0</v>
      </c>
      <c r="F530" s="89">
        <f t="shared" si="54"/>
        <v>5</v>
      </c>
      <c r="G530" s="89"/>
      <c r="H530" s="133"/>
      <c r="J530" s="241"/>
      <c r="K530" s="37"/>
    </row>
    <row r="531" spans="1:11" x14ac:dyDescent="0.25">
      <c r="A531" s="164" t="s">
        <v>588</v>
      </c>
      <c r="B531" s="151">
        <v>0</v>
      </c>
      <c r="C531" s="151">
        <f t="shared" si="52"/>
        <v>3</v>
      </c>
      <c r="D531" s="89">
        <f>VLOOKUP(C531,'_Score matrix'!$B$31:$C$35,2,FALSE)</f>
        <v>1</v>
      </c>
      <c r="E531" s="89">
        <f t="shared" si="53"/>
        <v>0</v>
      </c>
      <c r="F531" s="89">
        <f t="shared" si="54"/>
        <v>5</v>
      </c>
      <c r="G531" s="89"/>
      <c r="H531" s="133"/>
      <c r="J531" s="241"/>
      <c r="K531" s="37"/>
    </row>
    <row r="532" spans="1:11" x14ac:dyDescent="0.25">
      <c r="A532" s="164" t="s">
        <v>589</v>
      </c>
      <c r="B532" s="151">
        <v>0</v>
      </c>
      <c r="C532" s="151">
        <f t="shared" si="52"/>
        <v>3</v>
      </c>
      <c r="D532" s="89">
        <f>VLOOKUP(C532,'_Score matrix'!$B$31:$C$35,2,FALSE)</f>
        <v>1</v>
      </c>
      <c r="E532" s="89">
        <f t="shared" si="53"/>
        <v>0</v>
      </c>
      <c r="F532" s="89">
        <f t="shared" si="54"/>
        <v>5</v>
      </c>
      <c r="G532" s="89"/>
      <c r="H532" s="133"/>
      <c r="J532" s="241"/>
      <c r="K532" s="37"/>
    </row>
    <row r="533" spans="1:11" x14ac:dyDescent="0.25">
      <c r="A533" s="164" t="s">
        <v>590</v>
      </c>
      <c r="B533" s="151">
        <v>0</v>
      </c>
      <c r="C533" s="151">
        <f t="shared" si="52"/>
        <v>3</v>
      </c>
      <c r="D533" s="89">
        <f>VLOOKUP(C533,'_Score matrix'!$B$31:$C$35,2,FALSE)</f>
        <v>1</v>
      </c>
      <c r="E533" s="89">
        <f t="shared" si="53"/>
        <v>0</v>
      </c>
      <c r="F533" s="89">
        <f t="shared" si="54"/>
        <v>5</v>
      </c>
      <c r="G533" s="89"/>
      <c r="H533" s="133"/>
      <c r="J533" s="241"/>
      <c r="K533" s="37"/>
    </row>
    <row r="534" spans="1:11" x14ac:dyDescent="0.25">
      <c r="A534" s="164" t="s">
        <v>591</v>
      </c>
      <c r="B534" s="151">
        <v>0</v>
      </c>
      <c r="C534" s="151">
        <f t="shared" si="52"/>
        <v>3</v>
      </c>
      <c r="D534" s="89">
        <f>VLOOKUP(C534,'_Score matrix'!$B$31:$C$35,2,FALSE)</f>
        <v>1</v>
      </c>
      <c r="E534" s="89">
        <f t="shared" si="53"/>
        <v>0</v>
      </c>
      <c r="F534" s="89">
        <f t="shared" si="54"/>
        <v>5</v>
      </c>
      <c r="G534" s="89"/>
      <c r="H534" s="133"/>
      <c r="J534" s="241"/>
      <c r="K534" s="37"/>
    </row>
    <row r="535" spans="1:11" x14ac:dyDescent="0.25">
      <c r="A535" s="164" t="s">
        <v>592</v>
      </c>
      <c r="B535" s="151">
        <v>0</v>
      </c>
      <c r="C535" s="151">
        <f t="shared" si="52"/>
        <v>3</v>
      </c>
      <c r="D535" s="89">
        <f>VLOOKUP(C535,'_Score matrix'!$B$31:$C$35,2,FALSE)</f>
        <v>1</v>
      </c>
      <c r="E535" s="89">
        <f t="shared" si="53"/>
        <v>0</v>
      </c>
      <c r="F535" s="89">
        <f t="shared" si="54"/>
        <v>5</v>
      </c>
      <c r="G535" s="89"/>
      <c r="H535" s="133"/>
      <c r="J535" s="241"/>
      <c r="K535" s="37"/>
    </row>
    <row r="536" spans="1:11" x14ac:dyDescent="0.25">
      <c r="A536" s="164" t="s">
        <v>593</v>
      </c>
      <c r="B536" s="151">
        <v>0</v>
      </c>
      <c r="C536" s="151">
        <f t="shared" si="52"/>
        <v>3</v>
      </c>
      <c r="D536" s="89">
        <f>VLOOKUP(C536,'_Score matrix'!$B$31:$C$35,2,FALSE)</f>
        <v>1</v>
      </c>
      <c r="E536" s="89">
        <f t="shared" si="53"/>
        <v>0</v>
      </c>
      <c r="F536" s="89">
        <f t="shared" si="54"/>
        <v>5</v>
      </c>
      <c r="G536" s="89"/>
      <c r="H536" s="133"/>
      <c r="J536" s="241"/>
      <c r="K536" s="37"/>
    </row>
    <row r="537" spans="1:11" x14ac:dyDescent="0.25">
      <c r="A537" s="164" t="s">
        <v>594</v>
      </c>
      <c r="B537" s="151">
        <v>0</v>
      </c>
      <c r="C537" s="151">
        <f t="shared" si="52"/>
        <v>3</v>
      </c>
      <c r="D537" s="89">
        <f>VLOOKUP(C537,'_Score matrix'!$B$31:$C$35,2,FALSE)</f>
        <v>1</v>
      </c>
      <c r="E537" s="89">
        <f t="shared" si="53"/>
        <v>0</v>
      </c>
      <c r="F537" s="89">
        <f t="shared" si="54"/>
        <v>5</v>
      </c>
      <c r="G537" s="89"/>
      <c r="H537" s="133"/>
      <c r="J537" s="241"/>
      <c r="K537" s="37"/>
    </row>
    <row r="538" spans="1:11" x14ac:dyDescent="0.25">
      <c r="A538" s="164" t="s">
        <v>595</v>
      </c>
      <c r="B538" s="151">
        <v>0</v>
      </c>
      <c r="C538" s="151">
        <f t="shared" si="52"/>
        <v>3</v>
      </c>
      <c r="D538" s="89">
        <f>VLOOKUP(C538,'_Score matrix'!$B$31:$C$35,2,FALSE)</f>
        <v>1</v>
      </c>
      <c r="E538" s="89">
        <f t="shared" si="53"/>
        <v>0</v>
      </c>
      <c r="F538" s="89">
        <f t="shared" si="54"/>
        <v>5</v>
      </c>
      <c r="G538" s="89"/>
      <c r="H538" s="133"/>
      <c r="J538" s="241"/>
      <c r="K538" s="37"/>
    </row>
    <row r="539" spans="1:11" x14ac:dyDescent="0.25">
      <c r="A539" s="164" t="s">
        <v>596</v>
      </c>
      <c r="B539" s="151">
        <v>0</v>
      </c>
      <c r="C539" s="151">
        <f t="shared" si="52"/>
        <v>3</v>
      </c>
      <c r="D539" s="89">
        <f>VLOOKUP(C539,'_Score matrix'!$B$31:$C$35,2,FALSE)</f>
        <v>1</v>
      </c>
      <c r="E539" s="89">
        <f t="shared" si="53"/>
        <v>0</v>
      </c>
      <c r="F539" s="89">
        <f t="shared" si="54"/>
        <v>5</v>
      </c>
      <c r="G539" s="89"/>
      <c r="H539" s="133"/>
      <c r="J539" s="241"/>
      <c r="K539" s="37"/>
    </row>
    <row r="540" spans="1:11" x14ac:dyDescent="0.25">
      <c r="A540" s="164" t="s">
        <v>1915</v>
      </c>
      <c r="B540" s="151">
        <v>0</v>
      </c>
      <c r="C540" s="151">
        <f t="shared" si="52"/>
        <v>3</v>
      </c>
      <c r="D540" s="89">
        <f>VLOOKUP(C540,'_Score matrix'!$B$31:$C$35,2,FALSE)</f>
        <v>1</v>
      </c>
      <c r="E540" s="89">
        <f t="shared" si="53"/>
        <v>0</v>
      </c>
      <c r="F540" s="89">
        <f t="shared" si="54"/>
        <v>5</v>
      </c>
      <c r="G540" s="89"/>
      <c r="H540" s="133"/>
      <c r="J540" s="241"/>
      <c r="K540" s="37"/>
    </row>
    <row r="541" spans="1:11" x14ac:dyDescent="0.25">
      <c r="A541" s="164" t="s">
        <v>1916</v>
      </c>
      <c r="B541" s="151">
        <v>0</v>
      </c>
      <c r="C541" s="151">
        <f t="shared" si="52"/>
        <v>3</v>
      </c>
      <c r="D541" s="89">
        <f>VLOOKUP(C541,'_Score matrix'!$B$31:$C$35,2,FALSE)</f>
        <v>1</v>
      </c>
      <c r="E541" s="89">
        <f t="shared" si="53"/>
        <v>0</v>
      </c>
      <c r="F541" s="89">
        <f t="shared" si="54"/>
        <v>5</v>
      </c>
      <c r="G541" s="89"/>
      <c r="H541" s="133"/>
      <c r="J541" s="241"/>
      <c r="K541" s="37"/>
    </row>
    <row r="542" spans="1:11" x14ac:dyDescent="0.25">
      <c r="A542" s="164" t="s">
        <v>1917</v>
      </c>
      <c r="B542" s="151">
        <v>0</v>
      </c>
      <c r="C542" s="151">
        <f t="shared" si="52"/>
        <v>3</v>
      </c>
      <c r="D542" s="89">
        <f>VLOOKUP(C542,'_Score matrix'!$B$31:$C$35,2,FALSE)</f>
        <v>1</v>
      </c>
      <c r="E542" s="89">
        <f t="shared" si="53"/>
        <v>0</v>
      </c>
      <c r="F542" s="89">
        <f t="shared" si="54"/>
        <v>5</v>
      </c>
      <c r="G542" s="89"/>
      <c r="H542" s="133"/>
      <c r="J542" s="241"/>
      <c r="K542" s="37"/>
    </row>
    <row r="543" spans="1:11" x14ac:dyDescent="0.25">
      <c r="A543" s="169" t="s">
        <v>1918</v>
      </c>
      <c r="B543" s="151">
        <v>0</v>
      </c>
      <c r="C543" s="151">
        <f t="shared" si="52"/>
        <v>3</v>
      </c>
      <c r="D543" s="89">
        <f>VLOOKUP(C543,'_Score matrix'!$B$31:$C$35,2,FALSE)</f>
        <v>1</v>
      </c>
      <c r="E543" s="89">
        <f t="shared" si="53"/>
        <v>0</v>
      </c>
      <c r="F543" s="89">
        <f t="shared" si="54"/>
        <v>5</v>
      </c>
      <c r="G543" s="89"/>
      <c r="H543" s="133"/>
      <c r="J543" s="241"/>
      <c r="K543" s="37"/>
    </row>
    <row r="544" spans="1:11" ht="15.75" thickBot="1" x14ac:dyDescent="0.3">
      <c r="A544" s="172" t="s">
        <v>759</v>
      </c>
      <c r="B544" s="136"/>
      <c r="C544" s="136"/>
      <c r="D544" s="91"/>
      <c r="E544" s="91"/>
      <c r="F544" s="91"/>
      <c r="G544" s="91"/>
      <c r="H544" s="140"/>
      <c r="J544" s="245"/>
      <c r="K544" s="37"/>
    </row>
    <row r="545" spans="1:11" x14ac:dyDescent="0.25">
      <c r="A545" s="163" t="s">
        <v>659</v>
      </c>
      <c r="B545" s="59">
        <f>SUMIF(B528:B543,"&lt;6")</f>
        <v>0</v>
      </c>
      <c r="C545" s="59">
        <f>SUM(C528:C543)</f>
        <v>48</v>
      </c>
      <c r="D545" s="95">
        <f>SUM(D528:D543)</f>
        <v>16</v>
      </c>
      <c r="E545" s="95">
        <f>SUM(E528:E543)</f>
        <v>0</v>
      </c>
      <c r="F545" s="95">
        <f>SUM(F528:F543)</f>
        <v>80</v>
      </c>
      <c r="G545" s="95">
        <f>IF(ROUND(100*(E545-D545)/(F545-D545),2) &lt; 0, 0, ROUND(100*(E545-D545)/(F545-D545),2))</f>
        <v>0</v>
      </c>
      <c r="H545" s="137"/>
      <c r="J545" s="37"/>
      <c r="K545" s="37"/>
    </row>
    <row r="546" spans="1:11" ht="15.75" thickBot="1" x14ac:dyDescent="0.3">
      <c r="A546" s="167" t="s">
        <v>660</v>
      </c>
      <c r="B546" s="156">
        <f>SUM(B500,B513)</f>
        <v>0</v>
      </c>
      <c r="C546" s="156">
        <f t="shared" ref="C546:F546" si="55">SUM(C500,C513)</f>
        <v>6</v>
      </c>
      <c r="D546" s="86">
        <f t="shared" si="55"/>
        <v>2</v>
      </c>
      <c r="E546" s="86">
        <f t="shared" si="55"/>
        <v>0</v>
      </c>
      <c r="F546" s="86">
        <f t="shared" si="55"/>
        <v>10</v>
      </c>
      <c r="G546" s="86">
        <f>IF(ROUND(100*(E546-D546)/(F546-D546),2) &lt; 0, 0, ROUND(100*(E546-D546)/(F546-D546),2))</f>
        <v>0</v>
      </c>
      <c r="H546" s="145"/>
      <c r="J546" s="37"/>
      <c r="K546" s="37"/>
    </row>
    <row r="547" spans="1:11" ht="15.75" thickBot="1" x14ac:dyDescent="0.3">
      <c r="D547" s="42"/>
      <c r="E547" s="42"/>
      <c r="F547" s="42"/>
      <c r="G547" s="42"/>
      <c r="J547" s="37"/>
      <c r="K547" s="37"/>
    </row>
    <row r="548" spans="1:11" x14ac:dyDescent="0.25">
      <c r="A548" s="105" t="s">
        <v>610</v>
      </c>
      <c r="B548" s="153"/>
      <c r="C548" s="153"/>
      <c r="D548" s="94"/>
      <c r="E548" s="94"/>
      <c r="F548" s="94"/>
      <c r="G548" s="94"/>
      <c r="H548" s="137"/>
      <c r="J548" s="37"/>
      <c r="K548" s="37"/>
    </row>
    <row r="549" spans="1:11" x14ac:dyDescent="0.25">
      <c r="A549" s="171" t="s">
        <v>1816</v>
      </c>
      <c r="B549" s="151">
        <v>2</v>
      </c>
      <c r="C549" s="151"/>
      <c r="D549" s="89"/>
      <c r="E549" s="89"/>
      <c r="F549" s="89"/>
      <c r="G549" s="89"/>
      <c r="H549" s="133"/>
      <c r="J549" s="37"/>
      <c r="K549" s="37"/>
    </row>
    <row r="550" spans="1:11" x14ac:dyDescent="0.25">
      <c r="A550" s="171" t="s">
        <v>723</v>
      </c>
      <c r="B550" s="151">
        <v>0</v>
      </c>
      <c r="C550" s="151">
        <v>3</v>
      </c>
      <c r="D550" s="89">
        <f>VLOOKUP(C550,'_Score matrix'!$B$31:$C$35,2,FALSE)</f>
        <v>1</v>
      </c>
      <c r="E550" s="89">
        <f>B550*D550</f>
        <v>0</v>
      </c>
      <c r="F550" s="89">
        <f t="shared" ref="F550" si="56">5*D550</f>
        <v>5</v>
      </c>
      <c r="G550" s="89"/>
      <c r="H550" s="133"/>
      <c r="J550" s="244"/>
      <c r="K550" s="37"/>
    </row>
    <row r="551" spans="1:11" x14ac:dyDescent="0.25">
      <c r="A551" s="171" t="s">
        <v>724</v>
      </c>
      <c r="B551" s="151"/>
      <c r="C551" s="151"/>
      <c r="D551" s="89"/>
      <c r="E551" s="89"/>
      <c r="F551" s="89"/>
      <c r="G551" s="89"/>
      <c r="H551" s="133"/>
      <c r="J551" s="244"/>
      <c r="K551" s="37"/>
    </row>
    <row r="552" spans="1:11" x14ac:dyDescent="0.25">
      <c r="A552" s="164" t="s">
        <v>1919</v>
      </c>
      <c r="B552" s="151">
        <v>1</v>
      </c>
      <c r="C552" s="151"/>
      <c r="D552" s="89"/>
      <c r="E552" s="89"/>
      <c r="F552" s="89"/>
      <c r="G552" s="89"/>
      <c r="H552" s="133"/>
      <c r="J552" s="241"/>
      <c r="K552" s="37"/>
    </row>
    <row r="553" spans="1:11" x14ac:dyDescent="0.25">
      <c r="A553" s="164" t="s">
        <v>1920</v>
      </c>
      <c r="B553" s="151">
        <v>1</v>
      </c>
      <c r="C553" s="151"/>
      <c r="D553" s="89"/>
      <c r="E553" s="89"/>
      <c r="F553" s="89"/>
      <c r="G553" s="89"/>
      <c r="H553" s="133"/>
      <c r="J553" s="241"/>
      <c r="K553" s="37"/>
    </row>
    <row r="554" spans="1:11" x14ac:dyDescent="0.25">
      <c r="A554" s="164" t="s">
        <v>1921</v>
      </c>
      <c r="B554" s="151">
        <v>1</v>
      </c>
      <c r="C554" s="151"/>
      <c r="D554" s="89"/>
      <c r="E554" s="89"/>
      <c r="F554" s="89"/>
      <c r="G554" s="89"/>
      <c r="H554" s="133"/>
      <c r="J554" s="241"/>
      <c r="K554" s="37"/>
    </row>
    <row r="555" spans="1:11" x14ac:dyDescent="0.25">
      <c r="A555" s="164" t="s">
        <v>1922</v>
      </c>
      <c r="B555" s="151">
        <v>1</v>
      </c>
      <c r="C555" s="151"/>
      <c r="D555" s="89"/>
      <c r="E555" s="89"/>
      <c r="F555" s="89"/>
      <c r="G555" s="89"/>
      <c r="H555" s="133"/>
      <c r="J555" s="241"/>
      <c r="K555" s="37"/>
    </row>
    <row r="556" spans="1:11" x14ac:dyDescent="0.25">
      <c r="A556" s="164" t="s">
        <v>1923</v>
      </c>
      <c r="B556" s="151">
        <v>1</v>
      </c>
      <c r="C556" s="151"/>
      <c r="D556" s="89"/>
      <c r="E556" s="89"/>
      <c r="F556" s="89"/>
      <c r="G556" s="89"/>
      <c r="H556" s="133"/>
      <c r="J556" s="241"/>
      <c r="K556" s="37"/>
    </row>
    <row r="557" spans="1:11" x14ac:dyDescent="0.25">
      <c r="A557" s="164" t="s">
        <v>1924</v>
      </c>
      <c r="B557" s="151">
        <v>1</v>
      </c>
      <c r="C557" s="151"/>
      <c r="D557" s="89"/>
      <c r="E557" s="89"/>
      <c r="F557" s="89"/>
      <c r="G557" s="89"/>
      <c r="H557" s="133"/>
      <c r="J557" s="241"/>
      <c r="K557" s="37"/>
    </row>
    <row r="558" spans="1:11" x14ac:dyDescent="0.25">
      <c r="A558" s="164" t="s">
        <v>1925</v>
      </c>
      <c r="B558" s="151">
        <v>1</v>
      </c>
      <c r="C558" s="151"/>
      <c r="D558" s="89"/>
      <c r="E558" s="89"/>
      <c r="F558" s="89"/>
      <c r="G558" s="89"/>
      <c r="H558" s="133"/>
      <c r="J558" s="241"/>
      <c r="K558" s="37"/>
    </row>
    <row r="559" spans="1:11" x14ac:dyDescent="0.25">
      <c r="A559" s="164" t="s">
        <v>1926</v>
      </c>
      <c r="B559" s="151">
        <v>1</v>
      </c>
      <c r="C559" s="151"/>
      <c r="D559" s="89"/>
      <c r="E559" s="89"/>
      <c r="F559" s="89"/>
      <c r="G559" s="89"/>
      <c r="H559" s="133"/>
      <c r="J559" s="241"/>
      <c r="K559" s="37"/>
    </row>
    <row r="560" spans="1:11" x14ac:dyDescent="0.25">
      <c r="A560" s="164" t="s">
        <v>1927</v>
      </c>
      <c r="B560" s="151">
        <v>1</v>
      </c>
      <c r="C560" s="151"/>
      <c r="D560" s="89"/>
      <c r="E560" s="89"/>
      <c r="F560" s="89"/>
      <c r="G560" s="89"/>
      <c r="H560" s="133"/>
      <c r="J560" s="241"/>
      <c r="K560" s="37"/>
    </row>
    <row r="561" spans="1:11" x14ac:dyDescent="0.25">
      <c r="A561" s="164" t="s">
        <v>1928</v>
      </c>
      <c r="B561" s="151">
        <v>1</v>
      </c>
      <c r="C561" s="151"/>
      <c r="D561" s="89"/>
      <c r="E561" s="89"/>
      <c r="F561" s="89"/>
      <c r="G561" s="89"/>
      <c r="H561" s="133"/>
      <c r="J561" s="241"/>
      <c r="K561" s="37"/>
    </row>
    <row r="562" spans="1:11" x14ac:dyDescent="0.25">
      <c r="A562" s="164" t="s">
        <v>1929</v>
      </c>
      <c r="B562" s="151">
        <v>1</v>
      </c>
      <c r="C562" s="151"/>
      <c r="D562" s="89"/>
      <c r="E562" s="89"/>
      <c r="F562" s="89"/>
      <c r="G562" s="89"/>
      <c r="H562" s="133"/>
      <c r="J562" s="241"/>
      <c r="K562" s="37"/>
    </row>
    <row r="563" spans="1:11" x14ac:dyDescent="0.25">
      <c r="A563" s="164" t="s">
        <v>725</v>
      </c>
      <c r="B563" s="151">
        <v>0</v>
      </c>
      <c r="C563" s="151">
        <v>3</v>
      </c>
      <c r="D563" s="89">
        <f>VLOOKUP(C563,'_Score matrix'!$B$31:$C$35,2,FALSE)</f>
        <v>1</v>
      </c>
      <c r="E563" s="89">
        <f>B563*D563</f>
        <v>0</v>
      </c>
      <c r="F563" s="89">
        <f t="shared" ref="F563" si="57">5*D563</f>
        <v>5</v>
      </c>
      <c r="G563" s="89"/>
      <c r="H563" s="133"/>
      <c r="J563" s="240"/>
      <c r="K563" s="37"/>
    </row>
    <row r="564" spans="1:11" x14ac:dyDescent="0.25">
      <c r="A564" s="164" t="s">
        <v>726</v>
      </c>
      <c r="B564" s="151"/>
      <c r="C564" s="151"/>
      <c r="D564" s="89"/>
      <c r="E564" s="89"/>
      <c r="F564" s="89"/>
      <c r="G564" s="89"/>
      <c r="H564" s="133"/>
      <c r="J564" s="242"/>
      <c r="K564" s="37"/>
    </row>
    <row r="565" spans="1:11" x14ac:dyDescent="0.25">
      <c r="A565" s="164" t="s">
        <v>1930</v>
      </c>
      <c r="B565" s="151">
        <v>1</v>
      </c>
      <c r="C565" s="151"/>
      <c r="D565" s="89"/>
      <c r="E565" s="89"/>
      <c r="F565" s="89"/>
      <c r="G565" s="89"/>
      <c r="H565" s="133"/>
      <c r="J565" s="241"/>
      <c r="K565" s="37"/>
    </row>
    <row r="566" spans="1:11" x14ac:dyDescent="0.25">
      <c r="A566" s="164" t="s">
        <v>1931</v>
      </c>
      <c r="B566" s="151">
        <v>1</v>
      </c>
      <c r="C566" s="151"/>
      <c r="D566" s="89"/>
      <c r="E566" s="89"/>
      <c r="F566" s="89"/>
      <c r="G566" s="89"/>
      <c r="H566" s="133"/>
      <c r="J566" s="241"/>
      <c r="K566" s="37"/>
    </row>
    <row r="567" spans="1:11" x14ac:dyDescent="0.25">
      <c r="A567" s="164" t="s">
        <v>1932</v>
      </c>
      <c r="B567" s="151">
        <v>1</v>
      </c>
      <c r="C567" s="151"/>
      <c r="D567" s="89"/>
      <c r="E567" s="89"/>
      <c r="F567" s="89"/>
      <c r="G567" s="89"/>
      <c r="H567" s="133"/>
      <c r="J567" s="241"/>
      <c r="K567" s="37"/>
    </row>
    <row r="568" spans="1:11" x14ac:dyDescent="0.25">
      <c r="A568" s="164" t="s">
        <v>1933</v>
      </c>
      <c r="B568" s="151">
        <v>1</v>
      </c>
      <c r="C568" s="151"/>
      <c r="D568" s="89"/>
      <c r="E568" s="89"/>
      <c r="F568" s="89"/>
      <c r="G568" s="89"/>
      <c r="H568" s="133"/>
      <c r="J568" s="241"/>
      <c r="K568" s="37"/>
    </row>
    <row r="569" spans="1:11" x14ac:dyDescent="0.25">
      <c r="A569" s="164" t="s">
        <v>1934</v>
      </c>
      <c r="B569" s="151">
        <v>1</v>
      </c>
      <c r="C569" s="151"/>
      <c r="D569" s="89"/>
      <c r="E569" s="89"/>
      <c r="F569" s="89"/>
      <c r="G569" s="89"/>
      <c r="H569" s="133"/>
      <c r="J569" s="241"/>
      <c r="K569" s="37"/>
    </row>
    <row r="570" spans="1:11" x14ac:dyDescent="0.25">
      <c r="A570" s="164" t="s">
        <v>1935</v>
      </c>
      <c r="B570" s="151">
        <v>1</v>
      </c>
      <c r="C570" s="151"/>
      <c r="D570" s="89"/>
      <c r="E570" s="89"/>
      <c r="F570" s="89"/>
      <c r="G570" s="89"/>
      <c r="H570" s="133"/>
      <c r="J570" s="241"/>
      <c r="K570" s="37"/>
    </row>
    <row r="571" spans="1:11" x14ac:dyDescent="0.25">
      <c r="A571" s="164" t="s">
        <v>1936</v>
      </c>
      <c r="B571" s="151">
        <v>1</v>
      </c>
      <c r="C571" s="151"/>
      <c r="D571" s="89"/>
      <c r="E571" s="89"/>
      <c r="F571" s="89"/>
      <c r="G571" s="89"/>
      <c r="H571" s="133"/>
      <c r="J571" s="241"/>
      <c r="K571" s="37"/>
    </row>
    <row r="572" spans="1:11" x14ac:dyDescent="0.25">
      <c r="A572" s="164" t="s">
        <v>1937</v>
      </c>
      <c r="B572" s="151">
        <v>1</v>
      </c>
      <c r="C572" s="151"/>
      <c r="D572" s="89"/>
      <c r="E572" s="89"/>
      <c r="F572" s="89"/>
      <c r="G572" s="89"/>
      <c r="H572" s="133"/>
      <c r="J572" s="241"/>
      <c r="K572" s="37"/>
    </row>
    <row r="573" spans="1:11" x14ac:dyDescent="0.25">
      <c r="A573" s="164" t="s">
        <v>1938</v>
      </c>
      <c r="B573" s="151">
        <v>1</v>
      </c>
      <c r="C573" s="151"/>
      <c r="D573" s="89"/>
      <c r="E573" s="89"/>
      <c r="F573" s="89"/>
      <c r="G573" s="89"/>
      <c r="H573" s="133"/>
      <c r="J573" s="241"/>
      <c r="K573" s="37"/>
    </row>
    <row r="574" spans="1:11" x14ac:dyDescent="0.25">
      <c r="A574" s="164" t="s">
        <v>1939</v>
      </c>
      <c r="B574" s="151">
        <v>1</v>
      </c>
      <c r="C574" s="151"/>
      <c r="D574" s="89"/>
      <c r="E574" s="89"/>
      <c r="F574" s="89"/>
      <c r="G574" s="89"/>
      <c r="H574" s="133"/>
      <c r="J574" s="241"/>
      <c r="K574" s="37"/>
    </row>
    <row r="575" spans="1:11" x14ac:dyDescent="0.25">
      <c r="A575" s="164" t="s">
        <v>1940</v>
      </c>
      <c r="B575" s="151">
        <v>1</v>
      </c>
      <c r="C575" s="151"/>
      <c r="D575" s="89"/>
      <c r="E575" s="89"/>
      <c r="F575" s="89"/>
      <c r="G575" s="89"/>
      <c r="H575" s="133"/>
      <c r="J575" s="241"/>
      <c r="K575" s="37"/>
    </row>
    <row r="576" spans="1:11" x14ac:dyDescent="0.25">
      <c r="A576" s="164" t="s">
        <v>727</v>
      </c>
      <c r="B576" s="151"/>
      <c r="C576" s="151"/>
      <c r="D576" s="89"/>
      <c r="E576" s="89"/>
      <c r="F576" s="89"/>
      <c r="G576" s="89"/>
      <c r="H576" s="133"/>
      <c r="J576" s="242"/>
      <c r="K576" s="37"/>
    </row>
    <row r="577" spans="1:11" x14ac:dyDescent="0.25">
      <c r="A577" s="164" t="s">
        <v>728</v>
      </c>
      <c r="B577" s="151">
        <v>0</v>
      </c>
      <c r="C577" s="151">
        <f t="shared" ref="C577:C602" si="58">IF(B577=6, 1, 3)</f>
        <v>3</v>
      </c>
      <c r="D577" s="89">
        <f>VLOOKUP(C577,'_Score matrix'!$B$31:$C$35,2,FALSE)</f>
        <v>1</v>
      </c>
      <c r="E577" s="89">
        <f t="shared" ref="E577:E602" si="59">B577*D577</f>
        <v>0</v>
      </c>
      <c r="F577" s="89">
        <f>5*D577</f>
        <v>5</v>
      </c>
      <c r="G577" s="89"/>
      <c r="H577" s="133"/>
      <c r="J577" s="241"/>
      <c r="K577" s="37"/>
    </row>
    <row r="578" spans="1:11" x14ac:dyDescent="0.25">
      <c r="A578" s="164" t="s">
        <v>729</v>
      </c>
      <c r="B578" s="151">
        <v>0</v>
      </c>
      <c r="C578" s="151">
        <f t="shared" si="58"/>
        <v>3</v>
      </c>
      <c r="D578" s="89">
        <f>VLOOKUP(C578,'_Score matrix'!$B$31:$C$35,2,FALSE)</f>
        <v>1</v>
      </c>
      <c r="E578" s="89">
        <f t="shared" si="59"/>
        <v>0</v>
      </c>
      <c r="F578" s="89">
        <f t="shared" ref="F578:F602" si="60">5*D578</f>
        <v>5</v>
      </c>
      <c r="G578" s="89"/>
      <c r="H578" s="133"/>
      <c r="J578" s="241"/>
      <c r="K578" s="37"/>
    </row>
    <row r="579" spans="1:11" x14ac:dyDescent="0.25">
      <c r="A579" s="164" t="s">
        <v>730</v>
      </c>
      <c r="B579" s="151">
        <v>0</v>
      </c>
      <c r="C579" s="151">
        <f t="shared" si="58"/>
        <v>3</v>
      </c>
      <c r="D579" s="89">
        <f>VLOOKUP(C579,'_Score matrix'!$B$31:$C$35,2,FALSE)</f>
        <v>1</v>
      </c>
      <c r="E579" s="89">
        <f t="shared" si="59"/>
        <v>0</v>
      </c>
      <c r="F579" s="89">
        <f t="shared" si="60"/>
        <v>5</v>
      </c>
      <c r="G579" s="89"/>
      <c r="H579" s="133"/>
      <c r="J579" s="241"/>
      <c r="K579" s="37"/>
    </row>
    <row r="580" spans="1:11" x14ac:dyDescent="0.25">
      <c r="A580" s="164" t="s">
        <v>731</v>
      </c>
      <c r="B580" s="151">
        <v>0</v>
      </c>
      <c r="C580" s="151">
        <f t="shared" si="58"/>
        <v>3</v>
      </c>
      <c r="D580" s="89">
        <f>VLOOKUP(C580,'_Score matrix'!$B$31:$C$35,2,FALSE)</f>
        <v>1</v>
      </c>
      <c r="E580" s="89">
        <f t="shared" si="59"/>
        <v>0</v>
      </c>
      <c r="F580" s="89">
        <f t="shared" si="60"/>
        <v>5</v>
      </c>
      <c r="G580" s="89"/>
      <c r="H580" s="133"/>
      <c r="J580" s="241"/>
      <c r="K580" s="37"/>
    </row>
    <row r="581" spans="1:11" x14ac:dyDescent="0.25">
      <c r="A581" s="164" t="s">
        <v>732</v>
      </c>
      <c r="B581" s="151">
        <v>0</v>
      </c>
      <c r="C581" s="151">
        <f t="shared" si="58"/>
        <v>3</v>
      </c>
      <c r="D581" s="89">
        <f>VLOOKUP(C581,'_Score matrix'!$B$31:$C$35,2,FALSE)</f>
        <v>1</v>
      </c>
      <c r="E581" s="89">
        <f t="shared" si="59"/>
        <v>0</v>
      </c>
      <c r="F581" s="89">
        <f t="shared" si="60"/>
        <v>5</v>
      </c>
      <c r="G581" s="89"/>
      <c r="H581" s="133"/>
      <c r="J581" s="241"/>
      <c r="K581" s="37"/>
    </row>
    <row r="582" spans="1:11" x14ac:dyDescent="0.25">
      <c r="A582" s="164" t="s">
        <v>733</v>
      </c>
      <c r="B582" s="151">
        <v>0</v>
      </c>
      <c r="C582" s="151">
        <f t="shared" si="58"/>
        <v>3</v>
      </c>
      <c r="D582" s="89">
        <f>VLOOKUP(C582,'_Score matrix'!$B$31:$C$35,2,FALSE)</f>
        <v>1</v>
      </c>
      <c r="E582" s="89">
        <f t="shared" si="59"/>
        <v>0</v>
      </c>
      <c r="F582" s="89">
        <f t="shared" si="60"/>
        <v>5</v>
      </c>
      <c r="G582" s="89"/>
      <c r="H582" s="133"/>
      <c r="J582" s="241"/>
      <c r="K582" s="37"/>
    </row>
    <row r="583" spans="1:11" x14ac:dyDescent="0.25">
      <c r="A583" s="164" t="s">
        <v>734</v>
      </c>
      <c r="B583" s="151">
        <v>0</v>
      </c>
      <c r="C583" s="151">
        <f t="shared" si="58"/>
        <v>3</v>
      </c>
      <c r="D583" s="89">
        <f>VLOOKUP(C583,'_Score matrix'!$B$31:$C$35,2,FALSE)</f>
        <v>1</v>
      </c>
      <c r="E583" s="89">
        <f t="shared" si="59"/>
        <v>0</v>
      </c>
      <c r="F583" s="89">
        <f t="shared" si="60"/>
        <v>5</v>
      </c>
      <c r="G583" s="89"/>
      <c r="H583" s="133"/>
      <c r="J583" s="241"/>
      <c r="K583" s="37"/>
    </row>
    <row r="584" spans="1:11" x14ac:dyDescent="0.25">
      <c r="A584" s="164" t="s">
        <v>735</v>
      </c>
      <c r="B584" s="151">
        <v>0</v>
      </c>
      <c r="C584" s="151">
        <f t="shared" si="58"/>
        <v>3</v>
      </c>
      <c r="D584" s="89">
        <f>VLOOKUP(C584,'_Score matrix'!$B$31:$C$35,2,FALSE)</f>
        <v>1</v>
      </c>
      <c r="E584" s="89">
        <f t="shared" si="59"/>
        <v>0</v>
      </c>
      <c r="F584" s="89">
        <f t="shared" si="60"/>
        <v>5</v>
      </c>
      <c r="G584" s="89"/>
      <c r="H584" s="133"/>
      <c r="J584" s="241"/>
      <c r="K584" s="37"/>
    </row>
    <row r="585" spans="1:11" x14ac:dyDescent="0.25">
      <c r="A585" s="164" t="s">
        <v>736</v>
      </c>
      <c r="B585" s="151">
        <v>0</v>
      </c>
      <c r="C585" s="151">
        <f t="shared" si="58"/>
        <v>3</v>
      </c>
      <c r="D585" s="89">
        <f>VLOOKUP(C585,'_Score matrix'!$B$31:$C$35,2,FALSE)</f>
        <v>1</v>
      </c>
      <c r="E585" s="89">
        <f t="shared" si="59"/>
        <v>0</v>
      </c>
      <c r="F585" s="89">
        <f t="shared" si="60"/>
        <v>5</v>
      </c>
      <c r="G585" s="89"/>
      <c r="H585" s="133"/>
      <c r="J585" s="241"/>
      <c r="K585" s="37"/>
    </row>
    <row r="586" spans="1:11" x14ac:dyDescent="0.25">
      <c r="A586" s="164" t="s">
        <v>737</v>
      </c>
      <c r="B586" s="151">
        <v>0</v>
      </c>
      <c r="C586" s="151">
        <f t="shared" si="58"/>
        <v>3</v>
      </c>
      <c r="D586" s="89">
        <f>VLOOKUP(C586,'_Score matrix'!$B$31:$C$35,2,FALSE)</f>
        <v>1</v>
      </c>
      <c r="E586" s="89">
        <f t="shared" si="59"/>
        <v>0</v>
      </c>
      <c r="F586" s="89">
        <f t="shared" si="60"/>
        <v>5</v>
      </c>
      <c r="G586" s="89"/>
      <c r="H586" s="133"/>
      <c r="J586" s="241"/>
      <c r="K586" s="37"/>
    </row>
    <row r="587" spans="1:11" x14ac:dyDescent="0.25">
      <c r="A587" s="164" t="s">
        <v>738</v>
      </c>
      <c r="B587" s="151">
        <v>0</v>
      </c>
      <c r="C587" s="151">
        <f t="shared" si="58"/>
        <v>3</v>
      </c>
      <c r="D587" s="89">
        <f>VLOOKUP(C587,'_Score matrix'!$B$31:$C$35,2,FALSE)</f>
        <v>1</v>
      </c>
      <c r="E587" s="89">
        <f t="shared" si="59"/>
        <v>0</v>
      </c>
      <c r="F587" s="89">
        <f t="shared" si="60"/>
        <v>5</v>
      </c>
      <c r="G587" s="89"/>
      <c r="H587" s="133"/>
      <c r="J587" s="241"/>
      <c r="K587" s="37"/>
    </row>
    <row r="588" spans="1:11" x14ac:dyDescent="0.25">
      <c r="A588" s="164" t="s">
        <v>739</v>
      </c>
      <c r="B588" s="151">
        <v>0</v>
      </c>
      <c r="C588" s="151">
        <f t="shared" si="58"/>
        <v>3</v>
      </c>
      <c r="D588" s="89">
        <f>VLOOKUP(C588,'_Score matrix'!$B$31:$C$35,2,FALSE)</f>
        <v>1</v>
      </c>
      <c r="E588" s="89">
        <f t="shared" si="59"/>
        <v>0</v>
      </c>
      <c r="F588" s="89">
        <f t="shared" si="60"/>
        <v>5</v>
      </c>
      <c r="G588" s="89"/>
      <c r="H588" s="133"/>
      <c r="J588" s="241"/>
      <c r="K588" s="37"/>
    </row>
    <row r="589" spans="1:11" x14ac:dyDescent="0.25">
      <c r="A589" s="164" t="s">
        <v>1941</v>
      </c>
      <c r="B589" s="151">
        <v>0</v>
      </c>
      <c r="C589" s="151">
        <f t="shared" si="58"/>
        <v>3</v>
      </c>
      <c r="D589" s="89">
        <f>VLOOKUP(C589,'_Score matrix'!$B$31:$C$35,2,FALSE)</f>
        <v>1</v>
      </c>
      <c r="E589" s="89">
        <f t="shared" si="59"/>
        <v>0</v>
      </c>
      <c r="F589" s="89">
        <f t="shared" si="60"/>
        <v>5</v>
      </c>
      <c r="G589" s="89"/>
      <c r="H589" s="133"/>
      <c r="J589" s="241"/>
      <c r="K589" s="37"/>
    </row>
    <row r="590" spans="1:11" x14ac:dyDescent="0.25">
      <c r="A590" s="164" t="s">
        <v>1942</v>
      </c>
      <c r="B590" s="151">
        <v>0</v>
      </c>
      <c r="C590" s="151">
        <f t="shared" si="58"/>
        <v>3</v>
      </c>
      <c r="D590" s="89">
        <f>VLOOKUP(C590,'_Score matrix'!$B$31:$C$35,2,FALSE)</f>
        <v>1</v>
      </c>
      <c r="E590" s="89">
        <f t="shared" si="59"/>
        <v>0</v>
      </c>
      <c r="F590" s="89">
        <f t="shared" si="60"/>
        <v>5</v>
      </c>
      <c r="G590" s="89"/>
      <c r="H590" s="133"/>
      <c r="J590" s="241"/>
      <c r="K590" s="37"/>
    </row>
    <row r="591" spans="1:11" x14ac:dyDescent="0.25">
      <c r="A591" s="164" t="s">
        <v>1943</v>
      </c>
      <c r="B591" s="151">
        <v>0</v>
      </c>
      <c r="C591" s="151">
        <f t="shared" si="58"/>
        <v>3</v>
      </c>
      <c r="D591" s="89">
        <f>VLOOKUP(C591,'_Score matrix'!$B$31:$C$35,2,FALSE)</f>
        <v>1</v>
      </c>
      <c r="E591" s="89">
        <f t="shared" si="59"/>
        <v>0</v>
      </c>
      <c r="F591" s="89">
        <f t="shared" si="60"/>
        <v>5</v>
      </c>
      <c r="G591" s="89"/>
      <c r="H591" s="133"/>
      <c r="J591" s="241"/>
      <c r="K591" s="37"/>
    </row>
    <row r="592" spans="1:11" x14ac:dyDescent="0.25">
      <c r="A592" s="164" t="s">
        <v>1944</v>
      </c>
      <c r="B592" s="151">
        <v>0</v>
      </c>
      <c r="C592" s="151">
        <f t="shared" si="58"/>
        <v>3</v>
      </c>
      <c r="D592" s="89">
        <f>VLOOKUP(C592,'_Score matrix'!$B$31:$C$35,2,FALSE)</f>
        <v>1</v>
      </c>
      <c r="E592" s="89">
        <f t="shared" si="59"/>
        <v>0</v>
      </c>
      <c r="F592" s="89">
        <f t="shared" si="60"/>
        <v>5</v>
      </c>
      <c r="G592" s="89"/>
      <c r="H592" s="133"/>
      <c r="J592" s="241"/>
      <c r="K592" s="37"/>
    </row>
    <row r="593" spans="1:11" x14ac:dyDescent="0.25">
      <c r="A593" s="164" t="s">
        <v>1945</v>
      </c>
      <c r="B593" s="151">
        <v>0</v>
      </c>
      <c r="C593" s="151">
        <f t="shared" si="58"/>
        <v>3</v>
      </c>
      <c r="D593" s="89">
        <f>VLOOKUP(C593,'_Score matrix'!$B$31:$C$35,2,FALSE)</f>
        <v>1</v>
      </c>
      <c r="E593" s="89">
        <f t="shared" si="59"/>
        <v>0</v>
      </c>
      <c r="F593" s="89">
        <f t="shared" si="60"/>
        <v>5</v>
      </c>
      <c r="G593" s="89"/>
      <c r="H593" s="133"/>
      <c r="J593" s="241"/>
      <c r="K593" s="37"/>
    </row>
    <row r="594" spans="1:11" x14ac:dyDescent="0.25">
      <c r="A594" s="164" t="s">
        <v>1946</v>
      </c>
      <c r="B594" s="151">
        <v>0</v>
      </c>
      <c r="C594" s="151">
        <f t="shared" si="58"/>
        <v>3</v>
      </c>
      <c r="D594" s="89">
        <f>VLOOKUP(C594,'_Score matrix'!$B$31:$C$35,2,FALSE)</f>
        <v>1</v>
      </c>
      <c r="E594" s="89">
        <f t="shared" si="59"/>
        <v>0</v>
      </c>
      <c r="F594" s="89">
        <f t="shared" si="60"/>
        <v>5</v>
      </c>
      <c r="G594" s="89"/>
      <c r="H594" s="133"/>
      <c r="J594" s="241"/>
      <c r="K594" s="37"/>
    </row>
    <row r="595" spans="1:11" x14ac:dyDescent="0.25">
      <c r="A595" s="164" t="s">
        <v>1947</v>
      </c>
      <c r="B595" s="151">
        <v>0</v>
      </c>
      <c r="C595" s="151">
        <f t="shared" si="58"/>
        <v>3</v>
      </c>
      <c r="D595" s="89">
        <f>VLOOKUP(C595,'_Score matrix'!$B$31:$C$35,2,FALSE)</f>
        <v>1</v>
      </c>
      <c r="E595" s="89">
        <f t="shared" si="59"/>
        <v>0</v>
      </c>
      <c r="F595" s="89">
        <f t="shared" si="60"/>
        <v>5</v>
      </c>
      <c r="G595" s="89"/>
      <c r="H595" s="133"/>
      <c r="J595" s="241"/>
      <c r="K595" s="37"/>
    </row>
    <row r="596" spans="1:11" x14ac:dyDescent="0.25">
      <c r="A596" s="164" t="s">
        <v>1948</v>
      </c>
      <c r="B596" s="151">
        <v>0</v>
      </c>
      <c r="C596" s="151">
        <f t="shared" si="58"/>
        <v>3</v>
      </c>
      <c r="D596" s="89">
        <f>VLOOKUP(C596,'_Score matrix'!$B$31:$C$35,2,FALSE)</f>
        <v>1</v>
      </c>
      <c r="E596" s="89">
        <f t="shared" si="59"/>
        <v>0</v>
      </c>
      <c r="F596" s="89">
        <f t="shared" si="60"/>
        <v>5</v>
      </c>
      <c r="G596" s="89"/>
      <c r="H596" s="133"/>
      <c r="J596" s="241"/>
      <c r="K596" s="37"/>
    </row>
    <row r="597" spans="1:11" x14ac:dyDescent="0.25">
      <c r="A597" s="164" t="s">
        <v>1949</v>
      </c>
      <c r="B597" s="151">
        <v>0</v>
      </c>
      <c r="C597" s="151">
        <f t="shared" si="58"/>
        <v>3</v>
      </c>
      <c r="D597" s="89">
        <f>VLOOKUP(C597,'_Score matrix'!$B$31:$C$35,2,FALSE)</f>
        <v>1</v>
      </c>
      <c r="E597" s="89">
        <f t="shared" si="59"/>
        <v>0</v>
      </c>
      <c r="F597" s="89">
        <f t="shared" si="60"/>
        <v>5</v>
      </c>
      <c r="G597" s="89"/>
      <c r="H597" s="133"/>
      <c r="J597" s="241"/>
      <c r="K597" s="37"/>
    </row>
    <row r="598" spans="1:11" x14ac:dyDescent="0.25">
      <c r="A598" s="164" t="s">
        <v>1950</v>
      </c>
      <c r="B598" s="151">
        <v>0</v>
      </c>
      <c r="C598" s="151">
        <f t="shared" si="58"/>
        <v>3</v>
      </c>
      <c r="D598" s="89">
        <f>VLOOKUP(C598,'_Score matrix'!$B$31:$C$35,2,FALSE)</f>
        <v>1</v>
      </c>
      <c r="E598" s="89">
        <f t="shared" si="59"/>
        <v>0</v>
      </c>
      <c r="F598" s="89">
        <f t="shared" si="60"/>
        <v>5</v>
      </c>
      <c r="G598" s="89"/>
      <c r="H598" s="133"/>
      <c r="J598" s="241"/>
      <c r="K598" s="37"/>
    </row>
    <row r="599" spans="1:11" x14ac:dyDescent="0.25">
      <c r="A599" s="164" t="s">
        <v>1951</v>
      </c>
      <c r="B599" s="151">
        <v>0</v>
      </c>
      <c r="C599" s="151">
        <f t="shared" si="58"/>
        <v>3</v>
      </c>
      <c r="D599" s="89">
        <f>VLOOKUP(C599,'_Score matrix'!$B$31:$C$35,2,FALSE)</f>
        <v>1</v>
      </c>
      <c r="E599" s="89">
        <f t="shared" si="59"/>
        <v>0</v>
      </c>
      <c r="F599" s="89">
        <f t="shared" si="60"/>
        <v>5</v>
      </c>
      <c r="G599" s="89"/>
      <c r="H599" s="133"/>
      <c r="J599" s="241"/>
      <c r="K599" s="37"/>
    </row>
    <row r="600" spans="1:11" x14ac:dyDescent="0.25">
      <c r="A600" s="164" t="s">
        <v>1952</v>
      </c>
      <c r="B600" s="151">
        <v>0</v>
      </c>
      <c r="C600" s="151">
        <f t="shared" si="58"/>
        <v>3</v>
      </c>
      <c r="D600" s="89">
        <f>VLOOKUP(C600,'_Score matrix'!$B$31:$C$35,2,FALSE)</f>
        <v>1</v>
      </c>
      <c r="E600" s="89">
        <f t="shared" si="59"/>
        <v>0</v>
      </c>
      <c r="F600" s="89">
        <f t="shared" si="60"/>
        <v>5</v>
      </c>
      <c r="G600" s="89"/>
      <c r="H600" s="133"/>
      <c r="J600" s="241"/>
      <c r="K600" s="37"/>
    </row>
    <row r="601" spans="1:11" x14ac:dyDescent="0.25">
      <c r="A601" s="164" t="s">
        <v>1953</v>
      </c>
      <c r="B601" s="151">
        <v>0</v>
      </c>
      <c r="C601" s="151">
        <f t="shared" si="58"/>
        <v>3</v>
      </c>
      <c r="D601" s="89">
        <f>VLOOKUP(C601,'_Score matrix'!$B$31:$C$35,2,FALSE)</f>
        <v>1</v>
      </c>
      <c r="E601" s="89">
        <f t="shared" si="59"/>
        <v>0</v>
      </c>
      <c r="F601" s="89">
        <f t="shared" si="60"/>
        <v>5</v>
      </c>
      <c r="G601" s="89"/>
      <c r="H601" s="133"/>
      <c r="J601" s="241"/>
      <c r="K601" s="37"/>
    </row>
    <row r="602" spans="1:11" x14ac:dyDescent="0.25">
      <c r="A602" s="164" t="s">
        <v>1954</v>
      </c>
      <c r="B602" s="151">
        <v>0</v>
      </c>
      <c r="C602" s="151">
        <f t="shared" si="58"/>
        <v>3</v>
      </c>
      <c r="D602" s="89">
        <f>VLOOKUP(C602,'_Score matrix'!$B$31:$C$35,2,FALSE)</f>
        <v>1</v>
      </c>
      <c r="E602" s="89">
        <f t="shared" si="59"/>
        <v>0</v>
      </c>
      <c r="F602" s="89">
        <f t="shared" si="60"/>
        <v>5</v>
      </c>
      <c r="G602" s="89"/>
      <c r="H602" s="133"/>
      <c r="J602" s="241"/>
      <c r="K602" s="37"/>
    </row>
    <row r="603" spans="1:11" ht="15.75" thickBot="1" x14ac:dyDescent="0.3">
      <c r="A603" s="174" t="s">
        <v>746</v>
      </c>
      <c r="B603" s="152"/>
      <c r="C603" s="152"/>
      <c r="D603" s="90"/>
      <c r="E603" s="90"/>
      <c r="F603" s="90"/>
      <c r="G603" s="90"/>
      <c r="H603" s="134"/>
      <c r="J603" s="245"/>
      <c r="K603" s="37"/>
    </row>
    <row r="604" spans="1:11" x14ac:dyDescent="0.25">
      <c r="A604" s="163" t="s">
        <v>659</v>
      </c>
      <c r="B604" s="59">
        <f>SUMIF(B577:B602, "&lt;6")</f>
        <v>0</v>
      </c>
      <c r="C604" s="59">
        <f>SUM(C577:C602)</f>
        <v>78</v>
      </c>
      <c r="D604" s="95">
        <f>SUM(D577:D602)</f>
        <v>26</v>
      </c>
      <c r="E604" s="95">
        <f>SUM(E577:E602)</f>
        <v>0</v>
      </c>
      <c r="F604" s="95">
        <f>SUM(F577:F602)</f>
        <v>130</v>
      </c>
      <c r="G604" s="95">
        <f>IF(ROUND(100*(E604-D604)/(F604-D604),2) &lt; 0, 0, ROUND(100*(E604-D604)/(F604-D604),2))</f>
        <v>0</v>
      </c>
      <c r="H604" s="137"/>
      <c r="J604" s="37"/>
      <c r="K604" s="37"/>
    </row>
    <row r="605" spans="1:11" ht="15.75" thickBot="1" x14ac:dyDescent="0.3">
      <c r="A605" s="167" t="s">
        <v>660</v>
      </c>
      <c r="B605" s="156">
        <f>SUM(B550,B563)</f>
        <v>0</v>
      </c>
      <c r="C605" s="156">
        <f>SUM(C550,C563)</f>
        <v>6</v>
      </c>
      <c r="D605" s="86">
        <f>SUM(D550,D563)</f>
        <v>2</v>
      </c>
      <c r="E605" s="86">
        <f>SUM(E550,E563)</f>
        <v>0</v>
      </c>
      <c r="F605" s="86">
        <f>SUM(F550,F563)</f>
        <v>10</v>
      </c>
      <c r="G605" s="86">
        <f>IF(ROUND(100*(E605-D605)/(F605-D605),2) &lt; 0, 0, ROUND(100*(E605-D605)/(F605-D605),2))</f>
        <v>0</v>
      </c>
      <c r="H605" s="145"/>
      <c r="J605" s="37"/>
      <c r="K605" s="37"/>
    </row>
    <row r="606" spans="1:11" ht="15.75" thickBot="1" x14ac:dyDescent="0.3">
      <c r="D606" s="42"/>
      <c r="E606" s="42"/>
      <c r="F606" s="42"/>
      <c r="G606" s="42"/>
      <c r="J606" s="37"/>
      <c r="K606" s="37"/>
    </row>
    <row r="607" spans="1:11" x14ac:dyDescent="0.25">
      <c r="A607" s="105" t="s">
        <v>861</v>
      </c>
      <c r="B607" s="153"/>
      <c r="C607" s="153"/>
      <c r="D607" s="94"/>
      <c r="E607" s="94"/>
      <c r="F607" s="94"/>
      <c r="G607" s="94"/>
      <c r="H607" s="137"/>
      <c r="J607" s="37"/>
      <c r="K607" s="37"/>
    </row>
    <row r="608" spans="1:11" x14ac:dyDescent="0.25">
      <c r="A608" s="171" t="s">
        <v>1817</v>
      </c>
      <c r="B608" s="151">
        <v>2</v>
      </c>
      <c r="C608" s="151"/>
      <c r="D608" s="89"/>
      <c r="E608" s="89"/>
      <c r="F608" s="89"/>
      <c r="G608" s="89"/>
      <c r="H608" s="133"/>
      <c r="J608" s="37"/>
      <c r="K608" s="37"/>
    </row>
    <row r="609" spans="1:11" x14ac:dyDescent="0.25">
      <c r="A609" s="171" t="s">
        <v>633</v>
      </c>
      <c r="B609" s="151">
        <v>0</v>
      </c>
      <c r="C609" s="151">
        <v>3</v>
      </c>
      <c r="D609" s="89">
        <f>VLOOKUP(C609,'_Score matrix'!$B$31:$C$35,2,FALSE)</f>
        <v>1</v>
      </c>
      <c r="E609" s="89">
        <f>B609*D609</f>
        <v>0</v>
      </c>
      <c r="F609" s="89">
        <f t="shared" ref="F609" si="61">5*D609</f>
        <v>5</v>
      </c>
      <c r="G609" s="89"/>
      <c r="H609" s="133"/>
      <c r="J609" s="244"/>
      <c r="K609" s="37"/>
    </row>
    <row r="610" spans="1:11" x14ac:dyDescent="0.25">
      <c r="A610" s="171" t="s">
        <v>634</v>
      </c>
      <c r="B610" s="151"/>
      <c r="C610" s="151"/>
      <c r="D610" s="89"/>
      <c r="E610" s="89"/>
      <c r="F610" s="89"/>
      <c r="G610" s="89"/>
      <c r="H610" s="133"/>
      <c r="J610" s="244"/>
      <c r="K610" s="37"/>
    </row>
    <row r="611" spans="1:11" x14ac:dyDescent="0.25">
      <c r="A611" s="164" t="s">
        <v>1955</v>
      </c>
      <c r="B611" s="151">
        <v>1</v>
      </c>
      <c r="C611" s="151"/>
      <c r="D611" s="89"/>
      <c r="E611" s="89"/>
      <c r="F611" s="89"/>
      <c r="G611" s="89"/>
      <c r="H611" s="133"/>
      <c r="J611" s="241"/>
      <c r="K611" s="37"/>
    </row>
    <row r="612" spans="1:11" x14ac:dyDescent="0.25">
      <c r="A612" s="164" t="s">
        <v>1956</v>
      </c>
      <c r="B612" s="151">
        <v>1</v>
      </c>
      <c r="C612" s="151"/>
      <c r="D612" s="89"/>
      <c r="E612" s="89"/>
      <c r="F612" s="89"/>
      <c r="G612" s="89"/>
      <c r="H612" s="133"/>
      <c r="J612" s="241"/>
      <c r="K612" s="37"/>
    </row>
    <row r="613" spans="1:11" x14ac:dyDescent="0.25">
      <c r="A613" s="164" t="s">
        <v>1957</v>
      </c>
      <c r="B613" s="151">
        <v>1</v>
      </c>
      <c r="C613" s="151"/>
      <c r="D613" s="89"/>
      <c r="E613" s="89"/>
      <c r="F613" s="89"/>
      <c r="G613" s="89"/>
      <c r="H613" s="133"/>
      <c r="J613" s="241"/>
      <c r="K613" s="37"/>
    </row>
    <row r="614" spans="1:11" x14ac:dyDescent="0.25">
      <c r="A614" s="164" t="s">
        <v>1958</v>
      </c>
      <c r="B614" s="151">
        <v>1</v>
      </c>
      <c r="C614" s="151"/>
      <c r="D614" s="89"/>
      <c r="E614" s="89"/>
      <c r="F614" s="89"/>
      <c r="G614" s="89"/>
      <c r="H614" s="133"/>
      <c r="J614" s="241"/>
      <c r="K614" s="37"/>
    </row>
    <row r="615" spans="1:11" x14ac:dyDescent="0.25">
      <c r="A615" s="164" t="s">
        <v>1959</v>
      </c>
      <c r="B615" s="151">
        <v>1</v>
      </c>
      <c r="C615" s="151"/>
      <c r="D615" s="89"/>
      <c r="E615" s="89"/>
      <c r="F615" s="89"/>
      <c r="G615" s="89"/>
      <c r="H615" s="133"/>
      <c r="J615" s="241"/>
      <c r="K615" s="37"/>
    </row>
    <row r="616" spans="1:11" x14ac:dyDescent="0.25">
      <c r="A616" s="164" t="s">
        <v>1960</v>
      </c>
      <c r="B616" s="151">
        <v>1</v>
      </c>
      <c r="C616" s="151"/>
      <c r="D616" s="89"/>
      <c r="E616" s="89"/>
      <c r="F616" s="89"/>
      <c r="G616" s="89"/>
      <c r="H616" s="133"/>
      <c r="J616" s="241"/>
      <c r="K616" s="37"/>
    </row>
    <row r="617" spans="1:11" x14ac:dyDescent="0.25">
      <c r="A617" s="164" t="s">
        <v>1961</v>
      </c>
      <c r="B617" s="151">
        <v>1</v>
      </c>
      <c r="C617" s="151"/>
      <c r="D617" s="89"/>
      <c r="E617" s="89"/>
      <c r="F617" s="89"/>
      <c r="G617" s="89"/>
      <c r="H617" s="133"/>
      <c r="J617" s="241"/>
      <c r="K617" s="37"/>
    </row>
    <row r="618" spans="1:11" x14ac:dyDescent="0.25">
      <c r="A618" s="164" t="s">
        <v>1962</v>
      </c>
      <c r="B618" s="151">
        <v>1</v>
      </c>
      <c r="C618" s="151"/>
      <c r="D618" s="89"/>
      <c r="E618" s="89"/>
      <c r="F618" s="89"/>
      <c r="G618" s="89"/>
      <c r="H618" s="133"/>
      <c r="J618" s="241"/>
      <c r="K618" s="37"/>
    </row>
    <row r="619" spans="1:11" x14ac:dyDescent="0.25">
      <c r="A619" s="164" t="s">
        <v>1963</v>
      </c>
      <c r="B619" s="151">
        <v>1</v>
      </c>
      <c r="C619" s="151"/>
      <c r="D619" s="89"/>
      <c r="E619" s="89"/>
      <c r="F619" s="89"/>
      <c r="G619" s="89"/>
      <c r="H619" s="133"/>
      <c r="J619" s="241"/>
      <c r="K619" s="37"/>
    </row>
    <row r="620" spans="1:11" x14ac:dyDescent="0.25">
      <c r="A620" s="164" t="s">
        <v>1964</v>
      </c>
      <c r="B620" s="151">
        <v>1</v>
      </c>
      <c r="C620" s="151"/>
      <c r="D620" s="89"/>
      <c r="E620" s="89"/>
      <c r="F620" s="89"/>
      <c r="G620" s="89"/>
      <c r="H620" s="133"/>
      <c r="J620" s="241"/>
      <c r="K620" s="37"/>
    </row>
    <row r="621" spans="1:11" x14ac:dyDescent="0.25">
      <c r="A621" s="164" t="s">
        <v>1965</v>
      </c>
      <c r="B621" s="151">
        <v>1</v>
      </c>
      <c r="C621" s="151"/>
      <c r="D621" s="89"/>
      <c r="E621" s="89"/>
      <c r="F621" s="89"/>
      <c r="G621" s="89"/>
      <c r="H621" s="133"/>
      <c r="J621" s="241"/>
      <c r="K621" s="37"/>
    </row>
    <row r="622" spans="1:11" x14ac:dyDescent="0.25">
      <c r="A622" s="164" t="s">
        <v>635</v>
      </c>
      <c r="B622" s="151">
        <v>0</v>
      </c>
      <c r="C622" s="151">
        <v>3</v>
      </c>
      <c r="D622" s="89">
        <f>VLOOKUP(C622,'_Score matrix'!$B$31:$C$35,2,FALSE)</f>
        <v>1</v>
      </c>
      <c r="E622" s="89">
        <f>B622*D622</f>
        <v>0</v>
      </c>
      <c r="F622" s="89">
        <f t="shared" ref="F622" si="62">5*D622</f>
        <v>5</v>
      </c>
      <c r="G622" s="89"/>
      <c r="H622" s="133"/>
      <c r="J622" s="242"/>
      <c r="K622" s="37"/>
    </row>
    <row r="623" spans="1:11" x14ac:dyDescent="0.25">
      <c r="A623" s="164" t="s">
        <v>636</v>
      </c>
      <c r="B623" s="151"/>
      <c r="C623" s="151"/>
      <c r="D623" s="89"/>
      <c r="E623" s="89"/>
      <c r="F623" s="89"/>
      <c r="G623" s="89"/>
      <c r="H623" s="133"/>
      <c r="J623" s="240"/>
      <c r="K623" s="37"/>
    </row>
    <row r="624" spans="1:11" x14ac:dyDescent="0.25">
      <c r="A624" s="164" t="s">
        <v>1966</v>
      </c>
      <c r="B624" s="151">
        <v>1</v>
      </c>
      <c r="C624" s="151"/>
      <c r="D624" s="89"/>
      <c r="E624" s="89"/>
      <c r="F624" s="89"/>
      <c r="G624" s="89"/>
      <c r="H624" s="133"/>
      <c r="J624" s="241"/>
      <c r="K624" s="37"/>
    </row>
    <row r="625" spans="1:11" x14ac:dyDescent="0.25">
      <c r="A625" s="164" t="s">
        <v>1967</v>
      </c>
      <c r="B625" s="151">
        <v>1</v>
      </c>
      <c r="C625" s="151"/>
      <c r="D625" s="89"/>
      <c r="E625" s="89"/>
      <c r="F625" s="89"/>
      <c r="G625" s="89"/>
      <c r="H625" s="133"/>
      <c r="J625" s="241"/>
      <c r="K625" s="37"/>
    </row>
    <row r="626" spans="1:11" x14ac:dyDescent="0.25">
      <c r="A626" s="164" t="s">
        <v>1968</v>
      </c>
      <c r="B626" s="151">
        <v>1</v>
      </c>
      <c r="C626" s="151"/>
      <c r="D626" s="89"/>
      <c r="E626" s="89"/>
      <c r="F626" s="89"/>
      <c r="G626" s="89"/>
      <c r="H626" s="133"/>
      <c r="J626" s="241"/>
      <c r="K626" s="37"/>
    </row>
    <row r="627" spans="1:11" x14ac:dyDescent="0.25">
      <c r="A627" s="164" t="s">
        <v>1969</v>
      </c>
      <c r="B627" s="151">
        <v>1</v>
      </c>
      <c r="C627" s="151"/>
      <c r="D627" s="89"/>
      <c r="E627" s="89"/>
      <c r="F627" s="89"/>
      <c r="G627" s="89"/>
      <c r="H627" s="133"/>
      <c r="J627" s="241"/>
      <c r="K627" s="37"/>
    </row>
    <row r="628" spans="1:11" x14ac:dyDescent="0.25">
      <c r="A628" s="164" t="s">
        <v>1970</v>
      </c>
      <c r="B628" s="151">
        <v>1</v>
      </c>
      <c r="C628" s="151"/>
      <c r="D628" s="89"/>
      <c r="E628" s="89"/>
      <c r="F628" s="89"/>
      <c r="G628" s="89"/>
      <c r="H628" s="133"/>
      <c r="J628" s="241"/>
      <c r="K628" s="37"/>
    </row>
    <row r="629" spans="1:11" x14ac:dyDescent="0.25">
      <c r="A629" s="164" t="s">
        <v>1971</v>
      </c>
      <c r="B629" s="151">
        <v>1</v>
      </c>
      <c r="C629" s="151"/>
      <c r="D629" s="89"/>
      <c r="E629" s="89"/>
      <c r="F629" s="89"/>
      <c r="G629" s="89"/>
      <c r="H629" s="133"/>
      <c r="J629" s="241"/>
      <c r="K629" s="37"/>
    </row>
    <row r="630" spans="1:11" x14ac:dyDescent="0.25">
      <c r="A630" s="164" t="s">
        <v>1972</v>
      </c>
      <c r="B630" s="151">
        <v>1</v>
      </c>
      <c r="C630" s="151"/>
      <c r="D630" s="89"/>
      <c r="E630" s="89"/>
      <c r="F630" s="89"/>
      <c r="G630" s="89"/>
      <c r="H630" s="133"/>
      <c r="J630" s="241"/>
      <c r="K630" s="37"/>
    </row>
    <row r="631" spans="1:11" x14ac:dyDescent="0.25">
      <c r="A631" s="164" t="s">
        <v>1973</v>
      </c>
      <c r="B631" s="151">
        <v>1</v>
      </c>
      <c r="C631" s="151"/>
      <c r="D631" s="89"/>
      <c r="E631" s="89"/>
      <c r="F631" s="89"/>
      <c r="G631" s="89"/>
      <c r="H631" s="133"/>
      <c r="J631" s="241"/>
      <c r="K631" s="37"/>
    </row>
    <row r="632" spans="1:11" x14ac:dyDescent="0.25">
      <c r="A632" s="164" t="s">
        <v>1974</v>
      </c>
      <c r="B632" s="151">
        <v>1</v>
      </c>
      <c r="C632" s="151"/>
      <c r="D632" s="89"/>
      <c r="E632" s="89"/>
      <c r="F632" s="89"/>
      <c r="G632" s="89"/>
      <c r="H632" s="133"/>
      <c r="J632" s="241"/>
      <c r="K632" s="37"/>
    </row>
    <row r="633" spans="1:11" x14ac:dyDescent="0.25">
      <c r="A633" s="164" t="s">
        <v>1975</v>
      </c>
      <c r="B633" s="151">
        <v>1</v>
      </c>
      <c r="C633" s="151"/>
      <c r="D633" s="89"/>
      <c r="E633" s="89"/>
      <c r="F633" s="89"/>
      <c r="G633" s="89"/>
      <c r="H633" s="133"/>
      <c r="J633" s="241"/>
      <c r="K633" s="37"/>
    </row>
    <row r="634" spans="1:11" x14ac:dyDescent="0.25">
      <c r="A634" s="164" t="s">
        <v>1976</v>
      </c>
      <c r="B634" s="151">
        <v>1</v>
      </c>
      <c r="C634" s="151"/>
      <c r="D634" s="89"/>
      <c r="E634" s="89"/>
      <c r="F634" s="89"/>
      <c r="G634" s="89"/>
      <c r="H634" s="133"/>
      <c r="J634" s="241"/>
      <c r="K634" s="37"/>
    </row>
    <row r="635" spans="1:11" x14ac:dyDescent="0.25">
      <c r="A635" s="164" t="s">
        <v>637</v>
      </c>
      <c r="B635" s="151"/>
      <c r="C635" s="151"/>
      <c r="D635" s="89"/>
      <c r="E635" s="89"/>
      <c r="F635" s="89"/>
      <c r="G635" s="89"/>
      <c r="H635" s="133"/>
      <c r="J635" s="242"/>
      <c r="K635" s="37"/>
    </row>
    <row r="636" spans="1:11" x14ac:dyDescent="0.25">
      <c r="A636" s="164" t="s">
        <v>638</v>
      </c>
      <c r="B636" s="151">
        <v>0</v>
      </c>
      <c r="C636" s="151">
        <f t="shared" ref="C636:C653" si="63">IF(B636=6, 1, 3)</f>
        <v>3</v>
      </c>
      <c r="D636" s="89">
        <f>VLOOKUP(C636,'_Score matrix'!$B$31:$C$35,2,FALSE)</f>
        <v>1</v>
      </c>
      <c r="E636" s="89">
        <f t="shared" ref="E636:E653" si="64">B636*D636</f>
        <v>0</v>
      </c>
      <c r="F636" s="89">
        <f t="shared" ref="F636" si="65">5*D636</f>
        <v>5</v>
      </c>
      <c r="G636" s="89"/>
      <c r="H636" s="133"/>
      <c r="J636" s="241"/>
      <c r="K636" s="37"/>
    </row>
    <row r="637" spans="1:11" x14ac:dyDescent="0.25">
      <c r="A637" s="164" t="s">
        <v>639</v>
      </c>
      <c r="B637" s="151">
        <v>0</v>
      </c>
      <c r="C637" s="151">
        <f t="shared" si="63"/>
        <v>3</v>
      </c>
      <c r="D637" s="89">
        <f>VLOOKUP(C637,'_Score matrix'!$B$31:$C$35,2,FALSE)</f>
        <v>1</v>
      </c>
      <c r="E637" s="89">
        <f t="shared" si="64"/>
        <v>0</v>
      </c>
      <c r="F637" s="89">
        <f t="shared" ref="F637:F653" si="66">5*D637</f>
        <v>5</v>
      </c>
      <c r="G637" s="89"/>
      <c r="H637" s="133"/>
      <c r="J637" s="241"/>
      <c r="K637" s="37"/>
    </row>
    <row r="638" spans="1:11" x14ac:dyDescent="0.25">
      <c r="A638" s="164" t="s">
        <v>640</v>
      </c>
      <c r="B638" s="151">
        <v>0</v>
      </c>
      <c r="C638" s="151">
        <f t="shared" si="63"/>
        <v>3</v>
      </c>
      <c r="D638" s="89">
        <f>VLOOKUP(C638,'_Score matrix'!$B$31:$C$35,2,FALSE)</f>
        <v>1</v>
      </c>
      <c r="E638" s="89">
        <f t="shared" si="64"/>
        <v>0</v>
      </c>
      <c r="F638" s="89">
        <f t="shared" si="66"/>
        <v>5</v>
      </c>
      <c r="G638" s="89"/>
      <c r="H638" s="133"/>
      <c r="J638" s="241"/>
      <c r="K638" s="37"/>
    </row>
    <row r="639" spans="1:11" x14ac:dyDescent="0.25">
      <c r="A639" s="164" t="s">
        <v>641</v>
      </c>
      <c r="B639" s="151">
        <v>0</v>
      </c>
      <c r="C639" s="151">
        <f t="shared" si="63"/>
        <v>3</v>
      </c>
      <c r="D639" s="89">
        <f>VLOOKUP(C639,'_Score matrix'!$B$31:$C$35,2,FALSE)</f>
        <v>1</v>
      </c>
      <c r="E639" s="89">
        <f t="shared" si="64"/>
        <v>0</v>
      </c>
      <c r="F639" s="89">
        <f t="shared" si="66"/>
        <v>5</v>
      </c>
      <c r="G639" s="89"/>
      <c r="H639" s="133"/>
      <c r="J639" s="241"/>
      <c r="K639" s="37"/>
    </row>
    <row r="640" spans="1:11" x14ac:dyDescent="0.25">
      <c r="A640" s="164" t="s">
        <v>642</v>
      </c>
      <c r="B640" s="151">
        <v>0</v>
      </c>
      <c r="C640" s="151">
        <f t="shared" si="63"/>
        <v>3</v>
      </c>
      <c r="D640" s="89">
        <f>VLOOKUP(C640,'_Score matrix'!$B$31:$C$35,2,FALSE)</f>
        <v>1</v>
      </c>
      <c r="E640" s="89">
        <f t="shared" si="64"/>
        <v>0</v>
      </c>
      <c r="F640" s="89">
        <f t="shared" si="66"/>
        <v>5</v>
      </c>
      <c r="G640" s="89"/>
      <c r="H640" s="133"/>
      <c r="J640" s="241"/>
      <c r="K640" s="37"/>
    </row>
    <row r="641" spans="1:11" x14ac:dyDescent="0.25">
      <c r="A641" s="164" t="s">
        <v>643</v>
      </c>
      <c r="B641" s="151">
        <v>0</v>
      </c>
      <c r="C641" s="151">
        <f t="shared" si="63"/>
        <v>3</v>
      </c>
      <c r="D641" s="89">
        <f>VLOOKUP(C641,'_Score matrix'!$B$31:$C$35,2,FALSE)</f>
        <v>1</v>
      </c>
      <c r="E641" s="89">
        <f t="shared" si="64"/>
        <v>0</v>
      </c>
      <c r="F641" s="89">
        <f t="shared" si="66"/>
        <v>5</v>
      </c>
      <c r="G641" s="89"/>
      <c r="H641" s="133"/>
      <c r="J641" s="241"/>
      <c r="K641" s="37"/>
    </row>
    <row r="642" spans="1:11" x14ac:dyDescent="0.25">
      <c r="A642" s="164" t="s">
        <v>644</v>
      </c>
      <c r="B642" s="151">
        <v>0</v>
      </c>
      <c r="C642" s="151">
        <f t="shared" si="63"/>
        <v>3</v>
      </c>
      <c r="D642" s="89">
        <f>VLOOKUP(C642,'_Score matrix'!$B$31:$C$35,2,FALSE)</f>
        <v>1</v>
      </c>
      <c r="E642" s="89">
        <f t="shared" si="64"/>
        <v>0</v>
      </c>
      <c r="F642" s="89">
        <f t="shared" si="66"/>
        <v>5</v>
      </c>
      <c r="G642" s="89"/>
      <c r="H642" s="133"/>
      <c r="J642" s="241"/>
      <c r="K642" s="37"/>
    </row>
    <row r="643" spans="1:11" x14ac:dyDescent="0.25">
      <c r="A643" s="164" t="s">
        <v>645</v>
      </c>
      <c r="B643" s="151">
        <v>0</v>
      </c>
      <c r="C643" s="151">
        <f t="shared" si="63"/>
        <v>3</v>
      </c>
      <c r="D643" s="89">
        <f>VLOOKUP(C643,'_Score matrix'!$B$31:$C$35,2,FALSE)</f>
        <v>1</v>
      </c>
      <c r="E643" s="89">
        <f t="shared" si="64"/>
        <v>0</v>
      </c>
      <c r="F643" s="89">
        <f t="shared" si="66"/>
        <v>5</v>
      </c>
      <c r="G643" s="89"/>
      <c r="H643" s="133"/>
      <c r="J643" s="241"/>
      <c r="K643" s="37"/>
    </row>
    <row r="644" spans="1:11" x14ac:dyDescent="0.25">
      <c r="A644" s="164" t="s">
        <v>646</v>
      </c>
      <c r="B644" s="151">
        <v>0</v>
      </c>
      <c r="C644" s="151">
        <f t="shared" si="63"/>
        <v>3</v>
      </c>
      <c r="D644" s="89">
        <f>VLOOKUP(C644,'_Score matrix'!$B$31:$C$35,2,FALSE)</f>
        <v>1</v>
      </c>
      <c r="E644" s="89">
        <f t="shared" si="64"/>
        <v>0</v>
      </c>
      <c r="F644" s="89">
        <f t="shared" si="66"/>
        <v>5</v>
      </c>
      <c r="G644" s="89"/>
      <c r="H644" s="133"/>
      <c r="J644" s="241"/>
      <c r="K644" s="37"/>
    </row>
    <row r="645" spans="1:11" x14ac:dyDescent="0.25">
      <c r="A645" s="164" t="s">
        <v>647</v>
      </c>
      <c r="B645" s="151">
        <v>0</v>
      </c>
      <c r="C645" s="151">
        <f t="shared" si="63"/>
        <v>3</v>
      </c>
      <c r="D645" s="89">
        <f>VLOOKUP(C645,'_Score matrix'!$B$31:$C$35,2,FALSE)</f>
        <v>1</v>
      </c>
      <c r="E645" s="89">
        <f t="shared" si="64"/>
        <v>0</v>
      </c>
      <c r="F645" s="89">
        <f t="shared" si="66"/>
        <v>5</v>
      </c>
      <c r="G645" s="89"/>
      <c r="H645" s="133"/>
      <c r="J645" s="241"/>
      <c r="K645" s="37"/>
    </row>
    <row r="646" spans="1:11" x14ac:dyDescent="0.25">
      <c r="A646" s="164" t="s">
        <v>648</v>
      </c>
      <c r="B646" s="151">
        <v>0</v>
      </c>
      <c r="C646" s="151">
        <f t="shared" si="63"/>
        <v>3</v>
      </c>
      <c r="D646" s="89">
        <f>VLOOKUP(C646,'_Score matrix'!$B$31:$C$35,2,FALSE)</f>
        <v>1</v>
      </c>
      <c r="E646" s="89">
        <f t="shared" si="64"/>
        <v>0</v>
      </c>
      <c r="F646" s="89">
        <f t="shared" si="66"/>
        <v>5</v>
      </c>
      <c r="G646" s="89"/>
      <c r="H646" s="133"/>
      <c r="J646" s="241"/>
      <c r="K646" s="37"/>
    </row>
    <row r="647" spans="1:11" x14ac:dyDescent="0.25">
      <c r="A647" s="164" t="s">
        <v>649</v>
      </c>
      <c r="B647" s="151">
        <v>0</v>
      </c>
      <c r="C647" s="151">
        <f t="shared" si="63"/>
        <v>3</v>
      </c>
      <c r="D647" s="89">
        <f>VLOOKUP(C647,'_Score matrix'!$B$31:$C$35,2,FALSE)</f>
        <v>1</v>
      </c>
      <c r="E647" s="89">
        <f t="shared" si="64"/>
        <v>0</v>
      </c>
      <c r="F647" s="89">
        <f t="shared" si="66"/>
        <v>5</v>
      </c>
      <c r="G647" s="89"/>
      <c r="H647" s="133"/>
      <c r="J647" s="241"/>
      <c r="K647" s="37"/>
    </row>
    <row r="648" spans="1:11" x14ac:dyDescent="0.25">
      <c r="A648" s="164" t="s">
        <v>1977</v>
      </c>
      <c r="B648" s="151">
        <v>0</v>
      </c>
      <c r="C648" s="151">
        <f t="shared" si="63"/>
        <v>3</v>
      </c>
      <c r="D648" s="89">
        <f>VLOOKUP(C648,'_Score matrix'!$B$31:$C$35,2,FALSE)</f>
        <v>1</v>
      </c>
      <c r="E648" s="89">
        <f t="shared" si="64"/>
        <v>0</v>
      </c>
      <c r="F648" s="89">
        <f t="shared" si="66"/>
        <v>5</v>
      </c>
      <c r="G648" s="89"/>
      <c r="H648" s="133"/>
      <c r="J648" s="241"/>
      <c r="K648" s="37"/>
    </row>
    <row r="649" spans="1:11" x14ac:dyDescent="0.25">
      <c r="A649" s="164" t="s">
        <v>1978</v>
      </c>
      <c r="B649" s="151">
        <v>0</v>
      </c>
      <c r="C649" s="151">
        <f t="shared" si="63"/>
        <v>3</v>
      </c>
      <c r="D649" s="89">
        <f>VLOOKUP(C649,'_Score matrix'!$B$31:$C$35,2,FALSE)</f>
        <v>1</v>
      </c>
      <c r="E649" s="89">
        <f t="shared" si="64"/>
        <v>0</v>
      </c>
      <c r="F649" s="89">
        <f t="shared" ref="F649" si="67">5*D649</f>
        <v>5</v>
      </c>
      <c r="G649" s="89"/>
      <c r="H649" s="133"/>
      <c r="J649" s="241"/>
      <c r="K649" s="37"/>
    </row>
    <row r="650" spans="1:11" x14ac:dyDescent="0.25">
      <c r="A650" s="164" t="s">
        <v>1979</v>
      </c>
      <c r="B650" s="151">
        <v>0</v>
      </c>
      <c r="C650" s="151">
        <f t="shared" si="63"/>
        <v>3</v>
      </c>
      <c r="D650" s="89">
        <f>VLOOKUP(C650,'_Score matrix'!$B$31:$C$35,2,FALSE)</f>
        <v>1</v>
      </c>
      <c r="E650" s="89">
        <f t="shared" si="64"/>
        <v>0</v>
      </c>
      <c r="F650" s="89">
        <f t="shared" si="66"/>
        <v>5</v>
      </c>
      <c r="G650" s="89"/>
      <c r="H650" s="133"/>
      <c r="J650" s="241"/>
      <c r="K650" s="37"/>
    </row>
    <row r="651" spans="1:11" x14ac:dyDescent="0.25">
      <c r="A651" s="164" t="s">
        <v>1980</v>
      </c>
      <c r="B651" s="151">
        <v>0</v>
      </c>
      <c r="C651" s="151">
        <f t="shared" si="63"/>
        <v>3</v>
      </c>
      <c r="D651" s="89">
        <f>VLOOKUP(C651,'_Score matrix'!$B$31:$C$35,2,FALSE)</f>
        <v>1</v>
      </c>
      <c r="E651" s="89">
        <f t="shared" si="64"/>
        <v>0</v>
      </c>
      <c r="F651" s="89">
        <f t="shared" si="66"/>
        <v>5</v>
      </c>
      <c r="G651" s="89"/>
      <c r="H651" s="133"/>
      <c r="J651" s="241"/>
      <c r="K651" s="37"/>
    </row>
    <row r="652" spans="1:11" x14ac:dyDescent="0.25">
      <c r="A652" s="164" t="s">
        <v>1981</v>
      </c>
      <c r="B652" s="151">
        <v>0</v>
      </c>
      <c r="C652" s="151">
        <f t="shared" si="63"/>
        <v>3</v>
      </c>
      <c r="D652" s="89">
        <f>VLOOKUP(C652,'_Score matrix'!$B$31:$C$35,2,FALSE)</f>
        <v>1</v>
      </c>
      <c r="E652" s="89">
        <f t="shared" si="64"/>
        <v>0</v>
      </c>
      <c r="F652" s="89">
        <f t="shared" si="66"/>
        <v>5</v>
      </c>
      <c r="G652" s="89"/>
      <c r="H652" s="133"/>
      <c r="J652" s="241"/>
      <c r="K652" s="37"/>
    </row>
    <row r="653" spans="1:11" x14ac:dyDescent="0.25">
      <c r="A653" s="164" t="s">
        <v>1982</v>
      </c>
      <c r="B653" s="151">
        <v>0</v>
      </c>
      <c r="C653" s="151">
        <f t="shared" si="63"/>
        <v>3</v>
      </c>
      <c r="D653" s="89">
        <f>VLOOKUP(C653,'_Score matrix'!$B$31:$C$35,2,FALSE)</f>
        <v>1</v>
      </c>
      <c r="E653" s="89">
        <f t="shared" si="64"/>
        <v>0</v>
      </c>
      <c r="F653" s="89">
        <f t="shared" si="66"/>
        <v>5</v>
      </c>
      <c r="G653" s="89"/>
      <c r="H653" s="133"/>
      <c r="J653" s="241"/>
      <c r="K653" s="37"/>
    </row>
    <row r="654" spans="1:11" ht="15.75" thickBot="1" x14ac:dyDescent="0.3">
      <c r="A654" s="170" t="s">
        <v>871</v>
      </c>
      <c r="B654" s="136"/>
      <c r="C654" s="136"/>
      <c r="D654" s="91"/>
      <c r="E654" s="91"/>
      <c r="F654" s="91"/>
      <c r="G654" s="91"/>
      <c r="H654" s="140"/>
      <c r="J654" s="245"/>
      <c r="K654" s="37"/>
    </row>
    <row r="655" spans="1:11" x14ac:dyDescent="0.25">
      <c r="A655" s="163" t="s">
        <v>659</v>
      </c>
      <c r="B655" s="59">
        <f>SUMIF(B636:B653,"&lt;6")</f>
        <v>0</v>
      </c>
      <c r="C655" s="59">
        <f>SUM(C636:C653)</f>
        <v>54</v>
      </c>
      <c r="D655" s="95">
        <f>SUM(D636:D653)</f>
        <v>18</v>
      </c>
      <c r="E655" s="95">
        <f>SUM(E636:E653)</f>
        <v>0</v>
      </c>
      <c r="F655" s="95">
        <f>SUM(F636:F653)</f>
        <v>90</v>
      </c>
      <c r="G655" s="95">
        <f>IF(ROUND(100*(E655-D655)/(F655-D655),2) &lt; 0, 0, ROUND(100*(E655-D655)/(F655-D655),2))</f>
        <v>0</v>
      </c>
      <c r="H655" s="137"/>
      <c r="J655" s="37"/>
      <c r="K655" s="37"/>
    </row>
    <row r="656" spans="1:11" ht="15.75" thickBot="1" x14ac:dyDescent="0.3">
      <c r="A656" s="175" t="s">
        <v>660</v>
      </c>
      <c r="B656" s="157">
        <f>SUM(B609,B622)</f>
        <v>0</v>
      </c>
      <c r="C656" s="157">
        <f>SUM(C609,C622)</f>
        <v>6</v>
      </c>
      <c r="D656" s="104">
        <f>SUM(D609,D622)</f>
        <v>2</v>
      </c>
      <c r="E656" s="104">
        <f>SUM(E609,E622)</f>
        <v>0</v>
      </c>
      <c r="F656" s="104">
        <f>SUM(F609,F622)</f>
        <v>10</v>
      </c>
      <c r="G656" s="104">
        <f>IF(ROUND(100*(E656-D656)/(F656-D656),2) &lt; 0, 0, ROUND(100*(E656-D656)/(F656-D656),2))</f>
        <v>0</v>
      </c>
      <c r="H656" s="149"/>
      <c r="J656" s="37"/>
      <c r="K656" s="37"/>
    </row>
    <row r="657" spans="1:11" ht="15.75" thickBot="1" x14ac:dyDescent="0.3">
      <c r="D657" s="42"/>
      <c r="E657" s="42"/>
      <c r="F657" s="42"/>
      <c r="G657" s="42"/>
      <c r="J657" s="37"/>
      <c r="K657" s="37"/>
    </row>
    <row r="658" spans="1:11" x14ac:dyDescent="0.25">
      <c r="A658" s="114" t="s">
        <v>1153</v>
      </c>
      <c r="B658" s="153"/>
      <c r="C658" s="153"/>
      <c r="D658" s="94"/>
      <c r="E658" s="94"/>
      <c r="F658" s="94"/>
      <c r="G658" s="94"/>
      <c r="H658" s="137"/>
      <c r="J658" s="37"/>
      <c r="K658" s="37"/>
    </row>
    <row r="659" spans="1:11" x14ac:dyDescent="0.25">
      <c r="A659" s="176" t="s">
        <v>1818</v>
      </c>
      <c r="B659" s="151">
        <v>2</v>
      </c>
      <c r="C659" s="151"/>
      <c r="D659" s="89"/>
      <c r="E659" s="89"/>
      <c r="F659" s="89"/>
      <c r="G659" s="89"/>
      <c r="H659" s="133"/>
      <c r="J659" s="37"/>
      <c r="K659" s="37"/>
    </row>
    <row r="660" spans="1:11" x14ac:dyDescent="0.25">
      <c r="A660" s="176" t="s">
        <v>1154</v>
      </c>
      <c r="B660" s="151">
        <v>0</v>
      </c>
      <c r="C660" s="151">
        <v>3</v>
      </c>
      <c r="D660" s="89">
        <f>VLOOKUP(C660,'_Score matrix'!$B$31:$C$35,2,FALSE)</f>
        <v>1</v>
      </c>
      <c r="E660" s="89">
        <f>B660*D660</f>
        <v>0</v>
      </c>
      <c r="F660" s="89">
        <f t="shared" ref="F660" si="68">5*D660</f>
        <v>5</v>
      </c>
      <c r="G660" s="89"/>
      <c r="H660" s="133"/>
      <c r="J660" s="244"/>
      <c r="K660" s="37"/>
    </row>
    <row r="661" spans="1:11" x14ac:dyDescent="0.25">
      <c r="A661" s="176" t="s">
        <v>1155</v>
      </c>
      <c r="B661" s="151"/>
      <c r="C661" s="151"/>
      <c r="D661" s="89"/>
      <c r="E661" s="89"/>
      <c r="F661" s="89"/>
      <c r="G661" s="89"/>
      <c r="H661" s="133"/>
      <c r="J661" s="244"/>
      <c r="K661" s="37"/>
    </row>
    <row r="662" spans="1:11" x14ac:dyDescent="0.25">
      <c r="A662" s="166" t="s">
        <v>1983</v>
      </c>
      <c r="B662" s="151">
        <v>1</v>
      </c>
      <c r="C662" s="151"/>
      <c r="D662" s="89"/>
      <c r="E662" s="89"/>
      <c r="F662" s="89"/>
      <c r="G662" s="89"/>
      <c r="H662" s="133"/>
      <c r="J662" s="241"/>
      <c r="K662" s="37"/>
    </row>
    <row r="663" spans="1:11" x14ac:dyDescent="0.25">
      <c r="A663" s="166" t="s">
        <v>1984</v>
      </c>
      <c r="B663" s="151">
        <v>1</v>
      </c>
      <c r="C663" s="151"/>
      <c r="D663" s="89"/>
      <c r="E663" s="89"/>
      <c r="F663" s="89"/>
      <c r="G663" s="89"/>
      <c r="H663" s="133"/>
      <c r="J663" s="241"/>
      <c r="K663" s="37"/>
    </row>
    <row r="664" spans="1:11" x14ac:dyDescent="0.25">
      <c r="A664" s="166" t="s">
        <v>1985</v>
      </c>
      <c r="B664" s="151">
        <v>1</v>
      </c>
      <c r="C664" s="151"/>
      <c r="D664" s="89"/>
      <c r="E664" s="89"/>
      <c r="F664" s="89"/>
      <c r="G664" s="89"/>
      <c r="H664" s="133"/>
      <c r="J664" s="241"/>
      <c r="K664" s="37"/>
    </row>
    <row r="665" spans="1:11" x14ac:dyDescent="0.25">
      <c r="A665" s="166" t="s">
        <v>1986</v>
      </c>
      <c r="B665" s="151">
        <v>1</v>
      </c>
      <c r="C665" s="151"/>
      <c r="D665" s="89"/>
      <c r="E665" s="89"/>
      <c r="F665" s="89"/>
      <c r="G665" s="89"/>
      <c r="H665" s="133"/>
      <c r="J665" s="241"/>
      <c r="K665" s="37"/>
    </row>
    <row r="666" spans="1:11" x14ac:dyDescent="0.25">
      <c r="A666" s="166" t="s">
        <v>1987</v>
      </c>
      <c r="B666" s="151">
        <v>1</v>
      </c>
      <c r="C666" s="151"/>
      <c r="D666" s="89"/>
      <c r="E666" s="89"/>
      <c r="F666" s="89"/>
      <c r="G666" s="89"/>
      <c r="H666" s="133"/>
      <c r="J666" s="241"/>
      <c r="K666" s="37"/>
    </row>
    <row r="667" spans="1:11" x14ac:dyDescent="0.25">
      <c r="A667" s="166" t="s">
        <v>1988</v>
      </c>
      <c r="B667" s="151">
        <v>1</v>
      </c>
      <c r="C667" s="151"/>
      <c r="D667" s="89"/>
      <c r="E667" s="89"/>
      <c r="F667" s="89"/>
      <c r="G667" s="89"/>
      <c r="H667" s="133"/>
      <c r="J667" s="241"/>
      <c r="K667" s="37"/>
    </row>
    <row r="668" spans="1:11" x14ac:dyDescent="0.25">
      <c r="A668" s="166" t="s">
        <v>1989</v>
      </c>
      <c r="B668" s="151">
        <v>1</v>
      </c>
      <c r="C668" s="151"/>
      <c r="D668" s="89"/>
      <c r="E668" s="89"/>
      <c r="F668" s="89"/>
      <c r="G668" s="89"/>
      <c r="H668" s="133"/>
      <c r="J668" s="241"/>
      <c r="K668" s="37"/>
    </row>
    <row r="669" spans="1:11" x14ac:dyDescent="0.25">
      <c r="A669" s="166" t="s">
        <v>1990</v>
      </c>
      <c r="B669" s="151">
        <v>1</v>
      </c>
      <c r="C669" s="151"/>
      <c r="D669" s="89"/>
      <c r="E669" s="89"/>
      <c r="F669" s="89"/>
      <c r="G669" s="89"/>
      <c r="H669" s="133"/>
      <c r="J669" s="241"/>
      <c r="K669" s="37"/>
    </row>
    <row r="670" spans="1:11" x14ac:dyDescent="0.25">
      <c r="A670" s="166" t="s">
        <v>1991</v>
      </c>
      <c r="B670" s="151">
        <v>1</v>
      </c>
      <c r="C670" s="151"/>
      <c r="D670" s="89"/>
      <c r="E670" s="89"/>
      <c r="F670" s="89"/>
      <c r="G670" s="89"/>
      <c r="H670" s="133"/>
      <c r="J670" s="241"/>
      <c r="K670" s="37"/>
    </row>
    <row r="671" spans="1:11" x14ac:dyDescent="0.25">
      <c r="A671" s="166" t="s">
        <v>1992</v>
      </c>
      <c r="B671" s="151">
        <v>1</v>
      </c>
      <c r="C671" s="151"/>
      <c r="D671" s="89"/>
      <c r="E671" s="89"/>
      <c r="F671" s="89"/>
      <c r="G671" s="89"/>
      <c r="H671" s="133"/>
      <c r="J671" s="241"/>
      <c r="K671" s="37"/>
    </row>
    <row r="672" spans="1:11" x14ac:dyDescent="0.25">
      <c r="A672" s="166" t="s">
        <v>1993</v>
      </c>
      <c r="B672" s="151">
        <v>1</v>
      </c>
      <c r="C672" s="151"/>
      <c r="D672" s="89"/>
      <c r="E672" s="89"/>
      <c r="F672" s="89"/>
      <c r="G672" s="89"/>
      <c r="H672" s="133"/>
      <c r="J672" s="241"/>
      <c r="K672" s="37"/>
    </row>
    <row r="673" spans="1:11" x14ac:dyDescent="0.25">
      <c r="A673" s="166" t="s">
        <v>1156</v>
      </c>
      <c r="B673" s="151">
        <v>0</v>
      </c>
      <c r="C673" s="151">
        <v>3</v>
      </c>
      <c r="D673" s="89">
        <f>VLOOKUP(C673,'_Score matrix'!$B$31:$C$35,2,FALSE)</f>
        <v>1</v>
      </c>
      <c r="E673" s="89">
        <f>B673*D673</f>
        <v>0</v>
      </c>
      <c r="F673" s="89">
        <f t="shared" ref="F673" si="69">5*D673</f>
        <v>5</v>
      </c>
      <c r="G673" s="89"/>
      <c r="H673" s="133"/>
      <c r="J673" s="240"/>
      <c r="K673" s="37"/>
    </row>
    <row r="674" spans="1:11" x14ac:dyDescent="0.25">
      <c r="A674" s="166" t="s">
        <v>1157</v>
      </c>
      <c r="B674" s="151"/>
      <c r="C674" s="151"/>
      <c r="D674" s="89"/>
      <c r="E674" s="89"/>
      <c r="F674" s="89"/>
      <c r="G674" s="89"/>
      <c r="H674" s="133"/>
      <c r="J674" s="242"/>
      <c r="K674" s="37"/>
    </row>
    <row r="675" spans="1:11" x14ac:dyDescent="0.25">
      <c r="A675" s="166" t="s">
        <v>1994</v>
      </c>
      <c r="B675" s="151">
        <v>1</v>
      </c>
      <c r="C675" s="151"/>
      <c r="D675" s="89"/>
      <c r="E675" s="89"/>
      <c r="F675" s="89"/>
      <c r="G675" s="89"/>
      <c r="H675" s="133"/>
      <c r="J675" s="241"/>
      <c r="K675" s="37"/>
    </row>
    <row r="676" spans="1:11" x14ac:dyDescent="0.25">
      <c r="A676" s="166" t="s">
        <v>1995</v>
      </c>
      <c r="B676" s="151">
        <v>1</v>
      </c>
      <c r="C676" s="151"/>
      <c r="D676" s="89"/>
      <c r="E676" s="89"/>
      <c r="F676" s="89"/>
      <c r="G676" s="89"/>
      <c r="H676" s="133"/>
      <c r="J676" s="241"/>
      <c r="K676" s="37"/>
    </row>
    <row r="677" spans="1:11" x14ac:dyDescent="0.25">
      <c r="A677" s="166" t="s">
        <v>1996</v>
      </c>
      <c r="B677" s="151">
        <v>1</v>
      </c>
      <c r="C677" s="151"/>
      <c r="D677" s="89"/>
      <c r="E677" s="89"/>
      <c r="F677" s="89"/>
      <c r="G677" s="89"/>
      <c r="H677" s="133"/>
      <c r="J677" s="241"/>
      <c r="K677" s="37"/>
    </row>
    <row r="678" spans="1:11" x14ac:dyDescent="0.25">
      <c r="A678" s="166" t="s">
        <v>1997</v>
      </c>
      <c r="B678" s="151">
        <v>1</v>
      </c>
      <c r="C678" s="151"/>
      <c r="D678" s="89"/>
      <c r="E678" s="89"/>
      <c r="F678" s="89"/>
      <c r="G678" s="89"/>
      <c r="H678" s="133"/>
      <c r="J678" s="241"/>
      <c r="K678" s="37"/>
    </row>
    <row r="679" spans="1:11" x14ac:dyDescent="0.25">
      <c r="A679" s="166" t="s">
        <v>1998</v>
      </c>
      <c r="B679" s="151">
        <v>1</v>
      </c>
      <c r="C679" s="151"/>
      <c r="D679" s="89"/>
      <c r="E679" s="89"/>
      <c r="F679" s="89"/>
      <c r="G679" s="89"/>
      <c r="H679" s="133"/>
      <c r="J679" s="241"/>
      <c r="K679" s="37"/>
    </row>
    <row r="680" spans="1:11" x14ac:dyDescent="0.25">
      <c r="A680" s="166" t="s">
        <v>1999</v>
      </c>
      <c r="B680" s="151">
        <v>1</v>
      </c>
      <c r="C680" s="151"/>
      <c r="D680" s="89"/>
      <c r="E680" s="89"/>
      <c r="F680" s="89"/>
      <c r="G680" s="89"/>
      <c r="H680" s="133"/>
      <c r="J680" s="241"/>
      <c r="K680" s="37"/>
    </row>
    <row r="681" spans="1:11" x14ac:dyDescent="0.25">
      <c r="A681" s="166" t="s">
        <v>2000</v>
      </c>
      <c r="B681" s="151">
        <v>1</v>
      </c>
      <c r="C681" s="151"/>
      <c r="D681" s="89"/>
      <c r="E681" s="89"/>
      <c r="F681" s="89"/>
      <c r="G681" s="89"/>
      <c r="H681" s="133"/>
      <c r="J681" s="241"/>
      <c r="K681" s="37"/>
    </row>
    <row r="682" spans="1:11" x14ac:dyDescent="0.25">
      <c r="A682" s="166" t="s">
        <v>2001</v>
      </c>
      <c r="B682" s="151">
        <v>1</v>
      </c>
      <c r="C682" s="151"/>
      <c r="D682" s="89"/>
      <c r="E682" s="89"/>
      <c r="F682" s="89"/>
      <c r="G682" s="89"/>
      <c r="H682" s="133"/>
      <c r="J682" s="241"/>
      <c r="K682" s="37"/>
    </row>
    <row r="683" spans="1:11" x14ac:dyDescent="0.25">
      <c r="A683" s="166" t="s">
        <v>2002</v>
      </c>
      <c r="B683" s="151">
        <v>1</v>
      </c>
      <c r="C683" s="151"/>
      <c r="D683" s="89"/>
      <c r="E683" s="89"/>
      <c r="F683" s="89"/>
      <c r="G683" s="89"/>
      <c r="H683" s="133"/>
      <c r="J683" s="241"/>
      <c r="K683" s="37"/>
    </row>
    <row r="684" spans="1:11" x14ac:dyDescent="0.25">
      <c r="A684" s="166" t="s">
        <v>2003</v>
      </c>
      <c r="B684" s="151">
        <v>1</v>
      </c>
      <c r="C684" s="151"/>
      <c r="D684" s="89"/>
      <c r="E684" s="89"/>
      <c r="F684" s="89"/>
      <c r="G684" s="89"/>
      <c r="H684" s="133"/>
      <c r="J684" s="241"/>
      <c r="K684" s="37"/>
    </row>
    <row r="685" spans="1:11" x14ac:dyDescent="0.25">
      <c r="A685" s="166" t="s">
        <v>2004</v>
      </c>
      <c r="B685" s="151">
        <v>1</v>
      </c>
      <c r="C685" s="151"/>
      <c r="D685" s="89"/>
      <c r="E685" s="89"/>
      <c r="F685" s="89"/>
      <c r="G685" s="89"/>
      <c r="H685" s="133"/>
      <c r="J685" s="241"/>
      <c r="K685" s="37"/>
    </row>
    <row r="686" spans="1:11" x14ac:dyDescent="0.25">
      <c r="A686" s="166" t="s">
        <v>1158</v>
      </c>
      <c r="B686" s="151"/>
      <c r="C686" s="151"/>
      <c r="D686" s="89"/>
      <c r="E686" s="89"/>
      <c r="F686" s="89"/>
      <c r="G686" s="89"/>
      <c r="H686" s="133"/>
      <c r="J686" s="242"/>
      <c r="K686" s="37"/>
    </row>
    <row r="687" spans="1:11" x14ac:dyDescent="0.25">
      <c r="A687" s="166" t="s">
        <v>1159</v>
      </c>
      <c r="B687" s="151">
        <v>0</v>
      </c>
      <c r="C687" s="151">
        <f t="shared" ref="C687:C706" si="70">IF(B687=6, 1, 3)</f>
        <v>3</v>
      </c>
      <c r="D687" s="89">
        <f>VLOOKUP(C687,'_Score matrix'!$B$31:$C$35,2,FALSE)</f>
        <v>1</v>
      </c>
      <c r="E687" s="89">
        <f t="shared" ref="E687:E706" si="71">B687*D687</f>
        <v>0</v>
      </c>
      <c r="F687" s="89">
        <f t="shared" ref="F687" si="72">5*D687</f>
        <v>5</v>
      </c>
      <c r="G687" s="89"/>
      <c r="H687" s="133"/>
      <c r="J687" s="241"/>
      <c r="K687" s="37"/>
    </row>
    <row r="688" spans="1:11" x14ac:dyDescent="0.25">
      <c r="A688" s="166" t="s">
        <v>1160</v>
      </c>
      <c r="B688" s="151">
        <v>0</v>
      </c>
      <c r="C688" s="151">
        <f t="shared" si="70"/>
        <v>3</v>
      </c>
      <c r="D688" s="89">
        <f>VLOOKUP(C688,'_Score matrix'!$B$31:$C$35,2,FALSE)</f>
        <v>1</v>
      </c>
      <c r="E688" s="89">
        <f t="shared" si="71"/>
        <v>0</v>
      </c>
      <c r="F688" s="89">
        <f t="shared" ref="F688:F706" si="73">5*D688</f>
        <v>5</v>
      </c>
      <c r="G688" s="89"/>
      <c r="H688" s="133"/>
      <c r="J688" s="241"/>
      <c r="K688" s="37"/>
    </row>
    <row r="689" spans="1:11" x14ac:dyDescent="0.25">
      <c r="A689" s="166" t="s">
        <v>1161</v>
      </c>
      <c r="B689" s="151">
        <v>0</v>
      </c>
      <c r="C689" s="151">
        <f t="shared" si="70"/>
        <v>3</v>
      </c>
      <c r="D689" s="89">
        <f>VLOOKUP(C689,'_Score matrix'!$B$31:$C$35,2,FALSE)</f>
        <v>1</v>
      </c>
      <c r="E689" s="89">
        <f t="shared" si="71"/>
        <v>0</v>
      </c>
      <c r="F689" s="89">
        <f t="shared" si="73"/>
        <v>5</v>
      </c>
      <c r="G689" s="89"/>
      <c r="H689" s="133"/>
      <c r="J689" s="241"/>
      <c r="K689" s="37"/>
    </row>
    <row r="690" spans="1:11" x14ac:dyDescent="0.25">
      <c r="A690" s="166" t="s">
        <v>1162</v>
      </c>
      <c r="B690" s="151">
        <v>0</v>
      </c>
      <c r="C690" s="151">
        <f t="shared" si="70"/>
        <v>3</v>
      </c>
      <c r="D690" s="89">
        <f>VLOOKUP(C690,'_Score matrix'!$B$31:$C$35,2,FALSE)</f>
        <v>1</v>
      </c>
      <c r="E690" s="89">
        <f t="shared" si="71"/>
        <v>0</v>
      </c>
      <c r="F690" s="89">
        <f t="shared" si="73"/>
        <v>5</v>
      </c>
      <c r="G690" s="89"/>
      <c r="H690" s="133"/>
      <c r="J690" s="241"/>
      <c r="K690" s="37"/>
    </row>
    <row r="691" spans="1:11" x14ac:dyDescent="0.25">
      <c r="A691" s="166" t="s">
        <v>1163</v>
      </c>
      <c r="B691" s="151">
        <v>0</v>
      </c>
      <c r="C691" s="151">
        <f t="shared" si="70"/>
        <v>3</v>
      </c>
      <c r="D691" s="89">
        <f>VLOOKUP(C691,'_Score matrix'!$B$31:$C$35,2,FALSE)</f>
        <v>1</v>
      </c>
      <c r="E691" s="89">
        <f t="shared" si="71"/>
        <v>0</v>
      </c>
      <c r="F691" s="89">
        <f t="shared" si="73"/>
        <v>5</v>
      </c>
      <c r="G691" s="89"/>
      <c r="H691" s="133"/>
      <c r="J691" s="241"/>
      <c r="K691" s="37"/>
    </row>
    <row r="692" spans="1:11" x14ac:dyDescent="0.25">
      <c r="A692" s="166" t="s">
        <v>1164</v>
      </c>
      <c r="B692" s="151">
        <v>0</v>
      </c>
      <c r="C692" s="151">
        <f t="shared" si="70"/>
        <v>3</v>
      </c>
      <c r="D692" s="89">
        <f>VLOOKUP(C692,'_Score matrix'!$B$31:$C$35,2,FALSE)</f>
        <v>1</v>
      </c>
      <c r="E692" s="89">
        <f t="shared" si="71"/>
        <v>0</v>
      </c>
      <c r="F692" s="89">
        <f t="shared" si="73"/>
        <v>5</v>
      </c>
      <c r="G692" s="89"/>
      <c r="H692" s="133"/>
      <c r="J692" s="241"/>
      <c r="K692" s="37"/>
    </row>
    <row r="693" spans="1:11" x14ac:dyDescent="0.25">
      <c r="A693" s="166" t="s">
        <v>1165</v>
      </c>
      <c r="B693" s="151">
        <v>0</v>
      </c>
      <c r="C693" s="151">
        <f t="shared" si="70"/>
        <v>3</v>
      </c>
      <c r="D693" s="89">
        <f>VLOOKUP(C693,'_Score matrix'!$B$31:$C$35,2,FALSE)</f>
        <v>1</v>
      </c>
      <c r="E693" s="89">
        <f t="shared" si="71"/>
        <v>0</v>
      </c>
      <c r="F693" s="89">
        <f t="shared" si="73"/>
        <v>5</v>
      </c>
      <c r="G693" s="89"/>
      <c r="H693" s="133"/>
      <c r="J693" s="241"/>
      <c r="K693" s="37"/>
    </row>
    <row r="694" spans="1:11" x14ac:dyDescent="0.25">
      <c r="A694" s="166" t="s">
        <v>1166</v>
      </c>
      <c r="B694" s="151">
        <v>0</v>
      </c>
      <c r="C694" s="151">
        <f t="shared" si="70"/>
        <v>3</v>
      </c>
      <c r="D694" s="89">
        <f>VLOOKUP(C694,'_Score matrix'!$B$31:$C$35,2,FALSE)</f>
        <v>1</v>
      </c>
      <c r="E694" s="89">
        <f t="shared" si="71"/>
        <v>0</v>
      </c>
      <c r="F694" s="89">
        <f t="shared" si="73"/>
        <v>5</v>
      </c>
      <c r="G694" s="89"/>
      <c r="H694" s="133"/>
      <c r="J694" s="241"/>
      <c r="K694" s="37"/>
    </row>
    <row r="695" spans="1:11" x14ac:dyDescent="0.25">
      <c r="A695" s="166" t="s">
        <v>1167</v>
      </c>
      <c r="B695" s="151">
        <v>0</v>
      </c>
      <c r="C695" s="151">
        <f t="shared" si="70"/>
        <v>3</v>
      </c>
      <c r="D695" s="89">
        <f>VLOOKUP(C695,'_Score matrix'!$B$31:$C$35,2,FALSE)</f>
        <v>1</v>
      </c>
      <c r="E695" s="89">
        <f t="shared" si="71"/>
        <v>0</v>
      </c>
      <c r="F695" s="89">
        <f t="shared" si="73"/>
        <v>5</v>
      </c>
      <c r="G695" s="89"/>
      <c r="H695" s="133"/>
      <c r="J695" s="241"/>
      <c r="K695" s="37"/>
    </row>
    <row r="696" spans="1:11" x14ac:dyDescent="0.25">
      <c r="A696" s="166" t="s">
        <v>1168</v>
      </c>
      <c r="B696" s="151">
        <v>0</v>
      </c>
      <c r="C696" s="151">
        <f t="shared" si="70"/>
        <v>3</v>
      </c>
      <c r="D696" s="89">
        <f>VLOOKUP(C696,'_Score matrix'!$B$31:$C$35,2,FALSE)</f>
        <v>1</v>
      </c>
      <c r="E696" s="89">
        <f t="shared" si="71"/>
        <v>0</v>
      </c>
      <c r="F696" s="89">
        <f t="shared" si="73"/>
        <v>5</v>
      </c>
      <c r="G696" s="89"/>
      <c r="H696" s="133"/>
      <c r="J696" s="241"/>
      <c r="K696" s="37"/>
    </row>
    <row r="697" spans="1:11" x14ac:dyDescent="0.25">
      <c r="A697" s="166" t="s">
        <v>1169</v>
      </c>
      <c r="B697" s="151">
        <v>0</v>
      </c>
      <c r="C697" s="151">
        <f t="shared" si="70"/>
        <v>3</v>
      </c>
      <c r="D697" s="89">
        <f>VLOOKUP(C697,'_Score matrix'!$B$31:$C$35,2,FALSE)</f>
        <v>1</v>
      </c>
      <c r="E697" s="89">
        <f t="shared" si="71"/>
        <v>0</v>
      </c>
      <c r="F697" s="89">
        <f t="shared" si="73"/>
        <v>5</v>
      </c>
      <c r="G697" s="89"/>
      <c r="H697" s="133"/>
      <c r="J697" s="241"/>
      <c r="K697" s="37"/>
    </row>
    <row r="698" spans="1:11" x14ac:dyDescent="0.25">
      <c r="A698" s="166" t="s">
        <v>1170</v>
      </c>
      <c r="B698" s="151">
        <v>0</v>
      </c>
      <c r="C698" s="151">
        <f t="shared" si="70"/>
        <v>3</v>
      </c>
      <c r="D698" s="89">
        <f>VLOOKUP(C698,'_Score matrix'!$B$31:$C$35,2,FALSE)</f>
        <v>1</v>
      </c>
      <c r="E698" s="89">
        <f t="shared" si="71"/>
        <v>0</v>
      </c>
      <c r="F698" s="89">
        <f t="shared" si="73"/>
        <v>5</v>
      </c>
      <c r="G698" s="89"/>
      <c r="H698" s="133"/>
      <c r="J698" s="241"/>
      <c r="K698" s="37"/>
    </row>
    <row r="699" spans="1:11" x14ac:dyDescent="0.25">
      <c r="A699" s="166" t="s">
        <v>2005</v>
      </c>
      <c r="B699" s="151">
        <v>0</v>
      </c>
      <c r="C699" s="151">
        <f t="shared" si="70"/>
        <v>3</v>
      </c>
      <c r="D699" s="89">
        <f>VLOOKUP(C699,'_Score matrix'!$B$31:$C$35,2,FALSE)</f>
        <v>1</v>
      </c>
      <c r="E699" s="89">
        <f t="shared" si="71"/>
        <v>0</v>
      </c>
      <c r="F699" s="89">
        <f t="shared" si="73"/>
        <v>5</v>
      </c>
      <c r="G699" s="89"/>
      <c r="H699" s="133"/>
      <c r="J699" s="241"/>
      <c r="K699" s="37"/>
    </row>
    <row r="700" spans="1:11" x14ac:dyDescent="0.25">
      <c r="A700" s="166" t="s">
        <v>2006</v>
      </c>
      <c r="B700" s="151">
        <v>0</v>
      </c>
      <c r="C700" s="151">
        <f t="shared" si="70"/>
        <v>3</v>
      </c>
      <c r="D700" s="89">
        <f>VLOOKUP(C700,'_Score matrix'!$B$31:$C$35,2,FALSE)</f>
        <v>1</v>
      </c>
      <c r="E700" s="89">
        <f t="shared" si="71"/>
        <v>0</v>
      </c>
      <c r="F700" s="89">
        <f t="shared" si="73"/>
        <v>5</v>
      </c>
      <c r="G700" s="89"/>
      <c r="H700" s="133"/>
      <c r="J700" s="241"/>
      <c r="K700" s="37"/>
    </row>
    <row r="701" spans="1:11" x14ac:dyDescent="0.25">
      <c r="A701" s="166" t="s">
        <v>2007</v>
      </c>
      <c r="B701" s="151">
        <v>0</v>
      </c>
      <c r="C701" s="151">
        <f t="shared" si="70"/>
        <v>3</v>
      </c>
      <c r="D701" s="89">
        <f>VLOOKUP(C701,'_Score matrix'!$B$31:$C$35,2,FALSE)</f>
        <v>1</v>
      </c>
      <c r="E701" s="89">
        <f t="shared" si="71"/>
        <v>0</v>
      </c>
      <c r="F701" s="89">
        <f t="shared" si="73"/>
        <v>5</v>
      </c>
      <c r="G701" s="89"/>
      <c r="H701" s="133"/>
      <c r="J701" s="241"/>
      <c r="K701" s="37"/>
    </row>
    <row r="702" spans="1:11" x14ac:dyDescent="0.25">
      <c r="A702" s="166" t="s">
        <v>2008</v>
      </c>
      <c r="B702" s="151">
        <v>0</v>
      </c>
      <c r="C702" s="151">
        <f t="shared" si="70"/>
        <v>3</v>
      </c>
      <c r="D702" s="89">
        <f>VLOOKUP(C702,'_Score matrix'!$B$31:$C$35,2,FALSE)</f>
        <v>1</v>
      </c>
      <c r="E702" s="89">
        <f t="shared" si="71"/>
        <v>0</v>
      </c>
      <c r="F702" s="89">
        <f t="shared" si="73"/>
        <v>5</v>
      </c>
      <c r="G702" s="89"/>
      <c r="H702" s="133"/>
      <c r="J702" s="241"/>
      <c r="K702" s="37"/>
    </row>
    <row r="703" spans="1:11" x14ac:dyDescent="0.25">
      <c r="A703" s="166" t="s">
        <v>2009</v>
      </c>
      <c r="B703" s="151">
        <v>0</v>
      </c>
      <c r="C703" s="151">
        <f t="shared" si="70"/>
        <v>3</v>
      </c>
      <c r="D703" s="89">
        <f>VLOOKUP(C703,'_Score matrix'!$B$31:$C$35,2,FALSE)</f>
        <v>1</v>
      </c>
      <c r="E703" s="89">
        <f t="shared" si="71"/>
        <v>0</v>
      </c>
      <c r="F703" s="89">
        <f t="shared" si="73"/>
        <v>5</v>
      </c>
      <c r="G703" s="89"/>
      <c r="H703" s="133"/>
      <c r="J703" s="241"/>
      <c r="K703" s="37"/>
    </row>
    <row r="704" spans="1:11" x14ac:dyDescent="0.25">
      <c r="A704" s="166" t="s">
        <v>2010</v>
      </c>
      <c r="B704" s="151">
        <v>0</v>
      </c>
      <c r="C704" s="151">
        <f t="shared" si="70"/>
        <v>3</v>
      </c>
      <c r="D704" s="89">
        <f>VLOOKUP(C704,'_Score matrix'!$B$31:$C$35,2,FALSE)</f>
        <v>1</v>
      </c>
      <c r="E704" s="89">
        <f t="shared" si="71"/>
        <v>0</v>
      </c>
      <c r="F704" s="89">
        <f t="shared" si="73"/>
        <v>5</v>
      </c>
      <c r="G704" s="89"/>
      <c r="H704" s="133"/>
      <c r="J704" s="241"/>
      <c r="K704" s="37"/>
    </row>
    <row r="705" spans="1:11" x14ac:dyDescent="0.25">
      <c r="A705" s="166" t="s">
        <v>2011</v>
      </c>
      <c r="B705" s="151">
        <v>0</v>
      </c>
      <c r="C705" s="151">
        <f t="shared" si="70"/>
        <v>3</v>
      </c>
      <c r="D705" s="89">
        <f>VLOOKUP(C705,'_Score matrix'!$B$31:$C$35,2,FALSE)</f>
        <v>1</v>
      </c>
      <c r="E705" s="89">
        <f t="shared" si="71"/>
        <v>0</v>
      </c>
      <c r="F705" s="89">
        <f t="shared" si="73"/>
        <v>5</v>
      </c>
      <c r="G705" s="89"/>
      <c r="H705" s="133"/>
      <c r="J705" s="241"/>
      <c r="K705" s="37"/>
    </row>
    <row r="706" spans="1:11" x14ac:dyDescent="0.25">
      <c r="A706" s="177" t="s">
        <v>2012</v>
      </c>
      <c r="B706" s="151">
        <v>0</v>
      </c>
      <c r="C706" s="151">
        <f t="shared" si="70"/>
        <v>3</v>
      </c>
      <c r="D706" s="89">
        <f>VLOOKUP(C706,'_Score matrix'!$B$31:$C$35,2,FALSE)</f>
        <v>1</v>
      </c>
      <c r="E706" s="89">
        <f t="shared" si="71"/>
        <v>0</v>
      </c>
      <c r="F706" s="89">
        <f t="shared" si="73"/>
        <v>5</v>
      </c>
      <c r="G706" s="89"/>
      <c r="H706" s="133"/>
      <c r="J706" s="241"/>
      <c r="K706" s="37"/>
    </row>
    <row r="707" spans="1:11" ht="15.75" thickBot="1" x14ac:dyDescent="0.3">
      <c r="A707" s="178" t="s">
        <v>1171</v>
      </c>
      <c r="B707" s="136"/>
      <c r="C707" s="136"/>
      <c r="D707" s="91"/>
      <c r="E707" s="91"/>
      <c r="F707" s="91"/>
      <c r="G707" s="91"/>
      <c r="H707" s="140"/>
      <c r="J707" s="245"/>
      <c r="K707" s="37"/>
    </row>
    <row r="708" spans="1:11" ht="15.75" thickBot="1" x14ac:dyDescent="0.3">
      <c r="A708" s="160" t="s">
        <v>659</v>
      </c>
      <c r="B708" s="39">
        <f>SUMIF(B687:B706,"&lt;6")</f>
        <v>0</v>
      </c>
      <c r="C708" s="39">
        <f>SUM(C687:C706)</f>
        <v>60</v>
      </c>
      <c r="D708" s="84">
        <f>SUM(D687:D706)</f>
        <v>20</v>
      </c>
      <c r="E708" s="84">
        <f>SUM(E687:E706)</f>
        <v>0</v>
      </c>
      <c r="F708" s="84">
        <f>SUM(F687:F706)</f>
        <v>100</v>
      </c>
      <c r="G708" s="84">
        <f>IF(ROUND(100*(E708-D708)/(F708-D708),2) &lt; 0, 0, ROUND(100*(E708-D708)/(F708-D708),2))</f>
        <v>0</v>
      </c>
      <c r="H708" s="138"/>
      <c r="J708" s="37"/>
      <c r="K708" s="37"/>
    </row>
    <row r="709" spans="1:11" ht="15.75" thickBot="1" x14ac:dyDescent="0.3">
      <c r="A709" s="175" t="s">
        <v>660</v>
      </c>
      <c r="B709" s="157">
        <f>SUM(B660,B673)</f>
        <v>0</v>
      </c>
      <c r="C709" s="157">
        <f t="shared" ref="C709:F709" si="74">SUM(C660,C673)</f>
        <v>6</v>
      </c>
      <c r="D709" s="104">
        <f t="shared" si="74"/>
        <v>2</v>
      </c>
      <c r="E709" s="104">
        <f t="shared" si="74"/>
        <v>0</v>
      </c>
      <c r="F709" s="104">
        <f t="shared" si="74"/>
        <v>10</v>
      </c>
      <c r="G709" s="104">
        <f>IF(ROUND(100*(E709-D709)/(F709-D709),2) &lt; 0, 0, ROUND(100*(E709-D709)/(F709-D709),2))</f>
        <v>0</v>
      </c>
      <c r="H709" s="149"/>
      <c r="J709" s="37"/>
      <c r="K709" s="37"/>
    </row>
  </sheetData>
  <mergeCells count="5">
    <mergeCell ref="A69:H69"/>
    <mergeCell ref="A2:H2"/>
    <mergeCell ref="A376:H376"/>
    <mergeCell ref="A160:H160"/>
    <mergeCell ref="A241:H241"/>
  </mergeCells>
  <pageMargins left="0.7" right="0.7" top="0.75" bottom="0.75" header="0.3" footer="0.3"/>
  <pageSetup paperSize="9"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activeCell="C36" sqref="C36"/>
    </sheetView>
  </sheetViews>
  <sheetFormatPr defaultRowHeight="15" x14ac:dyDescent="0.25"/>
  <sheetData>
    <row r="1" spans="1:6" x14ac:dyDescent="0.25">
      <c r="B1" t="s">
        <v>176</v>
      </c>
    </row>
    <row r="2" spans="1:6" x14ac:dyDescent="0.25">
      <c r="C2" t="s">
        <v>178</v>
      </c>
      <c r="D2" t="s">
        <v>181</v>
      </c>
      <c r="E2" t="s">
        <v>179</v>
      </c>
      <c r="F2" t="s">
        <v>180</v>
      </c>
    </row>
    <row r="3" spans="1:6" x14ac:dyDescent="0.25">
      <c r="C3" s="1">
        <v>1</v>
      </c>
      <c r="D3" s="1">
        <v>2</v>
      </c>
      <c r="E3" s="1">
        <v>3</v>
      </c>
      <c r="F3" s="1">
        <v>4</v>
      </c>
    </row>
    <row r="4" spans="1:6" x14ac:dyDescent="0.25">
      <c r="A4" t="s">
        <v>182</v>
      </c>
      <c r="B4">
        <v>1</v>
      </c>
      <c r="C4" s="1">
        <v>0</v>
      </c>
      <c r="D4" s="1">
        <v>0</v>
      </c>
      <c r="E4" s="1">
        <v>0</v>
      </c>
      <c r="F4" s="1">
        <v>0</v>
      </c>
    </row>
    <row r="5" spans="1:6" x14ac:dyDescent="0.25">
      <c r="A5" t="s">
        <v>183</v>
      </c>
      <c r="B5">
        <v>2</v>
      </c>
      <c r="C5" s="1">
        <v>-1</v>
      </c>
      <c r="D5" s="1">
        <v>0</v>
      </c>
      <c r="E5" s="1">
        <v>0</v>
      </c>
      <c r="F5" s="1">
        <v>1</v>
      </c>
    </row>
    <row r="6" spans="1:6" x14ac:dyDescent="0.25">
      <c r="A6" t="s">
        <v>184</v>
      </c>
      <c r="B6">
        <v>3</v>
      </c>
      <c r="C6" s="1">
        <v>-2</v>
      </c>
      <c r="D6" s="1">
        <v>-1</v>
      </c>
      <c r="E6" s="1">
        <v>1</v>
      </c>
      <c r="F6" s="1">
        <v>2</v>
      </c>
    </row>
    <row r="7" spans="1:6" x14ac:dyDescent="0.25">
      <c r="A7" t="s">
        <v>185</v>
      </c>
      <c r="B7">
        <v>4</v>
      </c>
      <c r="C7" s="1">
        <v>-4</v>
      </c>
      <c r="D7" s="1">
        <v>-2</v>
      </c>
      <c r="E7" s="1">
        <v>2</v>
      </c>
      <c r="F7" s="1">
        <v>4</v>
      </c>
    </row>
    <row r="8" spans="1:6" x14ac:dyDescent="0.25">
      <c r="A8" t="s">
        <v>186</v>
      </c>
      <c r="B8">
        <v>5</v>
      </c>
      <c r="C8" s="1">
        <v>-8</v>
      </c>
      <c r="D8" s="1">
        <v>-4</v>
      </c>
      <c r="E8" s="1">
        <v>4</v>
      </c>
      <c r="F8" s="1">
        <v>8</v>
      </c>
    </row>
    <row r="10" spans="1:6" x14ac:dyDescent="0.25">
      <c r="B10" t="s">
        <v>175</v>
      </c>
    </row>
    <row r="11" spans="1:6" x14ac:dyDescent="0.25">
      <c r="C11" s="1" t="s">
        <v>188</v>
      </c>
      <c r="D11" s="1" t="s">
        <v>187</v>
      </c>
      <c r="E11" s="1" t="s">
        <v>179</v>
      </c>
      <c r="F11" s="1" t="s">
        <v>189</v>
      </c>
    </row>
    <row r="12" spans="1:6" x14ac:dyDescent="0.25">
      <c r="C12" s="1">
        <v>1</v>
      </c>
      <c r="D12" s="1">
        <v>2</v>
      </c>
      <c r="E12" s="1">
        <v>3</v>
      </c>
      <c r="F12" s="1">
        <v>4</v>
      </c>
    </row>
    <row r="13" spans="1:6" x14ac:dyDescent="0.25">
      <c r="A13" t="s">
        <v>182</v>
      </c>
      <c r="B13">
        <v>1</v>
      </c>
      <c r="C13" s="1">
        <v>0</v>
      </c>
      <c r="D13" s="1">
        <v>0</v>
      </c>
      <c r="E13" s="1">
        <v>0</v>
      </c>
      <c r="F13" s="1">
        <v>0</v>
      </c>
    </row>
    <row r="14" spans="1:6" x14ac:dyDescent="0.25">
      <c r="A14" t="s">
        <v>183</v>
      </c>
      <c r="B14">
        <v>2</v>
      </c>
      <c r="C14" s="1">
        <v>-1</v>
      </c>
      <c r="D14" s="1">
        <v>0</v>
      </c>
      <c r="E14" s="1">
        <v>0</v>
      </c>
      <c r="F14" s="1">
        <v>1</v>
      </c>
    </row>
    <row r="15" spans="1:6" x14ac:dyDescent="0.25">
      <c r="A15" t="s">
        <v>184</v>
      </c>
      <c r="B15">
        <v>3</v>
      </c>
      <c r="C15" s="1">
        <v>-2</v>
      </c>
      <c r="D15" s="1">
        <v>-1</v>
      </c>
      <c r="E15" s="1">
        <v>1</v>
      </c>
      <c r="F15" s="1">
        <v>2</v>
      </c>
    </row>
    <row r="16" spans="1:6" x14ac:dyDescent="0.25">
      <c r="A16" t="s">
        <v>185</v>
      </c>
      <c r="B16">
        <v>4</v>
      </c>
      <c r="C16" s="1">
        <v>-4</v>
      </c>
      <c r="D16" s="1">
        <v>-2</v>
      </c>
      <c r="E16" s="1">
        <v>2</v>
      </c>
      <c r="F16" s="1">
        <v>4</v>
      </c>
    </row>
    <row r="17" spans="1:6" x14ac:dyDescent="0.25">
      <c r="A17" t="s">
        <v>186</v>
      </c>
      <c r="B17">
        <v>5</v>
      </c>
      <c r="C17" s="1">
        <v>-8</v>
      </c>
      <c r="D17" s="1">
        <v>-4</v>
      </c>
      <c r="E17" s="1">
        <v>4</v>
      </c>
      <c r="F17" s="1">
        <v>8</v>
      </c>
    </row>
    <row r="19" spans="1:6" x14ac:dyDescent="0.25">
      <c r="B19" t="s">
        <v>177</v>
      </c>
    </row>
    <row r="20" spans="1:6" x14ac:dyDescent="0.25">
      <c r="C20" s="1" t="s">
        <v>190</v>
      </c>
      <c r="D20" s="1" t="s">
        <v>191</v>
      </c>
    </row>
    <row r="21" spans="1:6" x14ac:dyDescent="0.25">
      <c r="C21" s="1">
        <v>1</v>
      </c>
      <c r="D21" s="1">
        <v>2</v>
      </c>
      <c r="E21" s="1"/>
      <c r="F21" s="1"/>
    </row>
    <row r="22" spans="1:6" x14ac:dyDescent="0.25">
      <c r="A22" t="s">
        <v>182</v>
      </c>
      <c r="B22">
        <v>1</v>
      </c>
      <c r="C22" s="1">
        <v>0</v>
      </c>
      <c r="D22" s="1">
        <v>0</v>
      </c>
      <c r="E22" s="1"/>
      <c r="F22" s="1"/>
    </row>
    <row r="23" spans="1:6" x14ac:dyDescent="0.25">
      <c r="A23" t="s">
        <v>183</v>
      </c>
      <c r="B23">
        <v>2</v>
      </c>
      <c r="C23" s="1">
        <v>-1</v>
      </c>
      <c r="D23" s="1">
        <v>1</v>
      </c>
      <c r="E23" s="1"/>
      <c r="F23" s="1"/>
    </row>
    <row r="24" spans="1:6" x14ac:dyDescent="0.25">
      <c r="A24" t="s">
        <v>184</v>
      </c>
      <c r="B24">
        <v>3</v>
      </c>
      <c r="C24" s="1">
        <v>-2</v>
      </c>
      <c r="D24" s="1">
        <v>2</v>
      </c>
      <c r="E24" s="1"/>
      <c r="F24" s="1"/>
    </row>
    <row r="25" spans="1:6" x14ac:dyDescent="0.25">
      <c r="A25" t="s">
        <v>185</v>
      </c>
      <c r="B25">
        <v>4</v>
      </c>
      <c r="C25" s="1">
        <v>-4</v>
      </c>
      <c r="D25" s="1">
        <v>4</v>
      </c>
      <c r="E25" s="1"/>
      <c r="F25" s="1"/>
    </row>
    <row r="26" spans="1:6" x14ac:dyDescent="0.25">
      <c r="A26" t="s">
        <v>186</v>
      </c>
      <c r="B26">
        <v>5</v>
      </c>
      <c r="C26" s="1">
        <v>-8</v>
      </c>
      <c r="D26" s="1">
        <v>8</v>
      </c>
    </row>
    <row r="29" spans="1:6" x14ac:dyDescent="0.25">
      <c r="B29" t="s">
        <v>650</v>
      </c>
    </row>
    <row r="30" spans="1:6" x14ac:dyDescent="0.25">
      <c r="C30" t="s">
        <v>651</v>
      </c>
    </row>
    <row r="31" spans="1:6" x14ac:dyDescent="0.25">
      <c r="A31" t="s">
        <v>182</v>
      </c>
      <c r="B31">
        <v>1</v>
      </c>
      <c r="C31">
        <v>0</v>
      </c>
    </row>
    <row r="32" spans="1:6" x14ac:dyDescent="0.25">
      <c r="A32" t="s">
        <v>183</v>
      </c>
      <c r="B32">
        <v>2</v>
      </c>
      <c r="C32">
        <v>0.5</v>
      </c>
    </row>
    <row r="33" spans="1:3" x14ac:dyDescent="0.25">
      <c r="A33" t="s">
        <v>184</v>
      </c>
      <c r="B33">
        <v>3</v>
      </c>
      <c r="C33">
        <v>1</v>
      </c>
    </row>
    <row r="34" spans="1:3" x14ac:dyDescent="0.25">
      <c r="A34" t="s">
        <v>185</v>
      </c>
      <c r="B34">
        <v>4</v>
      </c>
      <c r="C34">
        <v>2</v>
      </c>
    </row>
    <row r="35" spans="1:3" x14ac:dyDescent="0.25">
      <c r="A35" t="s">
        <v>186</v>
      </c>
      <c r="B35">
        <v>5</v>
      </c>
      <c r="C35">
        <v>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O26" sqref="O26"/>
    </sheetView>
  </sheetViews>
  <sheetFormatPr defaultRowHeight="15" x14ac:dyDescent="0.25"/>
  <cols>
    <col min="1" max="1" width="25.140625" bestFit="1" customWidth="1"/>
    <col min="2" max="2" width="28.5703125" bestFit="1" customWidth="1"/>
  </cols>
  <sheetData>
    <row r="1" spans="1:5" x14ac:dyDescent="0.25">
      <c r="A1" t="s">
        <v>1509</v>
      </c>
    </row>
    <row r="2" spans="1:5" x14ac:dyDescent="0.25">
      <c r="A2" t="s">
        <v>1368</v>
      </c>
      <c r="C2" t="s">
        <v>1510</v>
      </c>
      <c r="D2" t="s">
        <v>1511</v>
      </c>
      <c r="E2" t="s">
        <v>1565</v>
      </c>
    </row>
    <row r="3" spans="1:5" x14ac:dyDescent="0.25">
      <c r="A3" s="218" t="s">
        <v>953</v>
      </c>
      <c r="B3" t="str">
        <f>Results!B105</f>
        <v>Threat Intelligence</v>
      </c>
      <c r="C3">
        <f>Results!C105</f>
        <v>0</v>
      </c>
      <c r="D3">
        <f>Results!D105</f>
        <v>0</v>
      </c>
      <c r="E3" t="str">
        <f>Results!E105</f>
        <v>Yes</v>
      </c>
    </row>
    <row r="4" spans="1:5" x14ac:dyDescent="0.25">
      <c r="A4" t="s">
        <v>1370</v>
      </c>
    </row>
    <row r="5" spans="1:5" x14ac:dyDescent="0.25">
      <c r="A5" s="218" t="s">
        <v>953</v>
      </c>
      <c r="B5" t="str">
        <f>Results!B106</f>
        <v>Vulnerability Management</v>
      </c>
      <c r="C5">
        <f>Results!C106</f>
        <v>0</v>
      </c>
      <c r="D5">
        <f>Results!D106</f>
        <v>0</v>
      </c>
      <c r="E5" t="str">
        <f>Results!E106</f>
        <v>Yes</v>
      </c>
    </row>
    <row r="6" spans="1:5" x14ac:dyDescent="0.25">
      <c r="A6" t="s">
        <v>1371</v>
      </c>
    </row>
    <row r="7" spans="1:5" x14ac:dyDescent="0.25">
      <c r="A7" s="218" t="s">
        <v>953</v>
      </c>
      <c r="B7" t="str">
        <f>Results!B102</f>
        <v>Security Monitoring</v>
      </c>
      <c r="C7">
        <f>Results!C102</f>
        <v>0</v>
      </c>
      <c r="D7">
        <f>Results!D102</f>
        <v>0</v>
      </c>
      <c r="E7" t="str">
        <f>Results!E102</f>
        <v>Yes</v>
      </c>
    </row>
    <row r="8" spans="1:5" x14ac:dyDescent="0.25">
      <c r="A8" s="218" t="s">
        <v>953</v>
      </c>
      <c r="B8" t="str">
        <f>Results!B104</f>
        <v>Security Analysis</v>
      </c>
      <c r="C8">
        <f>Results!C104</f>
        <v>0</v>
      </c>
      <c r="D8">
        <f>Results!D104</f>
        <v>0</v>
      </c>
      <c r="E8" t="str">
        <f>Results!E104</f>
        <v>Yes</v>
      </c>
    </row>
    <row r="9" spans="1:5" x14ac:dyDescent="0.25">
      <c r="A9" s="218" t="s">
        <v>953</v>
      </c>
      <c r="B9" t="str">
        <f>Results!B107</f>
        <v>Log Management</v>
      </c>
      <c r="C9">
        <f>Results!C107</f>
        <v>0</v>
      </c>
      <c r="D9">
        <f>Results!D107</f>
        <v>0</v>
      </c>
      <c r="E9" t="str">
        <f>Results!E107</f>
        <v>Yes</v>
      </c>
    </row>
    <row r="10" spans="1:5" x14ac:dyDescent="0.25">
      <c r="A10" s="218" t="s">
        <v>168</v>
      </c>
      <c r="B10" t="str">
        <f>Results!B86</f>
        <v>SIEM</v>
      </c>
      <c r="C10">
        <f>Results!C86</f>
        <v>0</v>
      </c>
      <c r="D10">
        <f>Results!D86</f>
        <v>0</v>
      </c>
      <c r="E10" t="str">
        <f>Results!E86</f>
        <v>Yes</v>
      </c>
    </row>
    <row r="11" spans="1:5" x14ac:dyDescent="0.25">
      <c r="A11" s="218" t="s">
        <v>168</v>
      </c>
      <c r="B11" t="str">
        <f>Results!B87</f>
        <v>IDPS</v>
      </c>
      <c r="C11">
        <f>Results!C87</f>
        <v>0</v>
      </c>
      <c r="D11">
        <f>Results!D87</f>
        <v>0</v>
      </c>
      <c r="E11" t="str">
        <f>Results!E87</f>
        <v>Yes</v>
      </c>
    </row>
    <row r="12" spans="1:5" x14ac:dyDescent="0.25">
      <c r="A12" s="218" t="s">
        <v>168</v>
      </c>
      <c r="B12" t="str">
        <f>Results!B88</f>
        <v>Security Analytics</v>
      </c>
      <c r="C12">
        <f>Results!C88</f>
        <v>0</v>
      </c>
      <c r="D12">
        <f>Results!D88</f>
        <v>0</v>
      </c>
      <c r="E12" t="str">
        <f>Results!E88</f>
        <v>Yes</v>
      </c>
    </row>
    <row r="13" spans="1:5" x14ac:dyDescent="0.25">
      <c r="A13" t="s">
        <v>1372</v>
      </c>
    </row>
    <row r="14" spans="1:5" x14ac:dyDescent="0.25">
      <c r="A14" s="218" t="s">
        <v>953</v>
      </c>
      <c r="B14" t="str">
        <f>Results!B103</f>
        <v>Security Incident Management</v>
      </c>
      <c r="C14">
        <f>Results!C103</f>
        <v>0</v>
      </c>
      <c r="D14">
        <f>Results!D103</f>
        <v>0</v>
      </c>
      <c r="E14" t="str">
        <f>Results!E103</f>
        <v>Yes</v>
      </c>
    </row>
    <row r="15" spans="1:5" x14ac:dyDescent="0.25">
      <c r="A15" t="s">
        <v>1373</v>
      </c>
    </row>
    <row r="16" spans="1:5" x14ac:dyDescent="0.25">
      <c r="A16" s="218" t="s">
        <v>1508</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Blad10"/>
  <dimension ref="A2:Q124"/>
  <sheetViews>
    <sheetView topLeftCell="A73" workbookViewId="0">
      <selection activeCell="A112" sqref="A112"/>
    </sheetView>
  </sheetViews>
  <sheetFormatPr defaultRowHeight="15" x14ac:dyDescent="0.25"/>
  <cols>
    <col min="1" max="1" width="15.85546875" bestFit="1" customWidth="1"/>
    <col min="2" max="2" width="19" bestFit="1" customWidth="1"/>
    <col min="5" max="5" width="17.5703125" bestFit="1" customWidth="1"/>
    <col min="6" max="6" width="11.140625" bestFit="1" customWidth="1"/>
    <col min="7" max="7" width="13.85546875" bestFit="1" customWidth="1"/>
    <col min="8" max="9" width="9.85546875" bestFit="1" customWidth="1"/>
  </cols>
  <sheetData>
    <row r="2" spans="1:17" x14ac:dyDescent="0.25">
      <c r="A2" t="s">
        <v>657</v>
      </c>
    </row>
    <row r="3" spans="1:17" x14ac:dyDescent="0.25">
      <c r="A3">
        <v>10</v>
      </c>
      <c r="B3" t="str">
        <f>_Input!C20</f>
        <v>Incomplete</v>
      </c>
      <c r="N3" s="1"/>
      <c r="O3" s="1"/>
      <c r="P3" s="1"/>
      <c r="Q3" s="1"/>
    </row>
    <row r="4" spans="1:17" x14ac:dyDescent="0.25">
      <c r="A4">
        <v>11</v>
      </c>
      <c r="B4" t="str">
        <f>_Input!C21</f>
        <v>Partially complete</v>
      </c>
      <c r="N4" s="1"/>
      <c r="O4" s="1"/>
      <c r="P4" s="1"/>
      <c r="Q4" s="1"/>
    </row>
    <row r="5" spans="1:17" x14ac:dyDescent="0.25">
      <c r="A5">
        <v>12</v>
      </c>
      <c r="B5" t="str">
        <f>_Input!C21</f>
        <v>Partially complete</v>
      </c>
      <c r="N5" s="1"/>
      <c r="O5" s="1"/>
      <c r="P5" s="1"/>
      <c r="Q5" s="1"/>
    </row>
    <row r="6" spans="1:17" x14ac:dyDescent="0.25">
      <c r="A6">
        <v>13</v>
      </c>
      <c r="B6" t="str">
        <f>_Input!C21</f>
        <v>Partially complete</v>
      </c>
      <c r="N6" s="1"/>
      <c r="O6" s="1"/>
      <c r="P6" s="1"/>
      <c r="Q6" s="1"/>
    </row>
    <row r="7" spans="1:17" x14ac:dyDescent="0.25">
      <c r="A7">
        <v>14</v>
      </c>
      <c r="B7" t="str">
        <f>_Input!C22</f>
        <v>Averagely complete</v>
      </c>
      <c r="N7" s="1"/>
      <c r="O7" s="1"/>
      <c r="P7" s="1"/>
      <c r="Q7" s="1"/>
    </row>
    <row r="8" spans="1:17" x14ac:dyDescent="0.25">
      <c r="A8">
        <v>15</v>
      </c>
      <c r="B8" t="str">
        <f>_Input!C22</f>
        <v>Averagely complete</v>
      </c>
      <c r="N8" s="1"/>
      <c r="O8" s="1"/>
      <c r="P8" s="1"/>
      <c r="Q8" s="1"/>
    </row>
    <row r="9" spans="1:17" x14ac:dyDescent="0.25">
      <c r="A9">
        <v>16</v>
      </c>
      <c r="B9" t="str">
        <f>_Input!C22</f>
        <v>Averagely complete</v>
      </c>
    </row>
    <row r="10" spans="1:17" x14ac:dyDescent="0.25">
      <c r="A10">
        <v>17</v>
      </c>
      <c r="B10" t="str">
        <f>_Input!C23</f>
        <v>Mostly complete</v>
      </c>
    </row>
    <row r="11" spans="1:17" x14ac:dyDescent="0.25">
      <c r="A11">
        <v>18</v>
      </c>
      <c r="B11" t="str">
        <f>_Input!C23</f>
        <v>Mostly complete</v>
      </c>
    </row>
    <row r="12" spans="1:17" x14ac:dyDescent="0.25">
      <c r="A12">
        <v>19</v>
      </c>
      <c r="B12" t="str">
        <f>_Input!C23</f>
        <v>Mostly complete</v>
      </c>
    </row>
    <row r="13" spans="1:17" x14ac:dyDescent="0.25">
      <c r="A13">
        <v>20</v>
      </c>
      <c r="B13" t="str">
        <f>_Input!C24</f>
        <v>Fully complete</v>
      </c>
    </row>
    <row r="15" spans="1:17" x14ac:dyDescent="0.25">
      <c r="A15" t="s">
        <v>656</v>
      </c>
    </row>
    <row r="16" spans="1:17" x14ac:dyDescent="0.25">
      <c r="A16">
        <v>13</v>
      </c>
      <c r="B16" t="str">
        <f>_Input!C20</f>
        <v>Incomplete</v>
      </c>
    </row>
    <row r="17" spans="1:2" x14ac:dyDescent="0.25">
      <c r="A17">
        <v>14</v>
      </c>
      <c r="B17" t="str">
        <f>_Input!C21</f>
        <v>Partially complete</v>
      </c>
    </row>
    <row r="18" spans="1:2" x14ac:dyDescent="0.25">
      <c r="A18">
        <v>15</v>
      </c>
      <c r="B18" t="str">
        <f>_Input!C21</f>
        <v>Partially complete</v>
      </c>
    </row>
    <row r="19" spans="1:2" x14ac:dyDescent="0.25">
      <c r="A19">
        <v>16</v>
      </c>
      <c r="B19" t="str">
        <f>_Input!C21</f>
        <v>Partially complete</v>
      </c>
    </row>
    <row r="20" spans="1:2" x14ac:dyDescent="0.25">
      <c r="A20">
        <v>17</v>
      </c>
      <c r="B20" t="str">
        <f>_Input!C21</f>
        <v>Partially complete</v>
      </c>
    </row>
    <row r="21" spans="1:2" x14ac:dyDescent="0.25">
      <c r="A21">
        <v>18</v>
      </c>
      <c r="B21" t="str">
        <f>_Input!C22</f>
        <v>Averagely complete</v>
      </c>
    </row>
    <row r="22" spans="1:2" x14ac:dyDescent="0.25">
      <c r="A22">
        <v>19</v>
      </c>
      <c r="B22" t="str">
        <f>_Input!C22</f>
        <v>Averagely complete</v>
      </c>
    </row>
    <row r="23" spans="1:2" x14ac:dyDescent="0.25">
      <c r="A23">
        <v>20</v>
      </c>
      <c r="B23" t="str">
        <f>_Input!C22</f>
        <v>Averagely complete</v>
      </c>
    </row>
    <row r="24" spans="1:2" x14ac:dyDescent="0.25">
      <c r="A24">
        <v>21</v>
      </c>
      <c r="B24" t="str">
        <f>_Input!C22</f>
        <v>Averagely complete</v>
      </c>
    </row>
    <row r="25" spans="1:2" x14ac:dyDescent="0.25">
      <c r="A25">
        <v>22</v>
      </c>
      <c r="B25" t="str">
        <f>_Input!C23</f>
        <v>Mostly complete</v>
      </c>
    </row>
    <row r="26" spans="1:2" x14ac:dyDescent="0.25">
      <c r="A26">
        <v>23</v>
      </c>
      <c r="B26" t="str">
        <f>_Input!C23</f>
        <v>Mostly complete</v>
      </c>
    </row>
    <row r="27" spans="1:2" x14ac:dyDescent="0.25">
      <c r="A27">
        <v>24</v>
      </c>
      <c r="B27" t="str">
        <f>_Input!C23</f>
        <v>Mostly complete</v>
      </c>
    </row>
    <row r="28" spans="1:2" x14ac:dyDescent="0.25">
      <c r="A28">
        <v>25</v>
      </c>
      <c r="B28" t="str">
        <f>_Input!C23</f>
        <v>Mostly complete</v>
      </c>
    </row>
    <row r="29" spans="1:2" x14ac:dyDescent="0.25">
      <c r="A29">
        <v>26</v>
      </c>
      <c r="B29" t="str">
        <f>_Input!C24</f>
        <v>Fully complete</v>
      </c>
    </row>
    <row r="31" spans="1:2" x14ac:dyDescent="0.25">
      <c r="A31" t="s">
        <v>836</v>
      </c>
    </row>
    <row r="32" spans="1:2" x14ac:dyDescent="0.25">
      <c r="A32">
        <v>9</v>
      </c>
      <c r="B32" t="str">
        <f>_Input!C20</f>
        <v>Incomplete</v>
      </c>
    </row>
    <row r="33" spans="1:2" x14ac:dyDescent="0.25">
      <c r="A33">
        <v>10</v>
      </c>
      <c r="B33" t="str">
        <f>_Input!C21</f>
        <v>Partially complete</v>
      </c>
    </row>
    <row r="34" spans="1:2" x14ac:dyDescent="0.25">
      <c r="A34">
        <v>11</v>
      </c>
      <c r="B34" t="str">
        <f>_Input!C21</f>
        <v>Partially complete</v>
      </c>
    </row>
    <row r="35" spans="1:2" x14ac:dyDescent="0.25">
      <c r="A35">
        <v>12</v>
      </c>
      <c r="B35" t="str">
        <f>_Input!C22</f>
        <v>Averagely complete</v>
      </c>
    </row>
    <row r="36" spans="1:2" x14ac:dyDescent="0.25">
      <c r="A36">
        <v>13</v>
      </c>
      <c r="B36" t="str">
        <f>_Input!C22</f>
        <v>Averagely complete</v>
      </c>
    </row>
    <row r="37" spans="1:2" x14ac:dyDescent="0.25">
      <c r="A37">
        <v>14</v>
      </c>
      <c r="B37" t="str">
        <f>_Input!C22</f>
        <v>Averagely complete</v>
      </c>
    </row>
    <row r="38" spans="1:2" x14ac:dyDescent="0.25">
      <c r="A38">
        <v>15</v>
      </c>
      <c r="B38" t="str">
        <f>_Input!C22</f>
        <v>Averagely complete</v>
      </c>
    </row>
    <row r="39" spans="1:2" x14ac:dyDescent="0.25">
      <c r="A39">
        <v>16</v>
      </c>
      <c r="B39" t="str">
        <f>_Input!C23</f>
        <v>Mostly complete</v>
      </c>
    </row>
    <row r="40" spans="1:2" x14ac:dyDescent="0.25">
      <c r="A40">
        <v>17</v>
      </c>
      <c r="B40" t="str">
        <f>_Input!C23</f>
        <v>Mostly complete</v>
      </c>
    </row>
    <row r="41" spans="1:2" x14ac:dyDescent="0.25">
      <c r="A41">
        <v>18</v>
      </c>
      <c r="B41" t="str">
        <f>_Input!C24</f>
        <v>Fully complete</v>
      </c>
    </row>
    <row r="43" spans="1:2" x14ac:dyDescent="0.25">
      <c r="A43" t="s">
        <v>658</v>
      </c>
    </row>
    <row r="44" spans="1:2" x14ac:dyDescent="0.25">
      <c r="A44">
        <v>8</v>
      </c>
      <c r="B44" t="str">
        <f>_Input!C20</f>
        <v>Incomplete</v>
      </c>
    </row>
    <row r="45" spans="1:2" x14ac:dyDescent="0.25">
      <c r="A45">
        <v>9</v>
      </c>
      <c r="B45" t="str">
        <f>_Input!C21</f>
        <v>Partially complete</v>
      </c>
    </row>
    <row r="46" spans="1:2" x14ac:dyDescent="0.25">
      <c r="A46">
        <v>10</v>
      </c>
      <c r="B46" t="str">
        <f>_Input!C21</f>
        <v>Partially complete</v>
      </c>
    </row>
    <row r="47" spans="1:2" x14ac:dyDescent="0.25">
      <c r="A47">
        <v>11</v>
      </c>
      <c r="B47" t="str">
        <f>_Input!C22</f>
        <v>Averagely complete</v>
      </c>
    </row>
    <row r="48" spans="1:2" x14ac:dyDescent="0.25">
      <c r="A48">
        <v>12</v>
      </c>
      <c r="B48" t="str">
        <f>_Input!C22</f>
        <v>Averagely complete</v>
      </c>
    </row>
    <row r="49" spans="1:2" x14ac:dyDescent="0.25">
      <c r="A49">
        <v>13</v>
      </c>
      <c r="B49" t="str">
        <f>_Input!C22</f>
        <v>Averagely complete</v>
      </c>
    </row>
    <row r="50" spans="1:2" x14ac:dyDescent="0.25">
      <c r="A50">
        <v>14</v>
      </c>
      <c r="B50" t="str">
        <f>_Input!C23</f>
        <v>Mostly complete</v>
      </c>
    </row>
    <row r="51" spans="1:2" x14ac:dyDescent="0.25">
      <c r="A51">
        <v>15</v>
      </c>
      <c r="B51" t="str">
        <f>_Input!C23</f>
        <v>Mostly complete</v>
      </c>
    </row>
    <row r="52" spans="1:2" x14ac:dyDescent="0.25">
      <c r="A52">
        <v>16</v>
      </c>
      <c r="B52" t="str">
        <f>_Input!C24</f>
        <v>Fully complete</v>
      </c>
    </row>
    <row r="54" spans="1:2" x14ac:dyDescent="0.25">
      <c r="A54" t="s">
        <v>676</v>
      </c>
    </row>
    <row r="55" spans="1:2" x14ac:dyDescent="0.25">
      <c r="A55">
        <v>6</v>
      </c>
      <c r="B55" t="str">
        <f>_Input!C20</f>
        <v>Incomplete</v>
      </c>
    </row>
    <row r="56" spans="1:2" x14ac:dyDescent="0.25">
      <c r="A56">
        <v>7</v>
      </c>
      <c r="B56" t="str">
        <f>_Input!C21</f>
        <v>Partially complete</v>
      </c>
    </row>
    <row r="57" spans="1:2" x14ac:dyDescent="0.25">
      <c r="A57">
        <v>8</v>
      </c>
      <c r="B57" t="str">
        <f>_Input!C22</f>
        <v>Averagely complete</v>
      </c>
    </row>
    <row r="58" spans="1:2" x14ac:dyDescent="0.25">
      <c r="A58">
        <v>9</v>
      </c>
      <c r="B58" t="str">
        <f>_Input!C22</f>
        <v>Averagely complete</v>
      </c>
    </row>
    <row r="59" spans="1:2" x14ac:dyDescent="0.25">
      <c r="A59">
        <v>10</v>
      </c>
      <c r="B59" t="str">
        <f>_Input!C22</f>
        <v>Averagely complete</v>
      </c>
    </row>
    <row r="60" spans="1:2" x14ac:dyDescent="0.25">
      <c r="A60">
        <v>11</v>
      </c>
      <c r="B60" t="str">
        <f>_Input!C23</f>
        <v>Mostly complete</v>
      </c>
    </row>
    <row r="61" spans="1:2" x14ac:dyDescent="0.25">
      <c r="A61">
        <v>12</v>
      </c>
      <c r="B61" t="str">
        <f>_Input!C24</f>
        <v>Fully complete</v>
      </c>
    </row>
    <row r="63" spans="1:2" x14ac:dyDescent="0.25">
      <c r="A63" t="s">
        <v>678</v>
      </c>
    </row>
    <row r="64" spans="1:2" x14ac:dyDescent="0.25">
      <c r="A64">
        <v>3</v>
      </c>
      <c r="B64" t="str">
        <f>_Input!C20</f>
        <v>Incomplete</v>
      </c>
    </row>
    <row r="65" spans="1:2" x14ac:dyDescent="0.25">
      <c r="A65">
        <v>4</v>
      </c>
      <c r="B65" t="str">
        <f>_Input!C21</f>
        <v>Partially complete</v>
      </c>
    </row>
    <row r="66" spans="1:2" x14ac:dyDescent="0.25">
      <c r="A66">
        <v>5</v>
      </c>
      <c r="B66" t="str">
        <f>_Input!C23</f>
        <v>Mostly complete</v>
      </c>
    </row>
    <row r="67" spans="1:2" x14ac:dyDescent="0.25">
      <c r="A67">
        <v>6</v>
      </c>
      <c r="B67" t="str">
        <f>_Input!C24</f>
        <v>Fully complete</v>
      </c>
    </row>
    <row r="69" spans="1:2" x14ac:dyDescent="0.25">
      <c r="A69" t="s">
        <v>743</v>
      </c>
    </row>
    <row r="70" spans="1:2" x14ac:dyDescent="0.25">
      <c r="A70">
        <v>11</v>
      </c>
      <c r="B70" t="str">
        <f>_Input!C20</f>
        <v>Incomplete</v>
      </c>
    </row>
    <row r="71" spans="1:2" x14ac:dyDescent="0.25">
      <c r="A71">
        <v>12</v>
      </c>
      <c r="B71" t="str">
        <f>_Input!C21</f>
        <v>Partially complete</v>
      </c>
    </row>
    <row r="72" spans="1:2" x14ac:dyDescent="0.25">
      <c r="A72">
        <v>13</v>
      </c>
      <c r="B72" t="str">
        <f>_Input!C21</f>
        <v>Partially complete</v>
      </c>
    </row>
    <row r="73" spans="1:2" x14ac:dyDescent="0.25">
      <c r="A73">
        <v>14</v>
      </c>
      <c r="B73" t="str">
        <f>_Input!C21</f>
        <v>Partially complete</v>
      </c>
    </row>
    <row r="74" spans="1:2" x14ac:dyDescent="0.25">
      <c r="A74">
        <v>15</v>
      </c>
      <c r="B74" t="str">
        <f>_Input!C22</f>
        <v>Averagely complete</v>
      </c>
    </row>
    <row r="75" spans="1:2" x14ac:dyDescent="0.25">
      <c r="A75">
        <v>16</v>
      </c>
      <c r="B75" t="str">
        <f>_Input!C22</f>
        <v>Averagely complete</v>
      </c>
    </row>
    <row r="76" spans="1:2" x14ac:dyDescent="0.25">
      <c r="A76">
        <v>17</v>
      </c>
      <c r="B76" t="str">
        <f>_Input!C22</f>
        <v>Averagely complete</v>
      </c>
    </row>
    <row r="77" spans="1:2" x14ac:dyDescent="0.25">
      <c r="A77">
        <v>18</v>
      </c>
      <c r="B77" t="str">
        <f>_Input!C22</f>
        <v>Averagely complete</v>
      </c>
    </row>
    <row r="78" spans="1:2" x14ac:dyDescent="0.25">
      <c r="A78">
        <v>19</v>
      </c>
      <c r="B78" t="str">
        <f>_Input!C23</f>
        <v>Mostly complete</v>
      </c>
    </row>
    <row r="79" spans="1:2" x14ac:dyDescent="0.25">
      <c r="A79">
        <v>20</v>
      </c>
      <c r="B79" t="str">
        <f>_Input!C23</f>
        <v>Mostly complete</v>
      </c>
    </row>
    <row r="80" spans="1:2" x14ac:dyDescent="0.25">
      <c r="A80">
        <v>21</v>
      </c>
      <c r="B80" t="str">
        <f>_Input!C23</f>
        <v>Mostly complete</v>
      </c>
    </row>
    <row r="81" spans="1:2" x14ac:dyDescent="0.25">
      <c r="A81">
        <v>22</v>
      </c>
      <c r="B81" t="str">
        <f>_Input!C24</f>
        <v>Fully complete</v>
      </c>
    </row>
    <row r="83" spans="1:2" x14ac:dyDescent="0.25">
      <c r="A83" t="s">
        <v>744</v>
      </c>
    </row>
    <row r="84" spans="1:2" x14ac:dyDescent="0.25">
      <c r="A84">
        <v>12</v>
      </c>
      <c r="B84" t="str">
        <f>_Input!C20</f>
        <v>Incomplete</v>
      </c>
    </row>
    <row r="85" spans="1:2" x14ac:dyDescent="0.25">
      <c r="A85">
        <v>13</v>
      </c>
      <c r="B85" t="str">
        <f>_Input!C21</f>
        <v>Partially complete</v>
      </c>
    </row>
    <row r="86" spans="1:2" x14ac:dyDescent="0.25">
      <c r="A86">
        <v>14</v>
      </c>
      <c r="B86" t="str">
        <f>_Input!C21</f>
        <v>Partially complete</v>
      </c>
    </row>
    <row r="87" spans="1:2" x14ac:dyDescent="0.25">
      <c r="A87">
        <v>15</v>
      </c>
      <c r="B87" t="str">
        <f>_Input!C21</f>
        <v>Partially complete</v>
      </c>
    </row>
    <row r="88" spans="1:2" x14ac:dyDescent="0.25">
      <c r="A88">
        <v>16</v>
      </c>
      <c r="B88" t="str">
        <f>_Input!C22</f>
        <v>Averagely complete</v>
      </c>
    </row>
    <row r="89" spans="1:2" x14ac:dyDescent="0.25">
      <c r="A89">
        <v>17</v>
      </c>
      <c r="B89" t="str">
        <f>_Input!C22</f>
        <v>Averagely complete</v>
      </c>
    </row>
    <row r="90" spans="1:2" x14ac:dyDescent="0.25">
      <c r="A90">
        <v>18</v>
      </c>
      <c r="B90" t="str">
        <f>_Input!C22</f>
        <v>Averagely complete</v>
      </c>
    </row>
    <row r="91" spans="1:2" x14ac:dyDescent="0.25">
      <c r="A91">
        <v>19</v>
      </c>
      <c r="B91" t="str">
        <f>_Input!C22</f>
        <v>Averagely complete</v>
      </c>
    </row>
    <row r="92" spans="1:2" x14ac:dyDescent="0.25">
      <c r="A92">
        <v>20</v>
      </c>
      <c r="B92" t="str">
        <f>_Input!C22</f>
        <v>Averagely complete</v>
      </c>
    </row>
    <row r="93" spans="1:2" x14ac:dyDescent="0.25">
      <c r="A93">
        <v>21</v>
      </c>
      <c r="B93" t="str">
        <f>_Input!C23</f>
        <v>Mostly complete</v>
      </c>
    </row>
    <row r="94" spans="1:2" x14ac:dyDescent="0.25">
      <c r="A94">
        <v>22</v>
      </c>
      <c r="B94" t="str">
        <f>_Input!C23</f>
        <v>Mostly complete</v>
      </c>
    </row>
    <row r="95" spans="1:2" x14ac:dyDescent="0.25">
      <c r="A95">
        <v>23</v>
      </c>
      <c r="B95" t="str">
        <f>_Input!C23</f>
        <v>Mostly complete</v>
      </c>
    </row>
    <row r="96" spans="1:2" x14ac:dyDescent="0.25">
      <c r="A96">
        <v>24</v>
      </c>
      <c r="B96" t="str">
        <f>_Input!C24</f>
        <v>Fully complete</v>
      </c>
    </row>
    <row r="98" spans="1:2" x14ac:dyDescent="0.25">
      <c r="A98" t="s">
        <v>741</v>
      </c>
    </row>
    <row r="99" spans="1:2" x14ac:dyDescent="0.25">
      <c r="A99">
        <v>11</v>
      </c>
      <c r="B99" t="str">
        <f>_Input!C20</f>
        <v>Incomplete</v>
      </c>
    </row>
    <row r="100" spans="1:2" x14ac:dyDescent="0.25">
      <c r="A100">
        <v>12</v>
      </c>
      <c r="B100" t="str">
        <f>_Input!C21</f>
        <v>Partially complete</v>
      </c>
    </row>
    <row r="101" spans="1:2" x14ac:dyDescent="0.25">
      <c r="A101">
        <v>13</v>
      </c>
      <c r="B101" t="str">
        <f>_Input!C21</f>
        <v>Partially complete</v>
      </c>
    </row>
    <row r="102" spans="1:2" x14ac:dyDescent="0.25">
      <c r="A102">
        <v>14</v>
      </c>
      <c r="B102" t="str">
        <f>_Input!C21</f>
        <v>Partially complete</v>
      </c>
    </row>
    <row r="103" spans="1:2" x14ac:dyDescent="0.25">
      <c r="A103">
        <v>15</v>
      </c>
      <c r="B103" t="str">
        <f>_Input!C22</f>
        <v>Averagely complete</v>
      </c>
    </row>
    <row r="104" spans="1:2" x14ac:dyDescent="0.25">
      <c r="A104">
        <v>16</v>
      </c>
      <c r="B104" t="str">
        <f>_Input!C22</f>
        <v>Averagely complete</v>
      </c>
    </row>
    <row r="105" spans="1:2" x14ac:dyDescent="0.25">
      <c r="A105">
        <v>17</v>
      </c>
      <c r="B105" t="str">
        <f>_Input!C22</f>
        <v>Averagely complete</v>
      </c>
    </row>
    <row r="106" spans="1:2" x14ac:dyDescent="0.25">
      <c r="A106">
        <v>18</v>
      </c>
      <c r="B106" t="str">
        <f>_Input!C22</f>
        <v>Averagely complete</v>
      </c>
    </row>
    <row r="107" spans="1:2" x14ac:dyDescent="0.25">
      <c r="A107">
        <v>19</v>
      </c>
      <c r="B107" t="str">
        <f>_Input!C23</f>
        <v>Mostly complete</v>
      </c>
    </row>
    <row r="108" spans="1:2" x14ac:dyDescent="0.25">
      <c r="A108">
        <v>20</v>
      </c>
      <c r="B108" t="str">
        <f>_Input!C23</f>
        <v>Mostly complete</v>
      </c>
    </row>
    <row r="109" spans="1:2" x14ac:dyDescent="0.25">
      <c r="A109">
        <v>21</v>
      </c>
      <c r="B109" t="str">
        <f>_Input!C23</f>
        <v>Mostly complete</v>
      </c>
    </row>
    <row r="110" spans="1:2" x14ac:dyDescent="0.25">
      <c r="A110">
        <v>22</v>
      </c>
      <c r="B110" t="str">
        <f>_Input!C24</f>
        <v>Fully complete</v>
      </c>
    </row>
    <row r="112" spans="1:2" x14ac:dyDescent="0.25">
      <c r="A112" t="s">
        <v>742</v>
      </c>
    </row>
    <row r="113" spans="1:2" x14ac:dyDescent="0.25">
      <c r="A113">
        <v>11</v>
      </c>
      <c r="B113" t="str">
        <f>_Input!C20</f>
        <v>Incomplete</v>
      </c>
    </row>
    <row r="114" spans="1:2" x14ac:dyDescent="0.25">
      <c r="A114">
        <v>12</v>
      </c>
      <c r="B114" t="str">
        <f>_Input!C21</f>
        <v>Partially complete</v>
      </c>
    </row>
    <row r="115" spans="1:2" x14ac:dyDescent="0.25">
      <c r="A115">
        <v>13</v>
      </c>
      <c r="B115" t="str">
        <f>_Input!C21</f>
        <v>Partially complete</v>
      </c>
    </row>
    <row r="116" spans="1:2" x14ac:dyDescent="0.25">
      <c r="A116">
        <v>14</v>
      </c>
      <c r="B116" t="str">
        <f>_Input!C21</f>
        <v>Partially complete</v>
      </c>
    </row>
    <row r="117" spans="1:2" x14ac:dyDescent="0.25">
      <c r="A117">
        <v>15</v>
      </c>
      <c r="B117" t="str">
        <f>_Input!C22</f>
        <v>Averagely complete</v>
      </c>
    </row>
    <row r="118" spans="1:2" x14ac:dyDescent="0.25">
      <c r="A118">
        <v>16</v>
      </c>
      <c r="B118" t="str">
        <f>_Input!C22</f>
        <v>Averagely complete</v>
      </c>
    </row>
    <row r="119" spans="1:2" x14ac:dyDescent="0.25">
      <c r="A119">
        <v>17</v>
      </c>
      <c r="B119" t="str">
        <f>_Input!C22</f>
        <v>Averagely complete</v>
      </c>
    </row>
    <row r="120" spans="1:2" x14ac:dyDescent="0.25">
      <c r="A120">
        <v>18</v>
      </c>
      <c r="B120" t="str">
        <f>_Input!C22</f>
        <v>Averagely complete</v>
      </c>
    </row>
    <row r="121" spans="1:2" x14ac:dyDescent="0.25">
      <c r="A121">
        <v>19</v>
      </c>
      <c r="B121" t="str">
        <f>_Input!C23</f>
        <v>Mostly complete</v>
      </c>
    </row>
    <row r="122" spans="1:2" x14ac:dyDescent="0.25">
      <c r="A122">
        <v>20</v>
      </c>
      <c r="B122" t="str">
        <f>_Input!C23</f>
        <v>Mostly complete</v>
      </c>
    </row>
    <row r="123" spans="1:2" x14ac:dyDescent="0.25">
      <c r="A123">
        <v>21</v>
      </c>
      <c r="B123" t="str">
        <f>_Input!C23</f>
        <v>Mostly complete</v>
      </c>
    </row>
    <row r="124" spans="1:2" x14ac:dyDescent="0.25">
      <c r="A124">
        <v>22</v>
      </c>
      <c r="B124" t="str">
        <f>_Input!C24</f>
        <v>Fully complete</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I92"/>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14.85546875" customWidth="1"/>
    <col min="3" max="3" width="23" bestFit="1" customWidth="1"/>
    <col min="4" max="4" width="85.7109375" customWidth="1"/>
    <col min="5" max="5" width="85.7109375" hidden="1" customWidth="1"/>
    <col min="6" max="9" width="0" hidden="1" customWidth="1"/>
    <col min="10" max="16384" width="9.140625" hidden="1"/>
  </cols>
  <sheetData>
    <row r="1" spans="1:5" ht="20.100000000000001" customHeight="1" x14ac:dyDescent="0.25">
      <c r="A1" s="219"/>
      <c r="B1" s="294" t="s">
        <v>1547</v>
      </c>
      <c r="C1" s="295"/>
      <c r="D1" s="296"/>
      <c r="E1" s="131"/>
    </row>
    <row r="2" spans="1:5" ht="20.100000000000001" customHeight="1" x14ac:dyDescent="0.25">
      <c r="A2" s="131"/>
      <c r="B2" s="297"/>
      <c r="C2" s="298"/>
      <c r="D2" s="299"/>
      <c r="E2" s="131"/>
    </row>
    <row r="3" spans="1:5" ht="20.100000000000001" customHeight="1" thickBot="1" x14ac:dyDescent="0.3">
      <c r="A3" s="131"/>
      <c r="B3" s="300"/>
      <c r="C3" s="301"/>
      <c r="D3" s="302"/>
      <c r="E3" s="131"/>
    </row>
    <row r="4" spans="1:5" ht="20.100000000000001" customHeight="1" thickBot="1" x14ac:dyDescent="0.3">
      <c r="A4" s="131"/>
      <c r="B4" s="303" t="s">
        <v>1242</v>
      </c>
      <c r="C4" s="304"/>
      <c r="D4" s="305"/>
      <c r="E4" s="131"/>
    </row>
    <row r="5" spans="1:5" ht="20.100000000000001" customHeight="1" x14ac:dyDescent="0.25">
      <c r="A5" s="131"/>
      <c r="B5" s="285" t="s">
        <v>2096</v>
      </c>
      <c r="C5" s="286"/>
      <c r="D5" s="287"/>
      <c r="E5" s="131"/>
    </row>
    <row r="6" spans="1:5" ht="20.100000000000001" customHeight="1" x14ac:dyDescent="0.25">
      <c r="A6" s="131"/>
      <c r="B6" s="288"/>
      <c r="C6" s="289"/>
      <c r="D6" s="290"/>
      <c r="E6" s="131"/>
    </row>
    <row r="7" spans="1:5" ht="20.100000000000001" customHeight="1" x14ac:dyDescent="0.25">
      <c r="A7" s="131"/>
      <c r="B7" s="288"/>
      <c r="C7" s="289"/>
      <c r="D7" s="290"/>
      <c r="E7" s="131"/>
    </row>
    <row r="8" spans="1:5" ht="20.100000000000001" customHeight="1" x14ac:dyDescent="0.25">
      <c r="A8" s="131"/>
      <c r="B8" s="288"/>
      <c r="C8" s="289"/>
      <c r="D8" s="290"/>
      <c r="E8" s="131"/>
    </row>
    <row r="9" spans="1:5" ht="20.100000000000001" customHeight="1" x14ac:dyDescent="0.25">
      <c r="A9" s="131"/>
      <c r="B9" s="288"/>
      <c r="C9" s="289"/>
      <c r="D9" s="290"/>
      <c r="E9" s="131"/>
    </row>
    <row r="10" spans="1:5" ht="20.100000000000001" customHeight="1" x14ac:dyDescent="0.25">
      <c r="A10" s="131"/>
      <c r="B10" s="288"/>
      <c r="C10" s="289"/>
      <c r="D10" s="290"/>
      <c r="E10" s="131"/>
    </row>
    <row r="11" spans="1:5" ht="20.100000000000001" customHeight="1" x14ac:dyDescent="0.25">
      <c r="A11" s="131"/>
      <c r="B11" s="288"/>
      <c r="C11" s="289"/>
      <c r="D11" s="290"/>
      <c r="E11" s="131"/>
    </row>
    <row r="12" spans="1:5" ht="20.100000000000001" customHeight="1" x14ac:dyDescent="0.25">
      <c r="A12" s="131"/>
      <c r="B12" s="288"/>
      <c r="C12" s="289"/>
      <c r="D12" s="290"/>
      <c r="E12" s="131"/>
    </row>
    <row r="13" spans="1:5" ht="20.100000000000001" customHeight="1" x14ac:dyDescent="0.25">
      <c r="A13" s="131"/>
      <c r="B13" s="288"/>
      <c r="C13" s="289"/>
      <c r="D13" s="290"/>
      <c r="E13" s="131"/>
    </row>
    <row r="14" spans="1:5" ht="20.100000000000001" customHeight="1" x14ac:dyDescent="0.25">
      <c r="A14" s="131"/>
      <c r="B14" s="288"/>
      <c r="C14" s="289"/>
      <c r="D14" s="290"/>
      <c r="E14" s="131"/>
    </row>
    <row r="15" spans="1:5" ht="20.100000000000001" customHeight="1" x14ac:dyDescent="0.25">
      <c r="A15" s="131"/>
      <c r="B15" s="288"/>
      <c r="C15" s="289"/>
      <c r="D15" s="290"/>
      <c r="E15" s="131"/>
    </row>
    <row r="16" spans="1:5" ht="20.100000000000001" customHeight="1" x14ac:dyDescent="0.25">
      <c r="A16" s="131"/>
      <c r="B16" s="288"/>
      <c r="C16" s="289"/>
      <c r="D16" s="290"/>
      <c r="E16" s="131"/>
    </row>
    <row r="17" spans="1:5" ht="20.100000000000001" customHeight="1" x14ac:dyDescent="0.25">
      <c r="A17" s="131"/>
      <c r="B17" s="288"/>
      <c r="C17" s="289"/>
      <c r="D17" s="290"/>
      <c r="E17" s="131"/>
    </row>
    <row r="18" spans="1:5" ht="20.100000000000001" customHeight="1" x14ac:dyDescent="0.25">
      <c r="A18" s="131"/>
      <c r="B18" s="288"/>
      <c r="C18" s="289"/>
      <c r="D18" s="290"/>
      <c r="E18" s="131"/>
    </row>
    <row r="19" spans="1:5" ht="20.100000000000001" customHeight="1" x14ac:dyDescent="0.25">
      <c r="A19" s="131"/>
      <c r="B19" s="288"/>
      <c r="C19" s="289"/>
      <c r="D19" s="290"/>
      <c r="E19" s="131"/>
    </row>
    <row r="20" spans="1:5" ht="20.100000000000001" customHeight="1" x14ac:dyDescent="0.25">
      <c r="A20" s="131"/>
      <c r="B20" s="288"/>
      <c r="C20" s="289"/>
      <c r="D20" s="290"/>
      <c r="E20" s="131"/>
    </row>
    <row r="21" spans="1:5" ht="20.100000000000001" customHeight="1" x14ac:dyDescent="0.25">
      <c r="A21" s="131"/>
      <c r="B21" s="288"/>
      <c r="C21" s="289"/>
      <c r="D21" s="290"/>
      <c r="E21" s="131"/>
    </row>
    <row r="22" spans="1:5" ht="20.100000000000001" customHeight="1" x14ac:dyDescent="0.25">
      <c r="A22" s="131"/>
      <c r="B22" s="288"/>
      <c r="C22" s="289"/>
      <c r="D22" s="290"/>
      <c r="E22" s="131"/>
    </row>
    <row r="23" spans="1:5" ht="20.100000000000001" customHeight="1" x14ac:dyDescent="0.25">
      <c r="A23" s="131"/>
      <c r="B23" s="288"/>
      <c r="C23" s="289"/>
      <c r="D23" s="290"/>
      <c r="E23" s="131"/>
    </row>
    <row r="24" spans="1:5" ht="20.100000000000001" customHeight="1" x14ac:dyDescent="0.25">
      <c r="A24" s="131"/>
      <c r="B24" s="288"/>
      <c r="C24" s="289"/>
      <c r="D24" s="290"/>
      <c r="E24" s="131"/>
    </row>
    <row r="25" spans="1:5" ht="20.100000000000001" customHeight="1" x14ac:dyDescent="0.25">
      <c r="A25" s="131"/>
      <c r="B25" s="288"/>
      <c r="C25" s="289"/>
      <c r="D25" s="290"/>
      <c r="E25" s="131"/>
    </row>
    <row r="26" spans="1:5" ht="20.100000000000001" customHeight="1" thickBot="1" x14ac:dyDescent="0.3">
      <c r="A26" s="131"/>
      <c r="B26" s="291"/>
      <c r="C26" s="292"/>
      <c r="D26" s="293"/>
      <c r="E26" s="131"/>
    </row>
    <row r="27" spans="1:5" ht="20.100000000000001" customHeight="1" thickBot="1" x14ac:dyDescent="0.3">
      <c r="A27" s="131"/>
      <c r="B27" s="315" t="s">
        <v>1537</v>
      </c>
      <c r="C27" s="316"/>
      <c r="D27" s="317"/>
      <c r="E27" s="131"/>
    </row>
    <row r="28" spans="1:5" ht="20.100000000000001" customHeight="1" x14ac:dyDescent="0.25">
      <c r="A28" s="131"/>
      <c r="B28" s="285" t="s">
        <v>2084</v>
      </c>
      <c r="C28" s="286"/>
      <c r="D28" s="287"/>
      <c r="E28" s="131"/>
    </row>
    <row r="29" spans="1:5" ht="20.100000000000001" customHeight="1" x14ac:dyDescent="0.25">
      <c r="A29" s="131"/>
      <c r="B29" s="288"/>
      <c r="C29" s="289"/>
      <c r="D29" s="290"/>
      <c r="E29" s="131"/>
    </row>
    <row r="30" spans="1:5" ht="20.100000000000001" customHeight="1" x14ac:dyDescent="0.25">
      <c r="A30" s="131"/>
      <c r="B30" s="288"/>
      <c r="C30" s="289"/>
      <c r="D30" s="290"/>
      <c r="E30" s="131"/>
    </row>
    <row r="31" spans="1:5" ht="20.100000000000001" customHeight="1" x14ac:dyDescent="0.25">
      <c r="A31" s="131"/>
      <c r="B31" s="288"/>
      <c r="C31" s="289"/>
      <c r="D31" s="290"/>
      <c r="E31" s="131"/>
    </row>
    <row r="32" spans="1:5" ht="20.100000000000001" customHeight="1" x14ac:dyDescent="0.25">
      <c r="A32" s="131"/>
      <c r="B32" s="288"/>
      <c r="C32" s="289"/>
      <c r="D32" s="290"/>
      <c r="E32" s="131"/>
    </row>
    <row r="33" spans="1:9" ht="20.100000000000001" customHeight="1" x14ac:dyDescent="0.25">
      <c r="A33" s="131"/>
      <c r="B33" s="288"/>
      <c r="C33" s="289"/>
      <c r="D33" s="290"/>
      <c r="E33" s="131"/>
    </row>
    <row r="34" spans="1:9" ht="20.100000000000001" customHeight="1" thickBot="1" x14ac:dyDescent="0.3">
      <c r="A34" s="131"/>
      <c r="B34" s="288"/>
      <c r="C34" s="289"/>
      <c r="D34" s="290"/>
      <c r="E34" s="131"/>
    </row>
    <row r="35" spans="1:9" ht="20.100000000000001" customHeight="1" thickBot="1" x14ac:dyDescent="0.3">
      <c r="A35" s="131"/>
      <c r="B35" s="303" t="s">
        <v>1538</v>
      </c>
      <c r="C35" s="304"/>
      <c r="D35" s="305"/>
      <c r="E35" s="131"/>
    </row>
    <row r="36" spans="1:9" s="306" customFormat="1" ht="20.100000000000001" customHeight="1" thickBot="1" x14ac:dyDescent="0.3">
      <c r="A36" s="310" t="s">
        <v>1539</v>
      </c>
      <c r="B36" s="310"/>
      <c r="C36" s="310"/>
      <c r="D36" s="310"/>
      <c r="E36" s="310"/>
      <c r="F36" s="310"/>
      <c r="G36" s="310"/>
      <c r="H36" s="310"/>
      <c r="I36" s="310"/>
    </row>
    <row r="37" spans="1:9" s="306" customFormat="1" ht="20.100000000000001" customHeight="1" thickBot="1" x14ac:dyDescent="0.3">
      <c r="A37" s="310"/>
      <c r="B37" s="310"/>
      <c r="C37" s="310"/>
      <c r="D37" s="310"/>
      <c r="E37" s="310"/>
      <c r="F37" s="310"/>
      <c r="G37" s="310"/>
      <c r="H37" s="310"/>
      <c r="I37" s="310"/>
    </row>
    <row r="38" spans="1:9" s="306" customFormat="1" ht="20.100000000000001" customHeight="1" thickBot="1" x14ac:dyDescent="0.3">
      <c r="A38" s="310"/>
      <c r="B38" s="310"/>
      <c r="C38" s="310"/>
      <c r="D38" s="310"/>
      <c r="E38" s="310"/>
      <c r="F38" s="310"/>
      <c r="G38" s="310"/>
      <c r="H38" s="310"/>
      <c r="I38" s="310"/>
    </row>
    <row r="39" spans="1:9" s="306" customFormat="1" ht="20.100000000000001" customHeight="1" thickBot="1" x14ac:dyDescent="0.3">
      <c r="A39" s="310"/>
      <c r="B39" s="310"/>
      <c r="C39" s="310"/>
      <c r="D39" s="310"/>
      <c r="E39" s="310"/>
      <c r="F39" s="310"/>
      <c r="G39" s="310"/>
      <c r="H39" s="310"/>
      <c r="I39" s="310"/>
    </row>
    <row r="40" spans="1:9" s="306" customFormat="1" ht="20.100000000000001" customHeight="1" x14ac:dyDescent="0.25">
      <c r="A40" s="310"/>
      <c r="B40" s="310"/>
      <c r="C40" s="310"/>
      <c r="D40" s="310"/>
      <c r="E40" s="310"/>
      <c r="F40" s="310"/>
      <c r="G40" s="310"/>
      <c r="H40" s="310"/>
      <c r="I40" s="310"/>
    </row>
    <row r="41" spans="1:9" ht="20.100000000000001" customHeight="1" thickBot="1" x14ac:dyDescent="0.3">
      <c r="A41" s="131"/>
      <c r="B41" s="236"/>
      <c r="C41" s="237"/>
      <c r="D41" s="238"/>
      <c r="E41" s="131"/>
    </row>
    <row r="42" spans="1:9" ht="20.100000000000001" customHeight="1" thickBot="1" x14ac:dyDescent="0.3">
      <c r="A42" s="131"/>
      <c r="B42" s="303" t="s">
        <v>2043</v>
      </c>
      <c r="C42" s="304"/>
      <c r="D42" s="305"/>
      <c r="E42" s="131"/>
    </row>
    <row r="43" spans="1:9" ht="20.100000000000001" customHeight="1" x14ac:dyDescent="0.25">
      <c r="A43" s="131"/>
      <c r="B43" s="318" t="s">
        <v>2044</v>
      </c>
      <c r="C43" s="319"/>
      <c r="D43" s="320"/>
      <c r="E43" s="131"/>
    </row>
    <row r="44" spans="1:9" ht="20.100000000000001" customHeight="1" x14ac:dyDescent="0.25">
      <c r="A44" s="131"/>
      <c r="B44" s="321"/>
      <c r="C44" s="322"/>
      <c r="D44" s="323"/>
      <c r="E44" s="131"/>
    </row>
    <row r="45" spans="1:9" ht="20.100000000000001" customHeight="1" x14ac:dyDescent="0.25">
      <c r="A45" s="131"/>
      <c r="B45" s="321"/>
      <c r="C45" s="322"/>
      <c r="D45" s="323"/>
      <c r="E45" s="131"/>
    </row>
    <row r="46" spans="1:9" ht="20.100000000000001" customHeight="1" x14ac:dyDescent="0.25">
      <c r="A46" s="131"/>
      <c r="B46" s="321"/>
      <c r="C46" s="322"/>
      <c r="D46" s="323"/>
      <c r="E46" s="131"/>
    </row>
    <row r="47" spans="1:9" ht="20.100000000000001" customHeight="1" x14ac:dyDescent="0.25">
      <c r="A47" s="131"/>
      <c r="B47" s="321"/>
      <c r="C47" s="322"/>
      <c r="D47" s="323"/>
      <c r="E47" s="131"/>
    </row>
    <row r="48" spans="1:9" ht="20.100000000000001" customHeight="1" thickBot="1" x14ac:dyDescent="0.3">
      <c r="A48" s="131"/>
      <c r="B48" s="324"/>
      <c r="C48" s="325"/>
      <c r="D48" s="326"/>
      <c r="E48" s="131"/>
    </row>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sheetData>
  <mergeCells count="9">
    <mergeCell ref="B42:D42"/>
    <mergeCell ref="B43:D48"/>
    <mergeCell ref="B4:D4"/>
    <mergeCell ref="B5:D26"/>
    <mergeCell ref="B1:D3"/>
    <mergeCell ref="B35:D35"/>
    <mergeCell ref="B28:D34"/>
    <mergeCell ref="B27:D27"/>
    <mergeCell ref="A36:XFD40"/>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09"/>
  <sheetViews>
    <sheetView showGridLines="0" showRowColHeaders="0" topLeftCell="B1" zoomScaleNormal="100" workbookViewId="0">
      <selection activeCell="B1" sqref="B1:D3"/>
    </sheetView>
  </sheetViews>
  <sheetFormatPr defaultColWidth="0" defaultRowHeight="15" zeroHeight="1" x14ac:dyDescent="0.25"/>
  <cols>
    <col min="1" max="1" width="85.7109375" hidden="1" customWidth="1"/>
    <col min="2" max="2" width="37.140625" customWidth="1"/>
    <col min="3" max="3" width="37" customWidth="1"/>
    <col min="4" max="4" width="49.42578125" customWidth="1"/>
    <col min="5" max="5" width="85.7109375" hidden="1" customWidth="1"/>
    <col min="6" max="10" width="0" hidden="1" customWidth="1"/>
    <col min="11" max="16384" width="9.140625" hidden="1"/>
  </cols>
  <sheetData>
    <row r="1" spans="1:5" ht="20.100000000000001" customHeight="1" x14ac:dyDescent="0.25">
      <c r="A1" s="219"/>
      <c r="B1" s="294" t="s">
        <v>1548</v>
      </c>
      <c r="C1" s="295"/>
      <c r="D1" s="296"/>
      <c r="E1" s="131"/>
    </row>
    <row r="2" spans="1:5" ht="20.100000000000001" customHeight="1" x14ac:dyDescent="0.25">
      <c r="A2" s="131"/>
      <c r="B2" s="297"/>
      <c r="C2" s="298"/>
      <c r="D2" s="299"/>
      <c r="E2" s="131"/>
    </row>
    <row r="3" spans="1:5" ht="20.100000000000001" customHeight="1" thickBot="1" x14ac:dyDescent="0.3">
      <c r="A3" s="131"/>
      <c r="B3" s="300"/>
      <c r="C3" s="301"/>
      <c r="D3" s="302"/>
      <c r="E3" s="131"/>
    </row>
    <row r="4" spans="1:5" ht="20.100000000000001" customHeight="1" thickBot="1" x14ac:dyDescent="0.3">
      <c r="A4" s="131"/>
      <c r="B4" s="330" t="s">
        <v>1540</v>
      </c>
      <c r="C4" s="331"/>
      <c r="D4" s="332"/>
      <c r="E4" s="131"/>
    </row>
    <row r="5" spans="1:5" ht="20.100000000000001" customHeight="1" x14ac:dyDescent="0.25">
      <c r="A5" s="131"/>
      <c r="B5" s="327" t="s">
        <v>1558</v>
      </c>
      <c r="C5" s="328"/>
      <c r="D5" s="329"/>
      <c r="E5" s="131"/>
    </row>
    <row r="6" spans="1:5" ht="20.100000000000001" customHeight="1" x14ac:dyDescent="0.25">
      <c r="A6" s="131"/>
      <c r="B6" s="6" t="s">
        <v>2040</v>
      </c>
      <c r="C6" s="4"/>
      <c r="D6" s="24"/>
      <c r="E6" s="131"/>
    </row>
    <row r="7" spans="1:5" ht="20.100000000000001" customHeight="1" x14ac:dyDescent="0.25">
      <c r="A7" s="131"/>
      <c r="B7" s="253" t="s">
        <v>1541</v>
      </c>
      <c r="C7" s="234"/>
      <c r="D7" s="24"/>
      <c r="E7" s="131"/>
    </row>
    <row r="8" spans="1:5" s="230" customFormat="1" ht="60" customHeight="1" x14ac:dyDescent="0.25">
      <c r="A8" s="228"/>
      <c r="B8" s="254" t="s">
        <v>1555</v>
      </c>
      <c r="C8" s="235"/>
      <c r="D8" s="209"/>
      <c r="E8" s="228"/>
    </row>
    <row r="9" spans="1:5" ht="20.100000000000001" customHeight="1" x14ac:dyDescent="0.25">
      <c r="A9" s="131"/>
      <c r="B9" s="255" t="s">
        <v>1556</v>
      </c>
      <c r="C9" s="5"/>
      <c r="D9" s="24"/>
      <c r="E9" s="131"/>
    </row>
    <row r="10" spans="1:5" ht="99.95" customHeight="1" x14ac:dyDescent="0.25">
      <c r="A10" s="131"/>
      <c r="B10" s="256" t="s">
        <v>1542</v>
      </c>
      <c r="C10" s="5"/>
      <c r="D10" s="24"/>
      <c r="E10" s="131"/>
    </row>
    <row r="11" spans="1:5" ht="20.100000000000001" customHeight="1" x14ac:dyDescent="0.25">
      <c r="A11" s="131"/>
      <c r="B11" s="253"/>
      <c r="C11" s="4"/>
      <c r="D11" s="24"/>
      <c r="E11" s="131"/>
    </row>
    <row r="12" spans="1:5" ht="20.100000000000001" customHeight="1" x14ac:dyDescent="0.25">
      <c r="A12" s="131"/>
      <c r="B12" s="6" t="s">
        <v>1557</v>
      </c>
      <c r="C12" s="4"/>
      <c r="D12" s="24"/>
      <c r="E12" s="131"/>
    </row>
    <row r="13" spans="1:5" ht="19.5" customHeight="1" x14ac:dyDescent="0.25">
      <c r="A13" s="131"/>
      <c r="B13" s="255" t="s">
        <v>1554</v>
      </c>
      <c r="C13" s="234"/>
      <c r="D13" s="24"/>
      <c r="E13" s="131"/>
    </row>
    <row r="14" spans="1:5" ht="20.100000000000001" customHeight="1" x14ac:dyDescent="0.25">
      <c r="A14" s="131"/>
      <c r="B14" s="255" t="s">
        <v>1543</v>
      </c>
      <c r="C14" s="234"/>
      <c r="D14" s="24"/>
      <c r="E14" s="131"/>
    </row>
    <row r="15" spans="1:5" ht="20.100000000000001" customHeight="1" x14ac:dyDescent="0.25">
      <c r="A15" s="131"/>
      <c r="B15" s="255" t="s">
        <v>1550</v>
      </c>
      <c r="C15" s="234"/>
      <c r="D15" s="24" t="s">
        <v>2076</v>
      </c>
      <c r="E15" s="131"/>
    </row>
    <row r="16" spans="1:5" ht="20.100000000000001" customHeight="1" x14ac:dyDescent="0.25">
      <c r="A16" s="131"/>
      <c r="B16" s="107"/>
      <c r="C16" s="239"/>
      <c r="D16" s="4"/>
      <c r="E16" s="131"/>
    </row>
    <row r="17" spans="1:5" ht="20.100000000000001" customHeight="1" x14ac:dyDescent="0.25">
      <c r="A17" s="131"/>
      <c r="B17" s="261" t="s">
        <v>2098</v>
      </c>
      <c r="C17" s="4"/>
      <c r="D17" s="4"/>
      <c r="E17" s="131"/>
    </row>
    <row r="18" spans="1:5" ht="20.100000000000001" customHeight="1" x14ac:dyDescent="0.25">
      <c r="A18" s="131"/>
      <c r="B18" s="253" t="s">
        <v>2071</v>
      </c>
      <c r="C18" s="5"/>
      <c r="D18" s="24" t="s">
        <v>2095</v>
      </c>
      <c r="E18" s="131"/>
    </row>
    <row r="19" spans="1:5" ht="20.100000000000001" customHeight="1" x14ac:dyDescent="0.25">
      <c r="A19" s="131"/>
      <c r="B19" s="253" t="s">
        <v>2072</v>
      </c>
      <c r="C19" s="5"/>
      <c r="D19" s="24" t="s">
        <v>2095</v>
      </c>
      <c r="E19" s="131"/>
    </row>
    <row r="20" spans="1:5" ht="20.100000000000001" customHeight="1" x14ac:dyDescent="0.25">
      <c r="A20" s="131"/>
      <c r="B20" s="253" t="s">
        <v>2073</v>
      </c>
      <c r="C20" s="5"/>
      <c r="D20" s="24" t="s">
        <v>2095</v>
      </c>
      <c r="E20" s="131"/>
    </row>
    <row r="21" spans="1:5" ht="20.100000000000001" customHeight="1" x14ac:dyDescent="0.25">
      <c r="A21" s="131"/>
      <c r="B21" s="253" t="s">
        <v>2074</v>
      </c>
      <c r="C21" s="5"/>
      <c r="D21" s="24" t="s">
        <v>2095</v>
      </c>
      <c r="E21" s="131"/>
    </row>
    <row r="22" spans="1:5" ht="20.100000000000001" customHeight="1" x14ac:dyDescent="0.25">
      <c r="A22" s="131"/>
      <c r="B22" s="253" t="s">
        <v>2075</v>
      </c>
      <c r="C22" s="5"/>
      <c r="D22" s="24" t="s">
        <v>2095</v>
      </c>
      <c r="E22" s="131"/>
    </row>
    <row r="23" spans="1:5" ht="20.100000000000001" customHeight="1" x14ac:dyDescent="0.25">
      <c r="A23" s="131"/>
      <c r="B23" s="253" t="s">
        <v>1544</v>
      </c>
      <c r="C23" s="260">
        <f>IFERROR(SUM(C18:C22)/5, 0)</f>
        <v>0</v>
      </c>
      <c r="D23" s="24"/>
      <c r="E23" s="131"/>
    </row>
    <row r="24" spans="1:5" ht="20.100000000000001" customHeight="1" x14ac:dyDescent="0.25">
      <c r="A24" s="131"/>
      <c r="B24" s="253"/>
      <c r="C24" s="4"/>
      <c r="D24" s="24"/>
      <c r="E24" s="131"/>
    </row>
    <row r="25" spans="1:5" ht="99.95" customHeight="1" x14ac:dyDescent="0.25">
      <c r="A25" s="131"/>
      <c r="B25" s="256" t="s">
        <v>1545</v>
      </c>
      <c r="C25" s="5"/>
      <c r="D25" s="24"/>
      <c r="E25" s="131"/>
    </row>
    <row r="26" spans="1:5" s="230" customFormat="1" ht="20.100000000000001" customHeight="1" thickBot="1" x14ac:dyDescent="0.3">
      <c r="A26" s="228"/>
      <c r="B26" s="257"/>
      <c r="C26" s="258"/>
      <c r="D26" s="259"/>
      <c r="E26" s="228"/>
    </row>
    <row r="27" spans="1:5" hidden="1" x14ac:dyDescent="0.25"/>
    <row r="28" spans="1:5" hidden="1" x14ac:dyDescent="0.25"/>
    <row r="29" spans="1:5" hidden="1" x14ac:dyDescent="0.25"/>
    <row r="30" spans="1:5" hidden="1" x14ac:dyDescent="0.25"/>
    <row r="31" spans="1:5" hidden="1" x14ac:dyDescent="0.25"/>
    <row r="32" spans="1:5"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sheetData>
  <mergeCells count="3">
    <mergeCell ref="B5:D5"/>
    <mergeCell ref="B1:D3"/>
    <mergeCell ref="B4:D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K85"/>
  <sheetViews>
    <sheetView showGridLines="0" showRowColHeaders="0" topLeftCell="B1" zoomScaleNormal="100" workbookViewId="0">
      <selection activeCell="B1" sqref="B1:E3"/>
    </sheetView>
  </sheetViews>
  <sheetFormatPr defaultColWidth="0" defaultRowHeight="15" customHeight="1" zeroHeight="1" x14ac:dyDescent="0.25"/>
  <cols>
    <col min="1" max="1" width="85.7109375" hidden="1" customWidth="1"/>
    <col min="2" max="2" width="37.28515625" customWidth="1"/>
    <col min="3" max="3" width="20" customWidth="1"/>
    <col min="4" max="4" width="2.28515625" customWidth="1"/>
    <col min="5" max="5" width="64" customWidth="1"/>
    <col min="6" max="6" width="85.7109375" hidden="1" customWidth="1"/>
    <col min="7" max="11" width="0" hidden="1" customWidth="1"/>
    <col min="12" max="16384" width="9.140625" hidden="1"/>
  </cols>
  <sheetData>
    <row r="1" spans="1:6" ht="20.100000000000001" customHeight="1" x14ac:dyDescent="0.25">
      <c r="A1" s="219"/>
      <c r="B1" s="294" t="s">
        <v>1549</v>
      </c>
      <c r="C1" s="295"/>
      <c r="D1" s="295"/>
      <c r="E1" s="296"/>
      <c r="F1" s="131"/>
    </row>
    <row r="2" spans="1:6" ht="20.100000000000001" customHeight="1" x14ac:dyDescent="0.25">
      <c r="A2" s="131"/>
      <c r="B2" s="297"/>
      <c r="C2" s="298"/>
      <c r="D2" s="298"/>
      <c r="E2" s="299"/>
      <c r="F2" s="131"/>
    </row>
    <row r="3" spans="1:6" ht="20.100000000000001" customHeight="1" thickBot="1" x14ac:dyDescent="0.3">
      <c r="A3" s="131"/>
      <c r="B3" s="300"/>
      <c r="C3" s="301"/>
      <c r="D3" s="301"/>
      <c r="E3" s="302"/>
      <c r="F3" s="131"/>
    </row>
    <row r="4" spans="1:6" ht="20.100000000000001" customHeight="1" thickBot="1" x14ac:dyDescent="0.3">
      <c r="A4" s="131"/>
      <c r="B4" s="330" t="s">
        <v>1550</v>
      </c>
      <c r="C4" s="331"/>
      <c r="D4" s="331"/>
      <c r="E4" s="332"/>
      <c r="F4" s="131"/>
    </row>
    <row r="5" spans="1:6" ht="20.100000000000001" customHeight="1" x14ac:dyDescent="0.25">
      <c r="A5" s="131"/>
      <c r="B5" s="333" t="s">
        <v>2091</v>
      </c>
      <c r="C5" s="334"/>
      <c r="D5" s="334"/>
      <c r="E5" s="335"/>
      <c r="F5" s="131"/>
    </row>
    <row r="6" spans="1:6" ht="20.100000000000001" customHeight="1" x14ac:dyDescent="0.25">
      <c r="A6" s="131"/>
      <c r="B6" s="336"/>
      <c r="C6" s="337"/>
      <c r="D6" s="337"/>
      <c r="E6" s="338"/>
      <c r="F6" s="131"/>
    </row>
    <row r="7" spans="1:6" ht="20.100000000000001" customHeight="1" x14ac:dyDescent="0.25">
      <c r="A7" s="131"/>
      <c r="B7" s="248" t="s">
        <v>1552</v>
      </c>
      <c r="C7" s="247" t="s">
        <v>1559</v>
      </c>
      <c r="D7" s="247"/>
      <c r="E7" s="9" t="s">
        <v>157</v>
      </c>
      <c r="F7" s="131"/>
    </row>
    <row r="8" spans="1:6" ht="20.100000000000001" customHeight="1" x14ac:dyDescent="0.25">
      <c r="A8" s="131"/>
      <c r="B8" s="249" t="s">
        <v>1551</v>
      </c>
      <c r="C8" s="4"/>
      <c r="D8" s="4"/>
      <c r="E8" s="24" t="s">
        <v>2030</v>
      </c>
      <c r="F8" s="131"/>
    </row>
    <row r="9" spans="1:6" ht="20.100000000000001" customHeight="1" x14ac:dyDescent="0.25">
      <c r="A9" s="131"/>
      <c r="B9" s="249" t="s">
        <v>1149</v>
      </c>
      <c r="C9" s="4"/>
      <c r="D9" s="4"/>
      <c r="E9" s="24" t="s">
        <v>2031</v>
      </c>
      <c r="F9" s="131"/>
    </row>
    <row r="10" spans="1:6" ht="20.100000000000001" customHeight="1" x14ac:dyDescent="0.25">
      <c r="A10" s="131"/>
      <c r="B10" s="249" t="s">
        <v>1135</v>
      </c>
      <c r="C10" s="4"/>
      <c r="D10" s="4"/>
      <c r="E10" s="24" t="s">
        <v>2032</v>
      </c>
      <c r="F10" s="131"/>
    </row>
    <row r="11" spans="1:6" ht="20.100000000000001" customHeight="1" x14ac:dyDescent="0.25">
      <c r="A11" s="131"/>
      <c r="B11" s="249"/>
      <c r="C11" s="4"/>
      <c r="D11" s="4"/>
      <c r="E11" s="24"/>
      <c r="F11" s="131"/>
    </row>
    <row r="12" spans="1:6" ht="20.100000000000001" customHeight="1" x14ac:dyDescent="0.25">
      <c r="A12" s="131"/>
      <c r="B12" s="6" t="s">
        <v>1553</v>
      </c>
      <c r="C12" s="4"/>
      <c r="D12" s="4"/>
      <c r="E12" s="24"/>
      <c r="F12" s="131"/>
    </row>
    <row r="13" spans="1:6" ht="20.100000000000001" customHeight="1" x14ac:dyDescent="0.25">
      <c r="A13" s="131"/>
      <c r="B13" s="249" t="s">
        <v>163</v>
      </c>
      <c r="C13" s="4"/>
      <c r="D13" s="4"/>
      <c r="E13" s="24"/>
      <c r="F13" s="131"/>
    </row>
    <row r="14" spans="1:6" ht="20.100000000000001" customHeight="1" x14ac:dyDescent="0.25">
      <c r="A14" s="131"/>
      <c r="B14" s="249" t="s">
        <v>164</v>
      </c>
      <c r="C14" s="4"/>
      <c r="D14" s="4"/>
      <c r="E14" s="24"/>
      <c r="F14" s="131"/>
    </row>
    <row r="15" spans="1:6" ht="20.100000000000001" customHeight="1" x14ac:dyDescent="0.25">
      <c r="A15" s="131"/>
      <c r="B15" s="249" t="s">
        <v>165</v>
      </c>
      <c r="C15" s="4"/>
      <c r="D15" s="4"/>
      <c r="E15" s="24"/>
      <c r="F15" s="131"/>
    </row>
    <row r="16" spans="1:6" ht="20.100000000000001" customHeight="1" x14ac:dyDescent="0.25">
      <c r="A16" s="131"/>
      <c r="B16" s="249" t="s">
        <v>166</v>
      </c>
      <c r="C16" s="4"/>
      <c r="D16" s="4"/>
      <c r="E16" s="24"/>
      <c r="F16" s="131"/>
    </row>
    <row r="17" spans="1:6" ht="20.100000000000001" customHeight="1" x14ac:dyDescent="0.25">
      <c r="A17" s="131"/>
      <c r="B17" s="249" t="s">
        <v>167</v>
      </c>
      <c r="C17" s="4"/>
      <c r="D17" s="4"/>
      <c r="E17" s="24"/>
      <c r="F17" s="131"/>
    </row>
    <row r="18" spans="1:6" ht="20.100000000000001" customHeight="1" x14ac:dyDescent="0.25">
      <c r="A18" s="131"/>
      <c r="B18" s="249" t="s">
        <v>1011</v>
      </c>
      <c r="C18" s="4"/>
      <c r="D18" s="4"/>
      <c r="E18" s="24"/>
      <c r="F18" s="131"/>
    </row>
    <row r="19" spans="1:6" ht="20.100000000000001" customHeight="1" thickBot="1" x14ac:dyDescent="0.3">
      <c r="A19" s="131"/>
      <c r="B19" s="250"/>
      <c r="C19" s="251"/>
      <c r="D19" s="251"/>
      <c r="E19" s="252"/>
      <c r="F19" s="131"/>
    </row>
    <row r="20" spans="1:6" ht="20.100000000000001" hidden="1" customHeight="1" x14ac:dyDescent="0.25">
      <c r="A20" s="131"/>
      <c r="B20" s="231"/>
      <c r="C20" s="180"/>
      <c r="D20" s="180"/>
      <c r="E20" s="190"/>
      <c r="F20" s="131"/>
    </row>
    <row r="21" spans="1:6" s="230" customFormat="1" ht="99.95" hidden="1" customHeight="1" thickBot="1" x14ac:dyDescent="0.3">
      <c r="A21" s="228"/>
      <c r="B21" s="232"/>
      <c r="C21" s="233"/>
      <c r="D21" s="233"/>
      <c r="E21" s="229"/>
      <c r="F21" s="228"/>
    </row>
    <row r="22" spans="1:6" hidden="1" x14ac:dyDescent="0.25"/>
    <row r="23" spans="1:6" hidden="1" x14ac:dyDescent="0.25"/>
    <row r="24" spans="1:6" hidden="1" x14ac:dyDescent="0.25"/>
    <row r="25" spans="1:6" hidden="1" x14ac:dyDescent="0.25"/>
    <row r="26" spans="1:6" hidden="1" x14ac:dyDescent="0.25"/>
    <row r="27" spans="1:6" hidden="1" x14ac:dyDescent="0.25"/>
    <row r="28" spans="1:6" hidden="1" x14ac:dyDescent="0.25"/>
    <row r="29" spans="1:6" hidden="1" x14ac:dyDescent="0.25"/>
    <row r="30" spans="1:6" hidden="1" x14ac:dyDescent="0.25"/>
    <row r="31" spans="1:6" hidden="1" x14ac:dyDescent="0.25"/>
    <row r="32" spans="1:6"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sheetData>
  <mergeCells count="3">
    <mergeCell ref="B1:E3"/>
    <mergeCell ref="B4:E4"/>
    <mergeCell ref="B5:E6"/>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62" r:id="rId4" name="Drop Down 2">
              <controlPr defaultSize="0" autoLine="0" autoPict="0">
                <anchor moveWithCells="1">
                  <from>
                    <xdr:col>2</xdr:col>
                    <xdr:colOff>19050</xdr:colOff>
                    <xdr:row>7</xdr:row>
                    <xdr:rowOff>9525</xdr:rowOff>
                  </from>
                  <to>
                    <xdr:col>3</xdr:col>
                    <xdr:colOff>19050</xdr:colOff>
                    <xdr:row>7</xdr:row>
                    <xdr:rowOff>228600</xdr:rowOff>
                  </to>
                </anchor>
              </controlPr>
            </control>
          </mc:Choice>
        </mc:AlternateContent>
        <mc:AlternateContent xmlns:mc="http://schemas.openxmlformats.org/markup-compatibility/2006">
          <mc:Choice Requires="x14">
            <control shapeId="40967" r:id="rId5" name="Drop Down 7">
              <controlPr defaultSize="0" autoLine="0" autoPict="0">
                <anchor moveWithCells="1">
                  <from>
                    <xdr:col>2</xdr:col>
                    <xdr:colOff>19050</xdr:colOff>
                    <xdr:row>8</xdr:row>
                    <xdr:rowOff>9525</xdr:rowOff>
                  </from>
                  <to>
                    <xdr:col>3</xdr:col>
                    <xdr:colOff>19050</xdr:colOff>
                    <xdr:row>8</xdr:row>
                    <xdr:rowOff>228600</xdr:rowOff>
                  </to>
                </anchor>
              </controlPr>
            </control>
          </mc:Choice>
        </mc:AlternateContent>
        <mc:AlternateContent xmlns:mc="http://schemas.openxmlformats.org/markup-compatibility/2006">
          <mc:Choice Requires="x14">
            <control shapeId="40968" r:id="rId6" name="Drop Down 8">
              <controlPr defaultSize="0" autoLine="0" autoPict="0">
                <anchor moveWithCells="1">
                  <from>
                    <xdr:col>2</xdr:col>
                    <xdr:colOff>19050</xdr:colOff>
                    <xdr:row>9</xdr:row>
                    <xdr:rowOff>9525</xdr:rowOff>
                  </from>
                  <to>
                    <xdr:col>3</xdr:col>
                    <xdr:colOff>19050</xdr:colOff>
                    <xdr:row>9</xdr:row>
                    <xdr:rowOff>228600</xdr:rowOff>
                  </to>
                </anchor>
              </controlPr>
            </control>
          </mc:Choice>
        </mc:AlternateContent>
        <mc:AlternateContent xmlns:mc="http://schemas.openxmlformats.org/markup-compatibility/2006">
          <mc:Choice Requires="x14">
            <control shapeId="40969" r:id="rId7" name="Drop Down 9">
              <controlPr defaultSize="0" autoLine="0" autoPict="0">
                <anchor moveWithCells="1">
                  <from>
                    <xdr:col>2</xdr:col>
                    <xdr:colOff>19050</xdr:colOff>
                    <xdr:row>12</xdr:row>
                    <xdr:rowOff>9525</xdr:rowOff>
                  </from>
                  <to>
                    <xdr:col>3</xdr:col>
                    <xdr:colOff>19050</xdr:colOff>
                    <xdr:row>12</xdr:row>
                    <xdr:rowOff>228600</xdr:rowOff>
                  </to>
                </anchor>
              </controlPr>
            </control>
          </mc:Choice>
        </mc:AlternateContent>
        <mc:AlternateContent xmlns:mc="http://schemas.openxmlformats.org/markup-compatibility/2006">
          <mc:Choice Requires="x14">
            <control shapeId="40970" r:id="rId8" name="Drop Down 10">
              <controlPr defaultSize="0" autoLine="0" autoPict="0">
                <anchor moveWithCells="1">
                  <from>
                    <xdr:col>2</xdr:col>
                    <xdr:colOff>19050</xdr:colOff>
                    <xdr:row>13</xdr:row>
                    <xdr:rowOff>9525</xdr:rowOff>
                  </from>
                  <to>
                    <xdr:col>3</xdr:col>
                    <xdr:colOff>19050</xdr:colOff>
                    <xdr:row>13</xdr:row>
                    <xdr:rowOff>228600</xdr:rowOff>
                  </to>
                </anchor>
              </controlPr>
            </control>
          </mc:Choice>
        </mc:AlternateContent>
        <mc:AlternateContent xmlns:mc="http://schemas.openxmlformats.org/markup-compatibility/2006">
          <mc:Choice Requires="x14">
            <control shapeId="40971" r:id="rId9" name="Drop Down 11">
              <controlPr defaultSize="0" autoLine="0" autoPict="0">
                <anchor moveWithCells="1">
                  <from>
                    <xdr:col>2</xdr:col>
                    <xdr:colOff>19050</xdr:colOff>
                    <xdr:row>14</xdr:row>
                    <xdr:rowOff>9525</xdr:rowOff>
                  </from>
                  <to>
                    <xdr:col>3</xdr:col>
                    <xdr:colOff>19050</xdr:colOff>
                    <xdr:row>14</xdr:row>
                    <xdr:rowOff>228600</xdr:rowOff>
                  </to>
                </anchor>
              </controlPr>
            </control>
          </mc:Choice>
        </mc:AlternateContent>
        <mc:AlternateContent xmlns:mc="http://schemas.openxmlformats.org/markup-compatibility/2006">
          <mc:Choice Requires="x14">
            <control shapeId="40972" r:id="rId10" name="Drop Down 12">
              <controlPr defaultSize="0" autoLine="0" autoPict="0">
                <anchor moveWithCells="1">
                  <from>
                    <xdr:col>2</xdr:col>
                    <xdr:colOff>19050</xdr:colOff>
                    <xdr:row>15</xdr:row>
                    <xdr:rowOff>9525</xdr:rowOff>
                  </from>
                  <to>
                    <xdr:col>3</xdr:col>
                    <xdr:colOff>19050</xdr:colOff>
                    <xdr:row>15</xdr:row>
                    <xdr:rowOff>228600</xdr:rowOff>
                  </to>
                </anchor>
              </controlPr>
            </control>
          </mc:Choice>
        </mc:AlternateContent>
        <mc:AlternateContent xmlns:mc="http://schemas.openxmlformats.org/markup-compatibility/2006">
          <mc:Choice Requires="x14">
            <control shapeId="40973" r:id="rId11" name="Drop Down 13">
              <controlPr defaultSize="0" autoLine="0" autoPict="0">
                <anchor moveWithCells="1">
                  <from>
                    <xdr:col>2</xdr:col>
                    <xdr:colOff>19050</xdr:colOff>
                    <xdr:row>16</xdr:row>
                    <xdr:rowOff>9525</xdr:rowOff>
                  </from>
                  <to>
                    <xdr:col>3</xdr:col>
                    <xdr:colOff>19050</xdr:colOff>
                    <xdr:row>16</xdr:row>
                    <xdr:rowOff>228600</xdr:rowOff>
                  </to>
                </anchor>
              </controlPr>
            </control>
          </mc:Choice>
        </mc:AlternateContent>
        <mc:AlternateContent xmlns:mc="http://schemas.openxmlformats.org/markup-compatibility/2006">
          <mc:Choice Requires="x14">
            <control shapeId="40974" r:id="rId12" name="Drop Down 14">
              <controlPr defaultSize="0" autoLine="0" autoPict="0">
                <anchor moveWithCells="1">
                  <from>
                    <xdr:col>2</xdr:col>
                    <xdr:colOff>19050</xdr:colOff>
                    <xdr:row>17</xdr:row>
                    <xdr:rowOff>9525</xdr:rowOff>
                  </from>
                  <to>
                    <xdr:col>3</xdr:col>
                    <xdr:colOff>19050</xdr:colOff>
                    <xdr:row>17</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1">
    <tabColor rgb="FF0070C0"/>
  </sheetPr>
  <dimension ref="A1:H71"/>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style="3" customWidth="1"/>
    <col min="9" max="16384" width="9.140625" hidden="1"/>
  </cols>
  <sheetData>
    <row r="1" spans="1:8" ht="20.100000000000001" customHeight="1" x14ac:dyDescent="0.25">
      <c r="A1" s="294" t="s">
        <v>882</v>
      </c>
      <c r="B1" s="295"/>
      <c r="C1" s="295"/>
      <c r="D1" s="295"/>
      <c r="E1" s="295"/>
      <c r="F1" s="295"/>
      <c r="G1" s="295"/>
      <c r="H1" s="296"/>
    </row>
    <row r="2" spans="1:8" ht="20.100000000000001" customHeight="1" x14ac:dyDescent="0.25">
      <c r="A2" s="297"/>
      <c r="B2" s="298"/>
      <c r="C2" s="298"/>
      <c r="D2" s="298"/>
      <c r="E2" s="298"/>
      <c r="F2" s="298"/>
      <c r="G2" s="298"/>
      <c r="H2" s="299"/>
    </row>
    <row r="3" spans="1:8" ht="20.100000000000001" customHeight="1" thickBot="1" x14ac:dyDescent="0.3">
      <c r="A3" s="300"/>
      <c r="B3" s="301"/>
      <c r="C3" s="301"/>
      <c r="D3" s="301"/>
      <c r="E3" s="301"/>
      <c r="F3" s="301"/>
      <c r="G3" s="301"/>
      <c r="H3" s="302"/>
    </row>
    <row r="4" spans="1:8" ht="20.100000000000001" customHeight="1" x14ac:dyDescent="0.25">
      <c r="A4" s="179"/>
      <c r="B4" s="31"/>
      <c r="C4" s="31"/>
      <c r="D4" s="31"/>
      <c r="E4" s="31"/>
      <c r="F4" s="31"/>
      <c r="G4" s="31"/>
      <c r="H4" s="32"/>
    </row>
    <row r="5" spans="1:8" ht="20.100000000000001" customHeight="1" x14ac:dyDescent="0.25">
      <c r="A5" s="6">
        <v>1</v>
      </c>
      <c r="B5" s="342" t="s">
        <v>154</v>
      </c>
      <c r="C5" s="342"/>
      <c r="D5" s="199" t="s">
        <v>156</v>
      </c>
      <c r="E5" s="20"/>
      <c r="F5" s="199" t="s">
        <v>131</v>
      </c>
      <c r="G5" s="7"/>
      <c r="H5" s="9" t="s">
        <v>157</v>
      </c>
    </row>
    <row r="6" spans="1:8" ht="20.100000000000001" customHeight="1" x14ac:dyDescent="0.25">
      <c r="A6" s="10"/>
      <c r="B6" s="4" t="s">
        <v>1</v>
      </c>
      <c r="C6" s="4" t="s">
        <v>2</v>
      </c>
      <c r="D6" s="11"/>
      <c r="E6" s="11"/>
      <c r="F6" s="11"/>
      <c r="G6" s="11"/>
      <c r="H6" s="12" t="s">
        <v>1243</v>
      </c>
    </row>
    <row r="7" spans="1:8" ht="20.100000000000001" customHeight="1" x14ac:dyDescent="0.25">
      <c r="A7" s="10"/>
      <c r="B7" s="4" t="s">
        <v>3</v>
      </c>
      <c r="C7" s="4" t="s">
        <v>4</v>
      </c>
      <c r="D7" s="11"/>
      <c r="E7" s="11"/>
      <c r="F7" s="11"/>
      <c r="G7" s="11"/>
      <c r="H7" s="12"/>
    </row>
    <row r="8" spans="1:8" ht="20.100000000000001" customHeight="1" x14ac:dyDescent="0.25">
      <c r="A8" s="10"/>
      <c r="B8" s="4" t="s">
        <v>18</v>
      </c>
      <c r="C8" s="4" t="s">
        <v>139</v>
      </c>
      <c r="D8" s="11"/>
      <c r="E8" s="11"/>
      <c r="F8" s="11"/>
      <c r="G8" s="11"/>
      <c r="H8" s="12" t="s">
        <v>147</v>
      </c>
    </row>
    <row r="9" spans="1:8" ht="20.100000000000001" customHeight="1" x14ac:dyDescent="0.25">
      <c r="A9" s="10"/>
      <c r="B9" s="4" t="s">
        <v>19</v>
      </c>
      <c r="C9" s="4" t="s">
        <v>171</v>
      </c>
      <c r="D9" s="11"/>
      <c r="E9" s="11"/>
      <c r="F9" s="11"/>
      <c r="G9" s="11"/>
      <c r="H9" s="12" t="s">
        <v>146</v>
      </c>
    </row>
    <row r="10" spans="1:8" ht="20.100000000000001" customHeight="1" x14ac:dyDescent="0.25">
      <c r="A10" s="10"/>
      <c r="B10" s="4" t="s">
        <v>20</v>
      </c>
      <c r="C10" s="4" t="s">
        <v>210</v>
      </c>
      <c r="D10" s="11"/>
      <c r="E10" s="11"/>
      <c r="F10" s="11"/>
      <c r="G10" s="11"/>
      <c r="H10" s="12" t="s">
        <v>211</v>
      </c>
    </row>
    <row r="11" spans="1:8" ht="20.100000000000001" customHeight="1" x14ac:dyDescent="0.25">
      <c r="A11" s="10"/>
      <c r="B11" s="4"/>
      <c r="C11" s="4"/>
      <c r="D11" s="11"/>
      <c r="E11" s="11"/>
      <c r="F11" s="11"/>
      <c r="G11" s="11"/>
      <c r="H11" s="12"/>
    </row>
    <row r="12" spans="1:8" ht="20.100000000000001" customHeight="1" x14ac:dyDescent="0.25">
      <c r="A12" s="6">
        <v>2</v>
      </c>
      <c r="B12" s="342" t="s">
        <v>6</v>
      </c>
      <c r="C12" s="342"/>
      <c r="D12" s="199" t="s">
        <v>156</v>
      </c>
      <c r="E12" s="20"/>
      <c r="F12" s="199" t="s">
        <v>131</v>
      </c>
      <c r="G12" s="7"/>
      <c r="H12" s="9" t="s">
        <v>157</v>
      </c>
    </row>
    <row r="13" spans="1:8" ht="20.100000000000001" customHeight="1" x14ac:dyDescent="0.25">
      <c r="A13" s="10"/>
      <c r="B13" s="4" t="s">
        <v>5</v>
      </c>
      <c r="C13" s="4" t="s">
        <v>9</v>
      </c>
      <c r="D13" s="11"/>
      <c r="E13" s="11"/>
      <c r="F13" s="11"/>
      <c r="G13" s="11"/>
      <c r="H13" s="12" t="s">
        <v>2014</v>
      </c>
    </row>
    <row r="14" spans="1:8" ht="20.100000000000001" customHeight="1" x14ac:dyDescent="0.25">
      <c r="A14" s="201"/>
      <c r="B14" s="180" t="s">
        <v>7</v>
      </c>
      <c r="C14" s="185" t="s">
        <v>213</v>
      </c>
      <c r="D14" s="182"/>
      <c r="E14" s="182"/>
      <c r="F14" s="182"/>
      <c r="G14" s="182"/>
      <c r="H14" s="208" t="s">
        <v>1270</v>
      </c>
    </row>
    <row r="15" spans="1:8" ht="20.100000000000001" customHeight="1" x14ac:dyDescent="0.25">
      <c r="A15" s="201"/>
      <c r="B15" s="181" t="s">
        <v>264</v>
      </c>
      <c r="C15" s="180" t="s">
        <v>198</v>
      </c>
      <c r="D15" s="182"/>
      <c r="E15" s="182"/>
      <c r="F15" s="182"/>
      <c r="G15" s="182"/>
      <c r="H15" s="183"/>
    </row>
    <row r="16" spans="1:8" ht="20.100000000000001" customHeight="1" x14ac:dyDescent="0.25">
      <c r="A16" s="201"/>
      <c r="B16" s="181" t="s">
        <v>265</v>
      </c>
      <c r="C16" s="180" t="s">
        <v>199</v>
      </c>
      <c r="D16" s="182"/>
      <c r="E16" s="182"/>
      <c r="F16" s="182"/>
      <c r="G16" s="182"/>
      <c r="H16" s="183"/>
    </row>
    <row r="17" spans="1:8" ht="20.100000000000001" customHeight="1" x14ac:dyDescent="0.25">
      <c r="A17" s="201"/>
      <c r="B17" s="181" t="s">
        <v>266</v>
      </c>
      <c r="C17" s="180" t="s">
        <v>200</v>
      </c>
      <c r="D17" s="182"/>
      <c r="E17" s="182"/>
      <c r="F17" s="182"/>
      <c r="G17" s="182"/>
      <c r="H17" s="183"/>
    </row>
    <row r="18" spans="1:8" ht="20.100000000000001" customHeight="1" x14ac:dyDescent="0.25">
      <c r="A18" s="201"/>
      <c r="B18" s="181" t="s">
        <v>267</v>
      </c>
      <c r="C18" s="180" t="s">
        <v>201</v>
      </c>
      <c r="D18" s="182"/>
      <c r="E18" s="182"/>
      <c r="F18" s="182"/>
      <c r="G18" s="182"/>
      <c r="H18" s="183"/>
    </row>
    <row r="19" spans="1:8" ht="20.100000000000001" customHeight="1" x14ac:dyDescent="0.25">
      <c r="A19" s="201"/>
      <c r="B19" s="181" t="s">
        <v>268</v>
      </c>
      <c r="C19" s="180" t="s">
        <v>202</v>
      </c>
      <c r="D19" s="182"/>
      <c r="E19" s="182"/>
      <c r="F19" s="182"/>
      <c r="G19" s="182"/>
      <c r="H19" s="183"/>
    </row>
    <row r="20" spans="1:8" ht="20.100000000000001" customHeight="1" x14ac:dyDescent="0.25">
      <c r="A20" s="201"/>
      <c r="B20" s="181" t="s">
        <v>269</v>
      </c>
      <c r="C20" s="180" t="s">
        <v>53</v>
      </c>
      <c r="D20" s="182"/>
      <c r="E20" s="182"/>
      <c r="F20" s="182"/>
      <c r="G20" s="182"/>
      <c r="H20" s="183"/>
    </row>
    <row r="21" spans="1:8" ht="20.100000000000001" customHeight="1" x14ac:dyDescent="0.25">
      <c r="A21" s="201"/>
      <c r="B21" s="181" t="s">
        <v>270</v>
      </c>
      <c r="C21" s="180" t="s">
        <v>249</v>
      </c>
      <c r="D21" s="182"/>
      <c r="E21" s="182"/>
      <c r="F21" s="182"/>
      <c r="G21" s="182"/>
      <c r="H21" s="183"/>
    </row>
    <row r="22" spans="1:8" ht="20.100000000000001" customHeight="1" x14ac:dyDescent="0.25">
      <c r="A22" s="201"/>
      <c r="B22" s="181" t="s">
        <v>271</v>
      </c>
      <c r="C22" s="180" t="s">
        <v>2036</v>
      </c>
      <c r="D22" s="182"/>
      <c r="E22" s="182"/>
      <c r="F22" s="182"/>
      <c r="G22" s="182"/>
      <c r="H22" s="183"/>
    </row>
    <row r="23" spans="1:8" ht="39.950000000000003" customHeight="1" x14ac:dyDescent="0.25">
      <c r="A23" s="201"/>
      <c r="B23" s="186" t="s">
        <v>272</v>
      </c>
      <c r="C23" s="187" t="s">
        <v>248</v>
      </c>
      <c r="D23" s="21"/>
      <c r="E23" s="182"/>
      <c r="F23" s="182"/>
      <c r="G23" s="182"/>
      <c r="H23" s="188" t="s">
        <v>212</v>
      </c>
    </row>
    <row r="24" spans="1:8" ht="20.100000000000001" customHeight="1" x14ac:dyDescent="0.25">
      <c r="A24" s="10"/>
      <c r="B24" s="4" t="s">
        <v>10</v>
      </c>
      <c r="C24" s="4" t="s">
        <v>8</v>
      </c>
      <c r="D24" s="11"/>
      <c r="E24" s="11"/>
      <c r="F24" s="11"/>
      <c r="G24" s="11"/>
      <c r="H24" s="12" t="s">
        <v>172</v>
      </c>
    </row>
    <row r="25" spans="1:8" ht="20.100000000000001" customHeight="1" x14ac:dyDescent="0.25">
      <c r="A25" s="10"/>
      <c r="B25" s="4" t="s">
        <v>21</v>
      </c>
      <c r="C25" s="4" t="s">
        <v>11</v>
      </c>
      <c r="D25" s="11"/>
      <c r="E25" s="11"/>
      <c r="F25" s="11"/>
      <c r="G25" s="11"/>
      <c r="H25" s="12" t="s">
        <v>1244</v>
      </c>
    </row>
    <row r="26" spans="1:8" ht="20.100000000000001" customHeight="1" x14ac:dyDescent="0.25">
      <c r="A26" s="10"/>
      <c r="B26" s="4" t="s">
        <v>22</v>
      </c>
      <c r="C26" s="4" t="s">
        <v>173</v>
      </c>
      <c r="D26" s="11"/>
      <c r="E26" s="11"/>
      <c r="F26" s="11"/>
      <c r="G26" s="11"/>
      <c r="H26" s="12"/>
    </row>
    <row r="27" spans="1:8" ht="20.100000000000001" customHeight="1" x14ac:dyDescent="0.25">
      <c r="A27" s="10"/>
      <c r="B27" s="4" t="s">
        <v>214</v>
      </c>
      <c r="C27" s="4" t="s">
        <v>204</v>
      </c>
      <c r="D27" s="11"/>
      <c r="E27" s="11"/>
      <c r="F27" s="11"/>
      <c r="G27" s="11"/>
      <c r="H27" s="12" t="s">
        <v>1245</v>
      </c>
    </row>
    <row r="28" spans="1:8" ht="20.100000000000001" customHeight="1" x14ac:dyDescent="0.25">
      <c r="A28" s="10"/>
      <c r="B28" s="4"/>
      <c r="C28" s="4"/>
      <c r="D28" s="11"/>
      <c r="E28" s="11"/>
      <c r="F28" s="11"/>
      <c r="G28" s="11"/>
      <c r="H28" s="12"/>
    </row>
    <row r="29" spans="1:8" ht="20.100000000000001" customHeight="1" x14ac:dyDescent="0.25">
      <c r="A29" s="6">
        <v>3</v>
      </c>
      <c r="B29" s="343" t="s">
        <v>120</v>
      </c>
      <c r="C29" s="343"/>
      <c r="D29" s="199" t="s">
        <v>156</v>
      </c>
      <c r="E29" s="20"/>
      <c r="F29" s="199" t="s">
        <v>131</v>
      </c>
      <c r="G29" s="7"/>
      <c r="H29" s="9" t="s">
        <v>157</v>
      </c>
    </row>
    <row r="30" spans="1:8" ht="20.100000000000001" customHeight="1" x14ac:dyDescent="0.25">
      <c r="A30" s="10"/>
      <c r="B30" s="4" t="s">
        <v>12</v>
      </c>
      <c r="C30" s="4" t="s">
        <v>138</v>
      </c>
      <c r="D30" s="11"/>
      <c r="E30" s="11"/>
      <c r="F30" s="11"/>
      <c r="G30" s="11"/>
      <c r="H30" s="12" t="s">
        <v>1246</v>
      </c>
    </row>
    <row r="31" spans="1:8" ht="20.100000000000001" customHeight="1" x14ac:dyDescent="0.25">
      <c r="A31" s="201"/>
      <c r="B31" s="180" t="s">
        <v>24</v>
      </c>
      <c r="C31" s="185" t="s">
        <v>26</v>
      </c>
      <c r="D31" s="182"/>
      <c r="E31" s="182"/>
      <c r="F31" s="182"/>
      <c r="G31" s="182"/>
      <c r="H31" s="183"/>
    </row>
    <row r="32" spans="1:8" ht="20.100000000000001" customHeight="1" x14ac:dyDescent="0.25">
      <c r="A32" s="201"/>
      <c r="B32" s="181" t="s">
        <v>25</v>
      </c>
      <c r="C32" s="180" t="s">
        <v>27</v>
      </c>
      <c r="D32" s="182"/>
      <c r="E32" s="182"/>
      <c r="F32" s="182"/>
      <c r="G32" s="182"/>
      <c r="H32" s="183"/>
    </row>
    <row r="33" spans="1:8" ht="20.100000000000001" customHeight="1" x14ac:dyDescent="0.25">
      <c r="A33" s="201"/>
      <c r="B33" s="181" t="s">
        <v>36</v>
      </c>
      <c r="C33" s="180" t="s">
        <v>28</v>
      </c>
      <c r="D33" s="182"/>
      <c r="E33" s="182"/>
      <c r="F33" s="182"/>
      <c r="G33" s="182"/>
      <c r="H33" s="183"/>
    </row>
    <row r="34" spans="1:8" ht="20.100000000000001" customHeight="1" x14ac:dyDescent="0.25">
      <c r="A34" s="201"/>
      <c r="B34" s="181" t="s">
        <v>37</v>
      </c>
      <c r="C34" s="180" t="s">
        <v>29</v>
      </c>
      <c r="D34" s="182"/>
      <c r="E34" s="182"/>
      <c r="F34" s="182"/>
      <c r="G34" s="182"/>
      <c r="H34" s="183"/>
    </row>
    <row r="35" spans="1:8" ht="20.100000000000001" customHeight="1" x14ac:dyDescent="0.25">
      <c r="A35" s="201"/>
      <c r="B35" s="181" t="s">
        <v>38</v>
      </c>
      <c r="C35" s="180" t="s">
        <v>30</v>
      </c>
      <c r="D35" s="182"/>
      <c r="E35" s="182"/>
      <c r="F35" s="182"/>
      <c r="G35" s="182"/>
      <c r="H35" s="183"/>
    </row>
    <row r="36" spans="1:8" ht="20.100000000000001" customHeight="1" x14ac:dyDescent="0.25">
      <c r="A36" s="201"/>
      <c r="B36" s="181" t="s">
        <v>39</v>
      </c>
      <c r="C36" s="180" t="s">
        <v>31</v>
      </c>
      <c r="D36" s="182"/>
      <c r="E36" s="182"/>
      <c r="F36" s="182"/>
      <c r="G36" s="182"/>
      <c r="H36" s="183"/>
    </row>
    <row r="37" spans="1:8" ht="20.100000000000001" customHeight="1" x14ac:dyDescent="0.25">
      <c r="A37" s="201"/>
      <c r="B37" s="181" t="s">
        <v>40</v>
      </c>
      <c r="C37" s="180" t="s">
        <v>32</v>
      </c>
      <c r="D37" s="182"/>
      <c r="E37" s="182"/>
      <c r="F37" s="182"/>
      <c r="G37" s="182"/>
      <c r="H37" s="183"/>
    </row>
    <row r="38" spans="1:8" ht="20.100000000000001" customHeight="1" x14ac:dyDescent="0.25">
      <c r="A38" s="201"/>
      <c r="B38" s="181" t="s">
        <v>41</v>
      </c>
      <c r="C38" s="180" t="s">
        <v>78</v>
      </c>
      <c r="D38" s="182"/>
      <c r="E38" s="182"/>
      <c r="F38" s="182"/>
      <c r="G38" s="182"/>
      <c r="H38" s="183"/>
    </row>
    <row r="39" spans="1:8" ht="20.100000000000001" customHeight="1" x14ac:dyDescent="0.25">
      <c r="A39" s="201"/>
      <c r="B39" s="181" t="s">
        <v>42</v>
      </c>
      <c r="C39" s="180" t="s">
        <v>33</v>
      </c>
      <c r="D39" s="182"/>
      <c r="E39" s="182"/>
      <c r="F39" s="182"/>
      <c r="G39" s="182"/>
      <c r="H39" s="183"/>
    </row>
    <row r="40" spans="1:8" ht="20.100000000000001" customHeight="1" x14ac:dyDescent="0.25">
      <c r="A40" s="201"/>
      <c r="B40" s="181" t="s">
        <v>43</v>
      </c>
      <c r="C40" s="180" t="s">
        <v>34</v>
      </c>
      <c r="D40" s="182"/>
      <c r="E40" s="182"/>
      <c r="F40" s="182"/>
      <c r="G40" s="182"/>
      <c r="H40" s="183"/>
    </row>
    <row r="41" spans="1:8" ht="20.100000000000001" customHeight="1" x14ac:dyDescent="0.25">
      <c r="A41" s="201"/>
      <c r="B41" s="181" t="s">
        <v>206</v>
      </c>
      <c r="C41" s="192" t="s">
        <v>35</v>
      </c>
      <c r="D41" s="195"/>
      <c r="E41" s="195"/>
      <c r="F41" s="195"/>
      <c r="G41" s="195"/>
      <c r="H41" s="193" t="s">
        <v>1252</v>
      </c>
    </row>
    <row r="42" spans="1:8" ht="20.100000000000001" customHeight="1" x14ac:dyDescent="0.25">
      <c r="A42" s="201"/>
      <c r="B42" s="180"/>
      <c r="C42" s="184" t="s">
        <v>14</v>
      </c>
      <c r="D42" s="211" t="str">
        <f>VLOOKUP(SUM(_Output!B32:B41),_SUM_Completeness!A3:B13,2,FALSE)</f>
        <v>Incomplete</v>
      </c>
      <c r="E42" s="180"/>
      <c r="F42" s="182"/>
      <c r="G42" s="182"/>
      <c r="H42" s="208" t="s">
        <v>1269</v>
      </c>
    </row>
    <row r="43" spans="1:8" ht="20.100000000000001" customHeight="1" x14ac:dyDescent="0.25">
      <c r="A43" s="10"/>
      <c r="B43" s="4" t="s">
        <v>70</v>
      </c>
      <c r="C43" s="4" t="s">
        <v>71</v>
      </c>
      <c r="D43" s="4"/>
      <c r="E43" s="4"/>
      <c r="F43" s="11"/>
      <c r="G43" s="11"/>
      <c r="H43" s="12" t="s">
        <v>2013</v>
      </c>
    </row>
    <row r="44" spans="1:8" ht="20.100000000000001" customHeight="1" x14ac:dyDescent="0.25">
      <c r="A44" s="10"/>
      <c r="B44" s="4" t="s">
        <v>72</v>
      </c>
      <c r="C44" s="4" t="s">
        <v>73</v>
      </c>
      <c r="D44" s="4"/>
      <c r="E44" s="4"/>
      <c r="F44" s="11"/>
      <c r="G44" s="11"/>
      <c r="H44" s="12" t="s">
        <v>2049</v>
      </c>
    </row>
    <row r="45" spans="1:8" ht="20.100000000000001" customHeight="1" x14ac:dyDescent="0.25">
      <c r="A45" s="10"/>
      <c r="B45" s="4" t="s">
        <v>192</v>
      </c>
      <c r="C45" s="4" t="s">
        <v>205</v>
      </c>
      <c r="D45" s="4"/>
      <c r="E45" s="4"/>
      <c r="F45" s="11"/>
      <c r="G45" s="11"/>
      <c r="H45" s="12"/>
    </row>
    <row r="46" spans="1:8" ht="20.100000000000001" customHeight="1" x14ac:dyDescent="0.25">
      <c r="A46" s="10"/>
      <c r="B46" s="4"/>
      <c r="C46" s="4"/>
      <c r="D46" s="11"/>
      <c r="E46" s="11"/>
      <c r="F46" s="11"/>
      <c r="G46" s="11"/>
      <c r="H46" s="12"/>
    </row>
    <row r="47" spans="1:8" ht="20.100000000000001" customHeight="1" x14ac:dyDescent="0.25">
      <c r="A47" s="6">
        <v>4</v>
      </c>
      <c r="B47" s="343" t="s">
        <v>61</v>
      </c>
      <c r="C47" s="343"/>
      <c r="D47" s="199" t="s">
        <v>156</v>
      </c>
      <c r="E47" s="20"/>
      <c r="F47" s="199" t="s">
        <v>131</v>
      </c>
      <c r="G47" s="7"/>
      <c r="H47" s="9" t="s">
        <v>157</v>
      </c>
    </row>
    <row r="48" spans="1:8" ht="20.100000000000001" customHeight="1" x14ac:dyDescent="0.25">
      <c r="A48" s="10"/>
      <c r="B48" s="4" t="s">
        <v>62</v>
      </c>
      <c r="C48" s="4" t="s">
        <v>63</v>
      </c>
      <c r="D48" s="11"/>
      <c r="E48" s="11"/>
      <c r="F48" s="11"/>
      <c r="G48" s="11"/>
      <c r="H48" s="12"/>
    </row>
    <row r="49" spans="1:8" ht="20.100000000000001" customHeight="1" x14ac:dyDescent="0.25">
      <c r="A49" s="10"/>
      <c r="B49" s="4" t="s">
        <v>64</v>
      </c>
      <c r="C49" s="4" t="s">
        <v>121</v>
      </c>
      <c r="D49" s="11"/>
      <c r="E49" s="11"/>
      <c r="F49" s="11"/>
      <c r="G49" s="11"/>
      <c r="H49" s="12"/>
    </row>
    <row r="50" spans="1:8" ht="20.100000000000001" customHeight="1" x14ac:dyDescent="0.25">
      <c r="A50" s="16"/>
      <c r="B50" s="4" t="s">
        <v>89</v>
      </c>
      <c r="C50" s="13" t="s">
        <v>76</v>
      </c>
      <c r="D50" s="11"/>
      <c r="E50" s="11"/>
      <c r="F50" s="11"/>
      <c r="G50" s="11"/>
      <c r="H50" s="12" t="s">
        <v>323</v>
      </c>
    </row>
    <row r="51" spans="1:8" ht="20.100000000000001" customHeight="1" x14ac:dyDescent="0.25">
      <c r="A51" s="202"/>
      <c r="B51" s="181" t="s">
        <v>90</v>
      </c>
      <c r="C51" s="180" t="s">
        <v>77</v>
      </c>
      <c r="D51" s="182"/>
      <c r="E51" s="182"/>
      <c r="F51" s="182"/>
      <c r="G51" s="182"/>
      <c r="H51" s="183" t="s">
        <v>1248</v>
      </c>
    </row>
    <row r="52" spans="1:8" ht="20.100000000000001" customHeight="1" x14ac:dyDescent="0.25">
      <c r="A52" s="202"/>
      <c r="B52" s="181" t="s">
        <v>91</v>
      </c>
      <c r="C52" s="180" t="s">
        <v>78</v>
      </c>
      <c r="D52" s="182"/>
      <c r="E52" s="182"/>
      <c r="F52" s="182"/>
      <c r="G52" s="182"/>
      <c r="H52" s="183" t="s">
        <v>1247</v>
      </c>
    </row>
    <row r="53" spans="1:8" ht="20.100000000000001" customHeight="1" x14ac:dyDescent="0.25">
      <c r="A53" s="202"/>
      <c r="B53" s="181" t="s">
        <v>92</v>
      </c>
      <c r="C53" s="180" t="s">
        <v>79</v>
      </c>
      <c r="D53" s="182"/>
      <c r="E53" s="182"/>
      <c r="F53" s="182"/>
      <c r="G53" s="182"/>
      <c r="H53" s="183" t="s">
        <v>1249</v>
      </c>
    </row>
    <row r="54" spans="1:8" ht="20.100000000000001" customHeight="1" x14ac:dyDescent="0.25">
      <c r="A54" s="202"/>
      <c r="B54" s="181" t="s">
        <v>93</v>
      </c>
      <c r="C54" s="180" t="s">
        <v>80</v>
      </c>
      <c r="D54" s="182"/>
      <c r="E54" s="182"/>
      <c r="F54" s="182"/>
      <c r="G54" s="182"/>
      <c r="H54" s="183" t="s">
        <v>1250</v>
      </c>
    </row>
    <row r="55" spans="1:8" ht="20.100000000000001" customHeight="1" x14ac:dyDescent="0.25">
      <c r="A55" s="202"/>
      <c r="B55" s="181" t="s">
        <v>94</v>
      </c>
      <c r="C55" s="180" t="s">
        <v>81</v>
      </c>
      <c r="D55" s="182"/>
      <c r="E55" s="182"/>
      <c r="F55" s="182"/>
      <c r="G55" s="182"/>
      <c r="H55" s="183" t="s">
        <v>1251</v>
      </c>
    </row>
    <row r="56" spans="1:8" ht="20.100000000000001" customHeight="1" x14ac:dyDescent="0.25">
      <c r="A56" s="202"/>
      <c r="B56" s="181" t="s">
        <v>95</v>
      </c>
      <c r="C56" s="180" t="s">
        <v>82</v>
      </c>
      <c r="D56" s="182"/>
      <c r="E56" s="182"/>
      <c r="F56" s="182"/>
      <c r="G56" s="182"/>
      <c r="H56" s="183" t="s">
        <v>2050</v>
      </c>
    </row>
    <row r="57" spans="1:8" ht="20.100000000000001" customHeight="1" x14ac:dyDescent="0.25">
      <c r="A57" s="202"/>
      <c r="B57" s="181" t="s">
        <v>96</v>
      </c>
      <c r="C57" s="180" t="s">
        <v>83</v>
      </c>
      <c r="D57" s="182"/>
      <c r="E57" s="182"/>
      <c r="F57" s="182"/>
      <c r="G57" s="182"/>
      <c r="H57" s="183"/>
    </row>
    <row r="58" spans="1:8" ht="20.100000000000001" customHeight="1" x14ac:dyDescent="0.25">
      <c r="A58" s="202"/>
      <c r="B58" s="181" t="s">
        <v>97</v>
      </c>
      <c r="C58" s="180" t="s">
        <v>84</v>
      </c>
      <c r="D58" s="182"/>
      <c r="E58" s="182"/>
      <c r="F58" s="182"/>
      <c r="G58" s="182"/>
      <c r="H58" s="183"/>
    </row>
    <row r="59" spans="1:8" ht="20.100000000000001" customHeight="1" x14ac:dyDescent="0.25">
      <c r="A59" s="202"/>
      <c r="B59" s="181" t="s">
        <v>98</v>
      </c>
      <c r="C59" s="180" t="s">
        <v>85</v>
      </c>
      <c r="D59" s="182"/>
      <c r="E59" s="182"/>
      <c r="F59" s="182"/>
      <c r="G59" s="182"/>
      <c r="H59" s="183"/>
    </row>
    <row r="60" spans="1:8" ht="20.100000000000001" customHeight="1" x14ac:dyDescent="0.25">
      <c r="A60" s="202"/>
      <c r="B60" s="181" t="s">
        <v>99</v>
      </c>
      <c r="C60" s="180" t="s">
        <v>86</v>
      </c>
      <c r="D60" s="182"/>
      <c r="E60" s="182"/>
      <c r="F60" s="182"/>
      <c r="G60" s="182"/>
      <c r="H60" s="183"/>
    </row>
    <row r="61" spans="1:8" ht="20.100000000000001" customHeight="1" x14ac:dyDescent="0.25">
      <c r="A61" s="202"/>
      <c r="B61" s="181" t="s">
        <v>100</v>
      </c>
      <c r="C61" s="180" t="s">
        <v>87</v>
      </c>
      <c r="D61" s="182"/>
      <c r="E61" s="182"/>
      <c r="F61" s="182"/>
      <c r="G61" s="182"/>
      <c r="H61" s="183" t="s">
        <v>1253</v>
      </c>
    </row>
    <row r="62" spans="1:8" ht="20.100000000000001" customHeight="1" x14ac:dyDescent="0.25">
      <c r="A62" s="202"/>
      <c r="B62" s="181" t="s">
        <v>101</v>
      </c>
      <c r="C62" s="180" t="s">
        <v>1512</v>
      </c>
      <c r="D62" s="182"/>
      <c r="E62" s="182"/>
      <c r="F62" s="182"/>
      <c r="G62" s="182"/>
      <c r="H62" s="183" t="s">
        <v>1254</v>
      </c>
    </row>
    <row r="63" spans="1:8" ht="20.100000000000001" customHeight="1" x14ac:dyDescent="0.25">
      <c r="A63" s="202"/>
      <c r="B63" s="181" t="s">
        <v>102</v>
      </c>
      <c r="C63" s="192" t="s">
        <v>88</v>
      </c>
      <c r="D63" s="195"/>
      <c r="E63" s="195"/>
      <c r="F63" s="195"/>
      <c r="G63" s="195"/>
      <c r="H63" s="193"/>
    </row>
    <row r="64" spans="1:8" ht="20.100000000000001" customHeight="1" x14ac:dyDescent="0.25">
      <c r="A64" s="202"/>
      <c r="B64" s="182"/>
      <c r="C64" s="184" t="s">
        <v>14</v>
      </c>
      <c r="D64" s="211" t="str">
        <f>VLOOKUP(SUM(_Output!B51:B63),_SUM_Completeness!A16:B29,2,FALSE)</f>
        <v>Incomplete</v>
      </c>
      <c r="E64" s="180"/>
      <c r="F64" s="182"/>
      <c r="G64" s="182"/>
      <c r="H64" s="208" t="s">
        <v>1268</v>
      </c>
    </row>
    <row r="65" spans="1:8" ht="20.100000000000001" customHeight="1" x14ac:dyDescent="0.25">
      <c r="A65" s="16"/>
      <c r="B65" s="4" t="s">
        <v>122</v>
      </c>
      <c r="C65" s="4" t="s">
        <v>123</v>
      </c>
      <c r="D65" s="11"/>
      <c r="E65" s="11"/>
      <c r="F65" s="11"/>
      <c r="G65" s="11"/>
      <c r="H65" s="12" t="s">
        <v>2013</v>
      </c>
    </row>
    <row r="66" spans="1:8" ht="20.100000000000001" customHeight="1" x14ac:dyDescent="0.25">
      <c r="A66" s="16"/>
      <c r="B66" s="4" t="s">
        <v>124</v>
      </c>
      <c r="C66" s="4" t="s">
        <v>125</v>
      </c>
      <c r="D66" s="11"/>
      <c r="E66" s="11"/>
      <c r="F66" s="11"/>
      <c r="G66" s="11"/>
      <c r="H66" s="12"/>
    </row>
    <row r="67" spans="1:8" ht="20.100000000000001" customHeight="1" x14ac:dyDescent="0.25">
      <c r="A67" s="16"/>
      <c r="B67" s="4" t="s">
        <v>359</v>
      </c>
      <c r="C67" s="4" t="s">
        <v>2027</v>
      </c>
      <c r="D67" s="11"/>
      <c r="E67" s="11"/>
      <c r="F67" s="11"/>
      <c r="G67" s="11"/>
      <c r="H67" s="12" t="s">
        <v>2013</v>
      </c>
    </row>
    <row r="68" spans="1:8" ht="20.100000000000001" customHeight="1" x14ac:dyDescent="0.25">
      <c r="A68" s="16"/>
      <c r="B68" s="4"/>
      <c r="C68" s="4"/>
      <c r="D68" s="11"/>
      <c r="E68" s="11"/>
      <c r="F68" s="11"/>
      <c r="G68" s="11"/>
      <c r="H68" s="12"/>
    </row>
    <row r="69" spans="1:8" ht="20.100000000000001" customHeight="1" x14ac:dyDescent="0.25">
      <c r="A69" s="6">
        <v>5</v>
      </c>
      <c r="B69" s="15" t="s">
        <v>251</v>
      </c>
      <c r="C69" s="4"/>
      <c r="D69" s="11"/>
      <c r="E69" s="11"/>
      <c r="F69" s="11"/>
      <c r="G69" s="11"/>
      <c r="H69" s="12"/>
    </row>
    <row r="70" spans="1:8" ht="80.099999999999994" customHeight="1" x14ac:dyDescent="0.25">
      <c r="A70" s="16"/>
      <c r="B70" s="41" t="s">
        <v>247</v>
      </c>
      <c r="C70" s="41" t="s">
        <v>250</v>
      </c>
      <c r="D70" s="339"/>
      <c r="E70" s="340"/>
      <c r="F70" s="341"/>
      <c r="G70" s="11"/>
      <c r="H70" s="12"/>
    </row>
    <row r="71" spans="1:8" ht="20.100000000000001" customHeight="1" thickBot="1" x14ac:dyDescent="0.3">
      <c r="A71" s="17"/>
      <c r="B71" s="18"/>
      <c r="C71" s="18"/>
      <c r="D71" s="18"/>
      <c r="E71" s="18"/>
      <c r="F71" s="18"/>
      <c r="G71" s="18"/>
      <c r="H71" s="19"/>
    </row>
  </sheetData>
  <mergeCells count="6">
    <mergeCell ref="D70:F70"/>
    <mergeCell ref="A1:H3"/>
    <mergeCell ref="B5:C5"/>
    <mergeCell ref="B12:C12"/>
    <mergeCell ref="B29:C29"/>
    <mergeCell ref="B47:C47"/>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2056" r:id="rId4" name="Drop Down 8">
              <controlPr defaultSize="0" autoLine="0" autoPict="0">
                <anchor moveWithCells="1">
                  <from>
                    <xdr:col>3</xdr:col>
                    <xdr:colOff>9525</xdr:colOff>
                    <xdr:row>5</xdr:row>
                    <xdr:rowOff>28575</xdr:rowOff>
                  </from>
                  <to>
                    <xdr:col>4</xdr:col>
                    <xdr:colOff>9525</xdr:colOff>
                    <xdr:row>5</xdr:row>
                    <xdr:rowOff>228600</xdr:rowOff>
                  </to>
                </anchor>
              </controlPr>
            </control>
          </mc:Choice>
        </mc:AlternateContent>
        <mc:AlternateContent xmlns:mc="http://schemas.openxmlformats.org/markup-compatibility/2006">
          <mc:Choice Requires="x14">
            <control shapeId="2058" r:id="rId5" name="Drop Down 10">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2059" r:id="rId6" name="Drop Down 11">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2060" r:id="rId7" name="Drop Down 12">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2061" r:id="rId8" name="Drop Down 13">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2062" r:id="rId9" name="Drop Down 14">
              <controlPr defaultSize="0" autoLine="0" autoPict="0">
                <anchor moveWithCells="1">
                  <from>
                    <xdr:col>3</xdr:col>
                    <xdr:colOff>9525</xdr:colOff>
                    <xdr:row>34</xdr:row>
                    <xdr:rowOff>28575</xdr:rowOff>
                  </from>
                  <to>
                    <xdr:col>4</xdr:col>
                    <xdr:colOff>9525</xdr:colOff>
                    <xdr:row>34</xdr:row>
                    <xdr:rowOff>228600</xdr:rowOff>
                  </to>
                </anchor>
              </controlPr>
            </control>
          </mc:Choice>
        </mc:AlternateContent>
        <mc:AlternateContent xmlns:mc="http://schemas.openxmlformats.org/markup-compatibility/2006">
          <mc:Choice Requires="x14">
            <control shapeId="2063" r:id="rId10" name="Drop Down 15">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2064" r:id="rId11" name="Drop Down 16">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2065" r:id="rId12" name="Drop Down 17">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2066" r:id="rId13" name="Drop Down 18">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2067" r:id="rId14" name="Drop Down 19">
              <controlPr defaultSize="0" autoLine="0" autoPict="0">
                <anchor moveWithCells="1">
                  <from>
                    <xdr:col>3</xdr:col>
                    <xdr:colOff>9525</xdr:colOff>
                    <xdr:row>40</xdr:row>
                    <xdr:rowOff>28575</xdr:rowOff>
                  </from>
                  <to>
                    <xdr:col>4</xdr:col>
                    <xdr:colOff>9525</xdr:colOff>
                    <xdr:row>40</xdr:row>
                    <xdr:rowOff>228600</xdr:rowOff>
                  </to>
                </anchor>
              </controlPr>
            </control>
          </mc:Choice>
        </mc:AlternateContent>
        <mc:AlternateContent xmlns:mc="http://schemas.openxmlformats.org/markup-compatibility/2006">
          <mc:Choice Requires="x14">
            <control shapeId="2068" r:id="rId15" name="Drop Down 20">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2069" r:id="rId16" name="Drop Down 21">
              <controlPr defaultSize="0" autoLine="0" autoPict="0">
                <anchor moveWithCells="1">
                  <from>
                    <xdr:col>3</xdr:col>
                    <xdr:colOff>9525</xdr:colOff>
                    <xdr:row>43</xdr:row>
                    <xdr:rowOff>28575</xdr:rowOff>
                  </from>
                  <to>
                    <xdr:col>4</xdr:col>
                    <xdr:colOff>9525</xdr:colOff>
                    <xdr:row>43</xdr:row>
                    <xdr:rowOff>228600</xdr:rowOff>
                  </to>
                </anchor>
              </controlPr>
            </control>
          </mc:Choice>
        </mc:AlternateContent>
        <mc:AlternateContent xmlns:mc="http://schemas.openxmlformats.org/markup-compatibility/2006">
          <mc:Choice Requires="x14">
            <control shapeId="2070" r:id="rId17" name="Drop Down 22">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2071" r:id="rId18" name="Drop Down 23">
              <controlPr defaultSize="0" autoLine="0" autoPict="0">
                <anchor moveWithCells="1">
                  <from>
                    <xdr:col>3</xdr:col>
                    <xdr:colOff>9525</xdr:colOff>
                    <xdr:row>51</xdr:row>
                    <xdr:rowOff>28575</xdr:rowOff>
                  </from>
                  <to>
                    <xdr:col>4</xdr:col>
                    <xdr:colOff>9525</xdr:colOff>
                    <xdr:row>51</xdr:row>
                    <xdr:rowOff>228600</xdr:rowOff>
                  </to>
                </anchor>
              </controlPr>
            </control>
          </mc:Choice>
        </mc:AlternateContent>
        <mc:AlternateContent xmlns:mc="http://schemas.openxmlformats.org/markup-compatibility/2006">
          <mc:Choice Requires="x14">
            <control shapeId="2072" r:id="rId19" name="Drop Down 24">
              <controlPr defaultSize="0" autoLine="0" autoPict="0">
                <anchor moveWithCells="1">
                  <from>
                    <xdr:col>3</xdr:col>
                    <xdr:colOff>9525</xdr:colOff>
                    <xdr:row>52</xdr:row>
                    <xdr:rowOff>28575</xdr:rowOff>
                  </from>
                  <to>
                    <xdr:col>4</xdr:col>
                    <xdr:colOff>9525</xdr:colOff>
                    <xdr:row>52</xdr:row>
                    <xdr:rowOff>228600</xdr:rowOff>
                  </to>
                </anchor>
              </controlPr>
            </control>
          </mc:Choice>
        </mc:AlternateContent>
        <mc:AlternateContent xmlns:mc="http://schemas.openxmlformats.org/markup-compatibility/2006">
          <mc:Choice Requires="x14">
            <control shapeId="2073" r:id="rId20" name="Drop Down 25">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2074" r:id="rId21" name="Drop Down 26">
              <controlPr defaultSize="0" autoLine="0" autoPict="0">
                <anchor moveWithCells="1">
                  <from>
                    <xdr:col>3</xdr:col>
                    <xdr:colOff>9525</xdr:colOff>
                    <xdr:row>54</xdr:row>
                    <xdr:rowOff>28575</xdr:rowOff>
                  </from>
                  <to>
                    <xdr:col>4</xdr:col>
                    <xdr:colOff>9525</xdr:colOff>
                    <xdr:row>54</xdr:row>
                    <xdr:rowOff>228600</xdr:rowOff>
                  </to>
                </anchor>
              </controlPr>
            </control>
          </mc:Choice>
        </mc:AlternateContent>
        <mc:AlternateContent xmlns:mc="http://schemas.openxmlformats.org/markup-compatibility/2006">
          <mc:Choice Requires="x14">
            <control shapeId="2075" r:id="rId22" name="Drop Down 27">
              <controlPr defaultSize="0" autoLine="0" autoPict="0">
                <anchor moveWithCells="1">
                  <from>
                    <xdr:col>3</xdr:col>
                    <xdr:colOff>9525</xdr:colOff>
                    <xdr:row>55</xdr:row>
                    <xdr:rowOff>28575</xdr:rowOff>
                  </from>
                  <to>
                    <xdr:col>4</xdr:col>
                    <xdr:colOff>9525</xdr:colOff>
                    <xdr:row>55</xdr:row>
                    <xdr:rowOff>228600</xdr:rowOff>
                  </to>
                </anchor>
              </controlPr>
            </control>
          </mc:Choice>
        </mc:AlternateContent>
        <mc:AlternateContent xmlns:mc="http://schemas.openxmlformats.org/markup-compatibility/2006">
          <mc:Choice Requires="x14">
            <control shapeId="2076" r:id="rId23" name="Drop Down 28">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2077" r:id="rId24" name="Drop Down 29">
              <controlPr defaultSize="0" autoLine="0" autoPict="0">
                <anchor moveWithCells="1">
                  <from>
                    <xdr:col>3</xdr:col>
                    <xdr:colOff>9525</xdr:colOff>
                    <xdr:row>57</xdr:row>
                    <xdr:rowOff>28575</xdr:rowOff>
                  </from>
                  <to>
                    <xdr:col>4</xdr:col>
                    <xdr:colOff>9525</xdr:colOff>
                    <xdr:row>57</xdr:row>
                    <xdr:rowOff>228600</xdr:rowOff>
                  </to>
                </anchor>
              </controlPr>
            </control>
          </mc:Choice>
        </mc:AlternateContent>
        <mc:AlternateContent xmlns:mc="http://schemas.openxmlformats.org/markup-compatibility/2006">
          <mc:Choice Requires="x14">
            <control shapeId="2078" r:id="rId25" name="Drop Down 30">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mc:AlternateContent xmlns:mc="http://schemas.openxmlformats.org/markup-compatibility/2006">
          <mc:Choice Requires="x14">
            <control shapeId="2079" r:id="rId26" name="Drop Down 31">
              <controlPr defaultSize="0" autoLine="0" autoPict="0">
                <anchor moveWithCells="1">
                  <from>
                    <xdr:col>3</xdr:col>
                    <xdr:colOff>9525</xdr:colOff>
                    <xdr:row>59</xdr:row>
                    <xdr:rowOff>28575</xdr:rowOff>
                  </from>
                  <to>
                    <xdr:col>4</xdr:col>
                    <xdr:colOff>9525</xdr:colOff>
                    <xdr:row>59</xdr:row>
                    <xdr:rowOff>228600</xdr:rowOff>
                  </to>
                </anchor>
              </controlPr>
            </control>
          </mc:Choice>
        </mc:AlternateContent>
        <mc:AlternateContent xmlns:mc="http://schemas.openxmlformats.org/markup-compatibility/2006">
          <mc:Choice Requires="x14">
            <control shapeId="2080" r:id="rId27" name="Drop Down 32">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2081" r:id="rId28" name="Drop Down 33">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2082" r:id="rId29" name="Drop Down 34">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2083" r:id="rId30" name="Drop Down 35">
              <controlPr defaultSize="0" autoLine="0" autoPict="0">
                <anchor moveWithCells="1">
                  <from>
                    <xdr:col>5</xdr:col>
                    <xdr:colOff>9525</xdr:colOff>
                    <xdr:row>5</xdr:row>
                    <xdr:rowOff>28575</xdr:rowOff>
                  </from>
                  <to>
                    <xdr:col>6</xdr:col>
                    <xdr:colOff>9525</xdr:colOff>
                    <xdr:row>5</xdr:row>
                    <xdr:rowOff>228600</xdr:rowOff>
                  </to>
                </anchor>
              </controlPr>
            </control>
          </mc:Choice>
        </mc:AlternateContent>
        <mc:AlternateContent xmlns:mc="http://schemas.openxmlformats.org/markup-compatibility/2006">
          <mc:Choice Requires="x14">
            <control shapeId="2084" r:id="rId31" name="Drop Down 36">
              <controlPr defaultSize="0" autoLine="0" autoPict="0">
                <anchor moveWithCells="1">
                  <from>
                    <xdr:col>5</xdr:col>
                    <xdr:colOff>9525</xdr:colOff>
                    <xdr:row>6</xdr:row>
                    <xdr:rowOff>28575</xdr:rowOff>
                  </from>
                  <to>
                    <xdr:col>6</xdr:col>
                    <xdr:colOff>9525</xdr:colOff>
                    <xdr:row>6</xdr:row>
                    <xdr:rowOff>228600</xdr:rowOff>
                  </to>
                </anchor>
              </controlPr>
            </control>
          </mc:Choice>
        </mc:AlternateContent>
        <mc:AlternateContent xmlns:mc="http://schemas.openxmlformats.org/markup-compatibility/2006">
          <mc:Choice Requires="x14">
            <control shapeId="2085" r:id="rId32" name="Drop Down 37">
              <controlPr defaultSize="0" autoLine="0" autoPict="0">
                <anchor moveWithCells="1">
                  <from>
                    <xdr:col>5</xdr:col>
                    <xdr:colOff>9525</xdr:colOff>
                    <xdr:row>29</xdr:row>
                    <xdr:rowOff>28575</xdr:rowOff>
                  </from>
                  <to>
                    <xdr:col>6</xdr:col>
                    <xdr:colOff>9525</xdr:colOff>
                    <xdr:row>29</xdr:row>
                    <xdr:rowOff>228600</xdr:rowOff>
                  </to>
                </anchor>
              </controlPr>
            </control>
          </mc:Choice>
        </mc:AlternateContent>
        <mc:AlternateContent xmlns:mc="http://schemas.openxmlformats.org/markup-compatibility/2006">
          <mc:Choice Requires="x14">
            <control shapeId="2087" r:id="rId33" name="Drop Down 39">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2088" r:id="rId34" name="Drop Down 40">
              <controlPr defaultSize="0" autoLine="0" autoPict="0">
                <anchor moveWithCells="1">
                  <from>
                    <xdr:col>3</xdr:col>
                    <xdr:colOff>9525</xdr:colOff>
                    <xdr:row>48</xdr:row>
                    <xdr:rowOff>28575</xdr:rowOff>
                  </from>
                  <to>
                    <xdr:col>4</xdr:col>
                    <xdr:colOff>9525</xdr:colOff>
                    <xdr:row>48</xdr:row>
                    <xdr:rowOff>228600</xdr:rowOff>
                  </to>
                </anchor>
              </controlPr>
            </control>
          </mc:Choice>
        </mc:AlternateContent>
        <mc:AlternateContent xmlns:mc="http://schemas.openxmlformats.org/markup-compatibility/2006">
          <mc:Choice Requires="x14">
            <control shapeId="2089" r:id="rId35" name="Drop Down 41">
              <controlPr defaultSize="0" autoLine="0" autoPict="0">
                <anchor moveWithCells="1">
                  <from>
                    <xdr:col>5</xdr:col>
                    <xdr:colOff>9525</xdr:colOff>
                    <xdr:row>47</xdr:row>
                    <xdr:rowOff>28575</xdr:rowOff>
                  </from>
                  <to>
                    <xdr:col>6</xdr:col>
                    <xdr:colOff>9525</xdr:colOff>
                    <xdr:row>47</xdr:row>
                    <xdr:rowOff>228600</xdr:rowOff>
                  </to>
                </anchor>
              </controlPr>
            </control>
          </mc:Choice>
        </mc:AlternateContent>
        <mc:AlternateContent xmlns:mc="http://schemas.openxmlformats.org/markup-compatibility/2006">
          <mc:Choice Requires="x14">
            <control shapeId="2090" r:id="rId36" name="Drop Down 42">
              <controlPr defaultSize="0" autoLine="0" autoPict="0">
                <anchor moveWithCells="1">
                  <from>
                    <xdr:col>5</xdr:col>
                    <xdr:colOff>9525</xdr:colOff>
                    <xdr:row>48</xdr:row>
                    <xdr:rowOff>28575</xdr:rowOff>
                  </from>
                  <to>
                    <xdr:col>6</xdr:col>
                    <xdr:colOff>9525</xdr:colOff>
                    <xdr:row>48</xdr:row>
                    <xdr:rowOff>228600</xdr:rowOff>
                  </to>
                </anchor>
              </controlPr>
            </control>
          </mc:Choice>
        </mc:AlternateContent>
        <mc:AlternateContent xmlns:mc="http://schemas.openxmlformats.org/markup-compatibility/2006">
          <mc:Choice Requires="x14">
            <control shapeId="2091" r:id="rId37" name="Drop Down 43">
              <controlPr defaultSize="0" autoLine="0" autoPict="0">
                <anchor moveWithCells="1">
                  <from>
                    <xdr:col>3</xdr:col>
                    <xdr:colOff>9525</xdr:colOff>
                    <xdr:row>7</xdr:row>
                    <xdr:rowOff>28575</xdr:rowOff>
                  </from>
                  <to>
                    <xdr:col>4</xdr:col>
                    <xdr:colOff>9525</xdr:colOff>
                    <xdr:row>7</xdr:row>
                    <xdr:rowOff>228600</xdr:rowOff>
                  </to>
                </anchor>
              </controlPr>
            </control>
          </mc:Choice>
        </mc:AlternateContent>
        <mc:AlternateContent xmlns:mc="http://schemas.openxmlformats.org/markup-compatibility/2006">
          <mc:Choice Requires="x14">
            <control shapeId="2092" r:id="rId38" name="Drop Down 44">
              <controlPr defaultSize="0" autoLine="0" autoPict="0">
                <anchor moveWithCells="1">
                  <from>
                    <xdr:col>5</xdr:col>
                    <xdr:colOff>9525</xdr:colOff>
                    <xdr:row>7</xdr:row>
                    <xdr:rowOff>28575</xdr:rowOff>
                  </from>
                  <to>
                    <xdr:col>6</xdr:col>
                    <xdr:colOff>9525</xdr:colOff>
                    <xdr:row>7</xdr:row>
                    <xdr:rowOff>228600</xdr:rowOff>
                  </to>
                </anchor>
              </controlPr>
            </control>
          </mc:Choice>
        </mc:AlternateContent>
        <mc:AlternateContent xmlns:mc="http://schemas.openxmlformats.org/markup-compatibility/2006">
          <mc:Choice Requires="x14">
            <control shapeId="2093" r:id="rId39" name="Drop Down 45">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2094" r:id="rId40" name="Drop Down 46">
              <controlPr defaultSize="0" autoLine="0" autoPict="0">
                <anchor moveWithCells="1">
                  <from>
                    <xdr:col>5</xdr:col>
                    <xdr:colOff>9525</xdr:colOff>
                    <xdr:row>8</xdr:row>
                    <xdr:rowOff>28575</xdr:rowOff>
                  </from>
                  <to>
                    <xdr:col>6</xdr:col>
                    <xdr:colOff>9525</xdr:colOff>
                    <xdr:row>8</xdr:row>
                    <xdr:rowOff>228600</xdr:rowOff>
                  </to>
                </anchor>
              </controlPr>
            </control>
          </mc:Choice>
        </mc:AlternateContent>
        <mc:AlternateContent xmlns:mc="http://schemas.openxmlformats.org/markup-compatibility/2006">
          <mc:Choice Requires="x14">
            <control shapeId="2095" r:id="rId41" name="Drop Down 47">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2096" r:id="rId42" name="Drop Down 48">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2097" r:id="rId43" name="Drop Down 49">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2098" r:id="rId44" name="Drop Down 50">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2100" r:id="rId45" name="Drop Down 52">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2101" r:id="rId46" name="Drop Down 53">
              <controlPr defaultSize="0" autoLine="0" autoPict="0">
                <anchor moveWithCells="1">
                  <from>
                    <xdr:col>5</xdr:col>
                    <xdr:colOff>9525</xdr:colOff>
                    <xdr:row>9</xdr:row>
                    <xdr:rowOff>28575</xdr:rowOff>
                  </from>
                  <to>
                    <xdr:col>6</xdr:col>
                    <xdr:colOff>9525</xdr:colOff>
                    <xdr:row>9</xdr:row>
                    <xdr:rowOff>228600</xdr:rowOff>
                  </to>
                </anchor>
              </controlPr>
            </control>
          </mc:Choice>
        </mc:AlternateContent>
        <mc:AlternateContent xmlns:mc="http://schemas.openxmlformats.org/markup-compatibility/2006">
          <mc:Choice Requires="x14">
            <control shapeId="2103" r:id="rId47" name="Drop Down 55">
              <controlPr defaultSize="0" autoLine="0" autoPict="0">
                <anchor moveWithCells="1">
                  <from>
                    <xdr:col>5</xdr:col>
                    <xdr:colOff>9525</xdr:colOff>
                    <xdr:row>12</xdr:row>
                    <xdr:rowOff>28575</xdr:rowOff>
                  </from>
                  <to>
                    <xdr:col>6</xdr:col>
                    <xdr:colOff>9525</xdr:colOff>
                    <xdr:row>12</xdr:row>
                    <xdr:rowOff>228600</xdr:rowOff>
                  </to>
                </anchor>
              </controlPr>
            </control>
          </mc:Choice>
        </mc:AlternateContent>
        <mc:AlternateContent xmlns:mc="http://schemas.openxmlformats.org/markup-compatibility/2006">
          <mc:Choice Requires="x14">
            <control shapeId="2104" r:id="rId48" name="Drop Down 56">
              <controlPr defaultSize="0" autoLine="0" autoPict="0">
                <anchor moveWithCells="1">
                  <from>
                    <xdr:col>5</xdr:col>
                    <xdr:colOff>9525</xdr:colOff>
                    <xdr:row>23</xdr:row>
                    <xdr:rowOff>28575</xdr:rowOff>
                  </from>
                  <to>
                    <xdr:col>6</xdr:col>
                    <xdr:colOff>9525</xdr:colOff>
                    <xdr:row>23</xdr:row>
                    <xdr:rowOff>228600</xdr:rowOff>
                  </to>
                </anchor>
              </controlPr>
            </control>
          </mc:Choice>
        </mc:AlternateContent>
        <mc:AlternateContent xmlns:mc="http://schemas.openxmlformats.org/markup-compatibility/2006">
          <mc:Choice Requires="x14">
            <control shapeId="2105" r:id="rId49" name="Drop Down 57">
              <controlPr defaultSize="0" autoLine="0" autoPict="0">
                <anchor moveWithCells="1">
                  <from>
                    <xdr:col>5</xdr:col>
                    <xdr:colOff>9525</xdr:colOff>
                    <xdr:row>24</xdr:row>
                    <xdr:rowOff>28575</xdr:rowOff>
                  </from>
                  <to>
                    <xdr:col>6</xdr:col>
                    <xdr:colOff>9525</xdr:colOff>
                    <xdr:row>24</xdr:row>
                    <xdr:rowOff>228600</xdr:rowOff>
                  </to>
                </anchor>
              </controlPr>
            </control>
          </mc:Choice>
        </mc:AlternateContent>
        <mc:AlternateContent xmlns:mc="http://schemas.openxmlformats.org/markup-compatibility/2006">
          <mc:Choice Requires="x14">
            <control shapeId="2106" r:id="rId50" name="Drop Down 58">
              <controlPr defaultSize="0" autoLine="0" autoPict="0">
                <anchor moveWithCells="1">
                  <from>
                    <xdr:col>5</xdr:col>
                    <xdr:colOff>9525</xdr:colOff>
                    <xdr:row>25</xdr:row>
                    <xdr:rowOff>28575</xdr:rowOff>
                  </from>
                  <to>
                    <xdr:col>6</xdr:col>
                    <xdr:colOff>9525</xdr:colOff>
                    <xdr:row>25</xdr:row>
                    <xdr:rowOff>228600</xdr:rowOff>
                  </to>
                </anchor>
              </controlPr>
            </control>
          </mc:Choice>
        </mc:AlternateContent>
        <mc:AlternateContent xmlns:mc="http://schemas.openxmlformats.org/markup-compatibility/2006">
          <mc:Choice Requires="x14">
            <control shapeId="2107" r:id="rId51" name="Drop Down 59">
              <controlPr defaultSize="0" autoLine="0" autoPict="0">
                <anchor moveWithCells="1">
                  <from>
                    <xdr:col>5</xdr:col>
                    <xdr:colOff>9525</xdr:colOff>
                    <xdr:row>26</xdr:row>
                    <xdr:rowOff>28575</xdr:rowOff>
                  </from>
                  <to>
                    <xdr:col>6</xdr:col>
                    <xdr:colOff>9525</xdr:colOff>
                    <xdr:row>26</xdr:row>
                    <xdr:rowOff>228600</xdr:rowOff>
                  </to>
                </anchor>
              </controlPr>
            </control>
          </mc:Choice>
        </mc:AlternateContent>
        <mc:AlternateContent xmlns:mc="http://schemas.openxmlformats.org/markup-compatibility/2006">
          <mc:Choice Requires="x14">
            <control shapeId="2108" r:id="rId52" name="Drop Down 60">
              <controlPr defaultSize="0" autoLine="0" autoPict="0">
                <anchor moveWithCells="1">
                  <from>
                    <xdr:col>5</xdr:col>
                    <xdr:colOff>9525</xdr:colOff>
                    <xdr:row>42</xdr:row>
                    <xdr:rowOff>28575</xdr:rowOff>
                  </from>
                  <to>
                    <xdr:col>6</xdr:col>
                    <xdr:colOff>9525</xdr:colOff>
                    <xdr:row>42</xdr:row>
                    <xdr:rowOff>228600</xdr:rowOff>
                  </to>
                </anchor>
              </controlPr>
            </control>
          </mc:Choice>
        </mc:AlternateContent>
        <mc:AlternateContent xmlns:mc="http://schemas.openxmlformats.org/markup-compatibility/2006">
          <mc:Choice Requires="x14">
            <control shapeId="2109" r:id="rId53" name="Drop Down 61">
              <controlPr defaultSize="0" autoLine="0" autoPict="0">
                <anchor moveWithCells="1">
                  <from>
                    <xdr:col>5</xdr:col>
                    <xdr:colOff>9525</xdr:colOff>
                    <xdr:row>43</xdr:row>
                    <xdr:rowOff>28575</xdr:rowOff>
                  </from>
                  <to>
                    <xdr:col>6</xdr:col>
                    <xdr:colOff>9525</xdr:colOff>
                    <xdr:row>43</xdr:row>
                    <xdr:rowOff>228600</xdr:rowOff>
                  </to>
                </anchor>
              </controlPr>
            </control>
          </mc:Choice>
        </mc:AlternateContent>
        <mc:AlternateContent xmlns:mc="http://schemas.openxmlformats.org/markup-compatibility/2006">
          <mc:Choice Requires="x14">
            <control shapeId="2111" r:id="rId54" name="Drop Down 63">
              <controlPr defaultSize="0" autoLine="0" autoPict="0">
                <anchor moveWithCells="1">
                  <from>
                    <xdr:col>5</xdr:col>
                    <xdr:colOff>9525</xdr:colOff>
                    <xdr:row>44</xdr:row>
                    <xdr:rowOff>28575</xdr:rowOff>
                  </from>
                  <to>
                    <xdr:col>6</xdr:col>
                    <xdr:colOff>9525</xdr:colOff>
                    <xdr:row>44</xdr:row>
                    <xdr:rowOff>228600</xdr:rowOff>
                  </to>
                </anchor>
              </controlPr>
            </control>
          </mc:Choice>
        </mc:AlternateContent>
        <mc:AlternateContent xmlns:mc="http://schemas.openxmlformats.org/markup-compatibility/2006">
          <mc:Choice Requires="x14">
            <control shapeId="2113" r:id="rId55" name="Drop Down 65">
              <controlPr defaultSize="0" autoLine="0" autoPict="0">
                <anchor moveWithCells="1">
                  <from>
                    <xdr:col>3</xdr:col>
                    <xdr:colOff>9525</xdr:colOff>
                    <xdr:row>14</xdr:row>
                    <xdr:rowOff>28575</xdr:rowOff>
                  </from>
                  <to>
                    <xdr:col>4</xdr:col>
                    <xdr:colOff>9525</xdr:colOff>
                    <xdr:row>14</xdr:row>
                    <xdr:rowOff>228600</xdr:rowOff>
                  </to>
                </anchor>
              </controlPr>
            </control>
          </mc:Choice>
        </mc:AlternateContent>
        <mc:AlternateContent xmlns:mc="http://schemas.openxmlformats.org/markup-compatibility/2006">
          <mc:Choice Requires="x14">
            <control shapeId="2114" r:id="rId56" name="Drop Down 66">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2115" r:id="rId57" name="Drop Down 67">
              <controlPr defaultSize="0" autoLine="0" autoPict="0">
                <anchor moveWithCells="1">
                  <from>
                    <xdr:col>3</xdr:col>
                    <xdr:colOff>9525</xdr:colOff>
                    <xdr:row>16</xdr:row>
                    <xdr:rowOff>28575</xdr:rowOff>
                  </from>
                  <to>
                    <xdr:col>4</xdr:col>
                    <xdr:colOff>9525</xdr:colOff>
                    <xdr:row>16</xdr:row>
                    <xdr:rowOff>228600</xdr:rowOff>
                  </to>
                </anchor>
              </controlPr>
            </control>
          </mc:Choice>
        </mc:AlternateContent>
        <mc:AlternateContent xmlns:mc="http://schemas.openxmlformats.org/markup-compatibility/2006">
          <mc:Choice Requires="x14">
            <control shapeId="2116" r:id="rId58" name="Drop Down 68">
              <controlPr defaultSize="0" autoLine="0" autoPict="0">
                <anchor moveWithCells="1">
                  <from>
                    <xdr:col>3</xdr:col>
                    <xdr:colOff>9525</xdr:colOff>
                    <xdr:row>17</xdr:row>
                    <xdr:rowOff>28575</xdr:rowOff>
                  </from>
                  <to>
                    <xdr:col>4</xdr:col>
                    <xdr:colOff>9525</xdr:colOff>
                    <xdr:row>17</xdr:row>
                    <xdr:rowOff>228600</xdr:rowOff>
                  </to>
                </anchor>
              </controlPr>
            </control>
          </mc:Choice>
        </mc:AlternateContent>
        <mc:AlternateContent xmlns:mc="http://schemas.openxmlformats.org/markup-compatibility/2006">
          <mc:Choice Requires="x14">
            <control shapeId="2117" r:id="rId59" name="Drop Down 69">
              <controlPr defaultSize="0" autoLine="0" autoPict="0">
                <anchor moveWithCells="1">
                  <from>
                    <xdr:col>3</xdr:col>
                    <xdr:colOff>9525</xdr:colOff>
                    <xdr:row>18</xdr:row>
                    <xdr:rowOff>28575</xdr:rowOff>
                  </from>
                  <to>
                    <xdr:col>4</xdr:col>
                    <xdr:colOff>9525</xdr:colOff>
                    <xdr:row>18</xdr:row>
                    <xdr:rowOff>228600</xdr:rowOff>
                  </to>
                </anchor>
              </controlPr>
            </control>
          </mc:Choice>
        </mc:AlternateContent>
        <mc:AlternateContent xmlns:mc="http://schemas.openxmlformats.org/markup-compatibility/2006">
          <mc:Choice Requires="x14">
            <control shapeId="2118" r:id="rId60" name="Drop Down 70">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2119" r:id="rId61" name="Drop Down 71">
              <controlPr defaultSize="0" autoLine="0" autoPict="0">
                <anchor moveWithCells="1">
                  <from>
                    <xdr:col>3</xdr:col>
                    <xdr:colOff>9525</xdr:colOff>
                    <xdr:row>20</xdr:row>
                    <xdr:rowOff>28575</xdr:rowOff>
                  </from>
                  <to>
                    <xdr:col>4</xdr:col>
                    <xdr:colOff>9525</xdr:colOff>
                    <xdr:row>20</xdr:row>
                    <xdr:rowOff>228600</xdr:rowOff>
                  </to>
                </anchor>
              </controlPr>
            </control>
          </mc:Choice>
        </mc:AlternateContent>
        <mc:AlternateContent xmlns:mc="http://schemas.openxmlformats.org/markup-compatibility/2006">
          <mc:Choice Requires="x14">
            <control shapeId="2120" r:id="rId62" name="Drop Down 72">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2121" r:id="rId63" name="Drop Down 73">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2124" r:id="rId64" name="Drop Down 76">
              <controlPr defaultSize="0" autoLine="0" autoPict="0">
                <anchor moveWithCells="1">
                  <from>
                    <xdr:col>3</xdr:col>
                    <xdr:colOff>9525</xdr:colOff>
                    <xdr:row>64</xdr:row>
                    <xdr:rowOff>28575</xdr:rowOff>
                  </from>
                  <to>
                    <xdr:col>4</xdr:col>
                    <xdr:colOff>9525</xdr:colOff>
                    <xdr:row>64</xdr:row>
                    <xdr:rowOff>228600</xdr:rowOff>
                  </to>
                </anchor>
              </controlPr>
            </control>
          </mc:Choice>
        </mc:AlternateContent>
        <mc:AlternateContent xmlns:mc="http://schemas.openxmlformats.org/markup-compatibility/2006">
          <mc:Choice Requires="x14">
            <control shapeId="2125" r:id="rId65" name="Drop Down 77">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2127" r:id="rId66" name="Drop Down 79">
              <controlPr defaultSize="0" autoLine="0" autoPict="0">
                <anchor moveWithCells="1">
                  <from>
                    <xdr:col>5</xdr:col>
                    <xdr:colOff>9525</xdr:colOff>
                    <xdr:row>64</xdr:row>
                    <xdr:rowOff>28575</xdr:rowOff>
                  </from>
                  <to>
                    <xdr:col>6</xdr:col>
                    <xdr:colOff>9525</xdr:colOff>
                    <xdr:row>64</xdr:row>
                    <xdr:rowOff>228600</xdr:rowOff>
                  </to>
                </anchor>
              </controlPr>
            </control>
          </mc:Choice>
        </mc:AlternateContent>
        <mc:AlternateContent xmlns:mc="http://schemas.openxmlformats.org/markup-compatibility/2006">
          <mc:Choice Requires="x14">
            <control shapeId="2128" r:id="rId67" name="Drop Down 80">
              <controlPr defaultSize="0" autoLine="0" autoPict="0">
                <anchor moveWithCells="1">
                  <from>
                    <xdr:col>5</xdr:col>
                    <xdr:colOff>9525</xdr:colOff>
                    <xdr:row>65</xdr:row>
                    <xdr:rowOff>28575</xdr:rowOff>
                  </from>
                  <to>
                    <xdr:col>6</xdr:col>
                    <xdr:colOff>9525</xdr:colOff>
                    <xdr:row>65</xdr:row>
                    <xdr:rowOff>228600</xdr:rowOff>
                  </to>
                </anchor>
              </controlPr>
            </control>
          </mc:Choice>
        </mc:AlternateContent>
        <mc:AlternateContent xmlns:mc="http://schemas.openxmlformats.org/markup-compatibility/2006">
          <mc:Choice Requires="x14">
            <control shapeId="2130" r:id="rId68" name="Drop Down 82">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2131" r:id="rId69" name="Drop Down 83">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2132" r:id="rId70" name="Drop Down 84">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2133" r:id="rId71" name="Drop Down 85">
              <controlPr defaultSize="0" autoLine="0" autoPict="0">
                <anchor moveWithCells="1">
                  <from>
                    <xdr:col>5</xdr:col>
                    <xdr:colOff>9525</xdr:colOff>
                    <xdr:row>66</xdr:row>
                    <xdr:rowOff>28575</xdr:rowOff>
                  </from>
                  <to>
                    <xdr:col>6</xdr:col>
                    <xdr:colOff>9525</xdr:colOff>
                    <xdr:row>66</xdr:row>
                    <xdr:rowOff>228600</xdr:rowOff>
                  </to>
                </anchor>
              </controlPr>
            </control>
          </mc:Choice>
        </mc:AlternateContent>
        <mc:AlternateContent xmlns:mc="http://schemas.openxmlformats.org/markup-compatibility/2006">
          <mc:Choice Requires="x14">
            <control shapeId="2134" r:id="rId72" name="Drop Down 86">
              <controlPr defaultSize="0" autoLine="0" autoPict="0">
                <anchor moveWithCells="1">
                  <from>
                    <xdr:col>3</xdr:col>
                    <xdr:colOff>9525</xdr:colOff>
                    <xdr:row>21</xdr:row>
                    <xdr:rowOff>28575</xdr:rowOff>
                  </from>
                  <to>
                    <xdr:col>4</xdr:col>
                    <xdr:colOff>9525</xdr:colOff>
                    <xdr:row>21</xdr:row>
                    <xdr:rowOff>228600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5">
    <tabColor rgb="FF0070C0"/>
  </sheetPr>
  <dimension ref="A1:H103"/>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customWidth="1"/>
    <col min="9" max="16384" width="9.140625" hidden="1"/>
  </cols>
  <sheetData>
    <row r="1" spans="1:8" ht="20.100000000000001" customHeight="1" x14ac:dyDescent="0.25">
      <c r="A1" s="294" t="s">
        <v>373</v>
      </c>
      <c r="B1" s="295"/>
      <c r="C1" s="295"/>
      <c r="D1" s="295"/>
      <c r="E1" s="295"/>
      <c r="F1" s="295"/>
      <c r="G1" s="295"/>
      <c r="H1" s="296"/>
    </row>
    <row r="2" spans="1:8" ht="20.100000000000001" customHeight="1" x14ac:dyDescent="0.25">
      <c r="A2" s="297"/>
      <c r="B2" s="298"/>
      <c r="C2" s="298"/>
      <c r="D2" s="298"/>
      <c r="E2" s="298"/>
      <c r="F2" s="298"/>
      <c r="G2" s="298"/>
      <c r="H2" s="299"/>
    </row>
    <row r="3" spans="1:8" ht="20.100000000000001" customHeight="1" thickBot="1" x14ac:dyDescent="0.3">
      <c r="A3" s="300"/>
      <c r="B3" s="301"/>
      <c r="C3" s="301"/>
      <c r="D3" s="301"/>
      <c r="E3" s="301"/>
      <c r="F3" s="301"/>
      <c r="G3" s="301"/>
      <c r="H3" s="302"/>
    </row>
    <row r="4" spans="1:8" ht="20.100000000000001" customHeight="1" x14ac:dyDescent="0.25">
      <c r="A4" s="33"/>
      <c r="B4" s="34"/>
      <c r="C4" s="34"/>
      <c r="D4" s="34"/>
      <c r="E4" s="34"/>
      <c r="F4" s="34"/>
      <c r="G4" s="34"/>
      <c r="H4" s="35"/>
    </row>
    <row r="5" spans="1:8" s="2" customFormat="1" ht="20.100000000000001" customHeight="1" x14ac:dyDescent="0.25">
      <c r="A5" s="6">
        <v>1</v>
      </c>
      <c r="B5" s="30" t="s">
        <v>683</v>
      </c>
      <c r="C5" s="4"/>
      <c r="D5" s="199" t="s">
        <v>156</v>
      </c>
      <c r="E5" s="20"/>
      <c r="F5" s="199" t="s">
        <v>131</v>
      </c>
      <c r="G5" s="30"/>
      <c r="H5" s="9" t="s">
        <v>157</v>
      </c>
    </row>
    <row r="6" spans="1:8" s="2" customFormat="1" ht="20.100000000000001" customHeight="1" x14ac:dyDescent="0.25">
      <c r="A6" s="10"/>
      <c r="B6" s="4" t="s">
        <v>1</v>
      </c>
      <c r="C6" s="4" t="s">
        <v>224</v>
      </c>
      <c r="D6" s="27">
        <f>Profile!C14</f>
        <v>0</v>
      </c>
      <c r="E6" s="4"/>
      <c r="F6" s="4"/>
      <c r="G6" s="4"/>
      <c r="H6" s="24" t="s">
        <v>1255</v>
      </c>
    </row>
    <row r="7" spans="1:8" s="2" customFormat="1" ht="20.100000000000001" customHeight="1" x14ac:dyDescent="0.25">
      <c r="A7" s="10"/>
      <c r="B7" s="4" t="s">
        <v>3</v>
      </c>
      <c r="C7" s="4" t="s">
        <v>225</v>
      </c>
      <c r="D7" s="28"/>
      <c r="E7" s="4"/>
      <c r="F7" s="4"/>
      <c r="G7" s="4"/>
      <c r="H7" s="24"/>
    </row>
    <row r="8" spans="1:8" s="2" customFormat="1" ht="20.100000000000001" customHeight="1" x14ac:dyDescent="0.25">
      <c r="A8" s="10"/>
      <c r="B8" s="14" t="s">
        <v>245</v>
      </c>
      <c r="C8" s="4" t="s">
        <v>246</v>
      </c>
      <c r="D8" s="29"/>
      <c r="E8" s="4"/>
      <c r="F8" s="4"/>
      <c r="G8" s="4"/>
      <c r="H8" s="24"/>
    </row>
    <row r="9" spans="1:8" s="2" customFormat="1" ht="20.100000000000001" customHeight="1" x14ac:dyDescent="0.25">
      <c r="A9" s="10"/>
      <c r="B9" s="23" t="s">
        <v>18</v>
      </c>
      <c r="C9" s="4" t="s">
        <v>381</v>
      </c>
      <c r="D9" s="4"/>
      <c r="E9" s="4"/>
      <c r="F9" s="4"/>
      <c r="G9" s="4"/>
      <c r="H9" s="24" t="s">
        <v>1256</v>
      </c>
    </row>
    <row r="10" spans="1:8" s="2" customFormat="1" ht="20.100000000000001" customHeight="1" x14ac:dyDescent="0.25">
      <c r="A10" s="10"/>
      <c r="B10" s="23" t="s">
        <v>19</v>
      </c>
      <c r="C10" s="4" t="s">
        <v>291</v>
      </c>
      <c r="D10" s="4"/>
      <c r="E10" s="4"/>
      <c r="F10" s="4"/>
      <c r="G10" s="4"/>
      <c r="H10" s="12" t="str">
        <f>IFERROR(CONCATENATE("Current ratio: ", ROUND(D8/D6*100, 2), "%"),"Current ratio: N/A. Set importance to 'None' if you have no external employees")</f>
        <v>Current ratio: N/A. Set importance to 'None' if you have no external employees</v>
      </c>
    </row>
    <row r="11" spans="1:8" s="2" customFormat="1" ht="20.100000000000001" customHeight="1" x14ac:dyDescent="0.25">
      <c r="A11" s="10"/>
      <c r="B11" s="23" t="s">
        <v>20</v>
      </c>
      <c r="C11" s="4" t="s">
        <v>665</v>
      </c>
      <c r="D11" s="4"/>
      <c r="E11" s="4"/>
      <c r="F11" s="4"/>
      <c r="G11" s="4"/>
      <c r="H11" s="40" t="s">
        <v>677</v>
      </c>
    </row>
    <row r="12" spans="1:8" s="2" customFormat="1" ht="20.100000000000001" customHeight="1" x14ac:dyDescent="0.25">
      <c r="A12" s="10"/>
      <c r="B12" s="23" t="s">
        <v>524</v>
      </c>
      <c r="C12" s="4" t="s">
        <v>1257</v>
      </c>
      <c r="D12" s="4"/>
      <c r="E12" s="4"/>
      <c r="F12" s="4"/>
      <c r="G12" s="4"/>
      <c r="H12" s="40"/>
    </row>
    <row r="13" spans="1:8" s="2" customFormat="1" ht="20.100000000000001" customHeight="1" x14ac:dyDescent="0.25">
      <c r="A13" s="10"/>
      <c r="B13" s="23" t="s">
        <v>779</v>
      </c>
      <c r="C13" s="4" t="s">
        <v>1260</v>
      </c>
      <c r="D13" s="4"/>
      <c r="E13" s="4"/>
      <c r="F13" s="4"/>
      <c r="G13" s="4"/>
      <c r="H13" s="40"/>
    </row>
    <row r="14" spans="1:8" s="2" customFormat="1" ht="20.100000000000001" customHeight="1" x14ac:dyDescent="0.25">
      <c r="A14" s="10"/>
      <c r="B14" s="4"/>
      <c r="C14" s="4"/>
      <c r="D14" s="4"/>
      <c r="E14" s="4"/>
      <c r="F14" s="4"/>
      <c r="G14" s="4"/>
      <c r="H14" s="24"/>
    </row>
    <row r="15" spans="1:8" s="2" customFormat="1" ht="20.100000000000001" customHeight="1" x14ac:dyDescent="0.25">
      <c r="A15" s="6">
        <v>2</v>
      </c>
      <c r="B15" s="30" t="s">
        <v>682</v>
      </c>
      <c r="C15" s="4"/>
      <c r="D15" s="199" t="s">
        <v>156</v>
      </c>
      <c r="E15" s="20"/>
      <c r="F15" s="199" t="s">
        <v>131</v>
      </c>
      <c r="G15" s="4"/>
      <c r="H15" s="9" t="s">
        <v>157</v>
      </c>
    </row>
    <row r="16" spans="1:8" s="2" customFormat="1" ht="20.100000000000001" customHeight="1" x14ac:dyDescent="0.25">
      <c r="A16" s="10"/>
      <c r="B16" s="4" t="s">
        <v>5</v>
      </c>
      <c r="C16" s="4" t="s">
        <v>664</v>
      </c>
      <c r="D16" s="4"/>
      <c r="E16" s="4"/>
      <c r="F16" s="4"/>
      <c r="G16" s="4"/>
      <c r="H16" s="24" t="s">
        <v>1261</v>
      </c>
    </row>
    <row r="17" spans="1:8" s="2" customFormat="1" ht="20.100000000000001" customHeight="1" x14ac:dyDescent="0.25">
      <c r="A17" s="10"/>
      <c r="B17" s="4" t="s">
        <v>7</v>
      </c>
      <c r="C17" s="4" t="s">
        <v>226</v>
      </c>
      <c r="D17" s="4"/>
      <c r="E17" s="4"/>
      <c r="F17" s="4"/>
      <c r="G17" s="4"/>
      <c r="H17" s="24"/>
    </row>
    <row r="18" spans="1:8" s="2" customFormat="1" ht="20.100000000000001" customHeight="1" x14ac:dyDescent="0.25">
      <c r="A18" s="201"/>
      <c r="B18" s="181" t="s">
        <v>264</v>
      </c>
      <c r="C18" s="180" t="s">
        <v>1513</v>
      </c>
      <c r="D18" s="180"/>
      <c r="E18" s="180"/>
      <c r="F18" s="180"/>
      <c r="G18" s="180"/>
      <c r="H18" s="190"/>
    </row>
    <row r="19" spans="1:8" s="2" customFormat="1" ht="20.100000000000001" customHeight="1" x14ac:dyDescent="0.25">
      <c r="A19" s="201"/>
      <c r="B19" s="181" t="s">
        <v>265</v>
      </c>
      <c r="C19" s="180" t="s">
        <v>227</v>
      </c>
      <c r="D19" s="180"/>
      <c r="E19" s="180"/>
      <c r="F19" s="180"/>
      <c r="G19" s="180"/>
      <c r="H19" s="190"/>
    </row>
    <row r="20" spans="1:8" s="2" customFormat="1" ht="20.100000000000001" customHeight="1" x14ac:dyDescent="0.25">
      <c r="A20" s="201"/>
      <c r="B20" s="181" t="s">
        <v>266</v>
      </c>
      <c r="C20" s="180" t="s">
        <v>228</v>
      </c>
      <c r="D20" s="180"/>
      <c r="E20" s="180"/>
      <c r="F20" s="180"/>
      <c r="G20" s="180"/>
      <c r="H20" s="190"/>
    </row>
    <row r="21" spans="1:8" s="2" customFormat="1" ht="20.100000000000001" customHeight="1" x14ac:dyDescent="0.25">
      <c r="A21" s="201"/>
      <c r="B21" s="181" t="s">
        <v>267</v>
      </c>
      <c r="C21" s="180" t="s">
        <v>229</v>
      </c>
      <c r="D21" s="180"/>
      <c r="E21" s="180"/>
      <c r="F21" s="180"/>
      <c r="G21" s="180"/>
      <c r="H21" s="190"/>
    </row>
    <row r="22" spans="1:8" s="2" customFormat="1" ht="20.100000000000001" customHeight="1" x14ac:dyDescent="0.25">
      <c r="A22" s="201"/>
      <c r="B22" s="181" t="s">
        <v>268</v>
      </c>
      <c r="C22" s="180" t="s">
        <v>230</v>
      </c>
      <c r="D22" s="180"/>
      <c r="E22" s="180"/>
      <c r="F22" s="180"/>
      <c r="G22" s="180"/>
      <c r="H22" s="190"/>
    </row>
    <row r="23" spans="1:8" s="2" customFormat="1" ht="20.100000000000001" customHeight="1" x14ac:dyDescent="0.25">
      <c r="A23" s="201"/>
      <c r="B23" s="181" t="s">
        <v>269</v>
      </c>
      <c r="C23" s="180" t="s">
        <v>231</v>
      </c>
      <c r="D23" s="180"/>
      <c r="E23" s="180"/>
      <c r="F23" s="180"/>
      <c r="G23" s="180"/>
      <c r="H23" s="190"/>
    </row>
    <row r="24" spans="1:8" s="2" customFormat="1" ht="20.100000000000001" customHeight="1" x14ac:dyDescent="0.25">
      <c r="A24" s="201"/>
      <c r="B24" s="181" t="s">
        <v>270</v>
      </c>
      <c r="C24" s="180" t="s">
        <v>232</v>
      </c>
      <c r="D24" s="180"/>
      <c r="E24" s="180"/>
      <c r="F24" s="180"/>
      <c r="G24" s="180"/>
      <c r="H24" s="190"/>
    </row>
    <row r="25" spans="1:8" s="2" customFormat="1" ht="20.100000000000001" customHeight="1" x14ac:dyDescent="0.25">
      <c r="A25" s="201"/>
      <c r="B25" s="181" t="s">
        <v>271</v>
      </c>
      <c r="C25" s="180" t="s">
        <v>233</v>
      </c>
      <c r="D25" s="180"/>
      <c r="E25" s="180"/>
      <c r="F25" s="180"/>
      <c r="G25" s="180"/>
      <c r="H25" s="190"/>
    </row>
    <row r="26" spans="1:8" s="2" customFormat="1" ht="20.100000000000001" customHeight="1" x14ac:dyDescent="0.25">
      <c r="A26" s="201"/>
      <c r="B26" s="181" t="s">
        <v>272</v>
      </c>
      <c r="C26" s="180" t="s">
        <v>234</v>
      </c>
      <c r="D26" s="180"/>
      <c r="E26" s="180"/>
      <c r="F26" s="180"/>
      <c r="G26" s="180"/>
      <c r="H26" s="190"/>
    </row>
    <row r="27" spans="1:8" s="2" customFormat="1" ht="20.100000000000001" customHeight="1" x14ac:dyDescent="0.25">
      <c r="A27" s="201"/>
      <c r="B27" s="181" t="s">
        <v>273</v>
      </c>
      <c r="C27" s="180" t="s">
        <v>235</v>
      </c>
      <c r="D27" s="180"/>
      <c r="E27" s="180"/>
      <c r="F27" s="180"/>
      <c r="G27" s="180"/>
      <c r="H27" s="190"/>
    </row>
    <row r="28" spans="1:8" s="2" customFormat="1" ht="20.100000000000001" customHeight="1" x14ac:dyDescent="0.25">
      <c r="A28" s="201"/>
      <c r="B28" s="181" t="s">
        <v>274</v>
      </c>
      <c r="C28" s="180" t="s">
        <v>236</v>
      </c>
      <c r="D28" s="180"/>
      <c r="E28" s="180"/>
      <c r="F28" s="180"/>
      <c r="G28" s="180"/>
      <c r="H28" s="190"/>
    </row>
    <row r="29" spans="1:8" s="2" customFormat="1" ht="39.950000000000003" customHeight="1" x14ac:dyDescent="0.25">
      <c r="A29" s="201"/>
      <c r="B29" s="181" t="s">
        <v>303</v>
      </c>
      <c r="C29" s="180" t="s">
        <v>203</v>
      </c>
      <c r="D29" s="220"/>
      <c r="E29" s="180"/>
      <c r="F29" s="180"/>
      <c r="G29" s="180"/>
      <c r="H29" s="190" t="s">
        <v>304</v>
      </c>
    </row>
    <row r="30" spans="1:8" s="2" customFormat="1" ht="20.100000000000001" customHeight="1" x14ac:dyDescent="0.25">
      <c r="A30" s="10"/>
      <c r="B30" s="4" t="s">
        <v>10</v>
      </c>
      <c r="C30" s="20" t="s">
        <v>1262</v>
      </c>
      <c r="D30" s="4"/>
      <c r="E30" s="4"/>
      <c r="F30" s="4"/>
      <c r="G30" s="4"/>
      <c r="H30" s="24" t="s">
        <v>1263</v>
      </c>
    </row>
    <row r="31" spans="1:8" s="2" customFormat="1" ht="39.950000000000003" customHeight="1" x14ac:dyDescent="0.25">
      <c r="A31" s="10"/>
      <c r="B31" s="14" t="s">
        <v>288</v>
      </c>
      <c r="C31" s="20" t="s">
        <v>289</v>
      </c>
      <c r="D31" s="344"/>
      <c r="E31" s="345"/>
      <c r="F31" s="346"/>
      <c r="G31" s="4"/>
      <c r="H31" s="24" t="s">
        <v>721</v>
      </c>
    </row>
    <row r="32" spans="1:8" s="2" customFormat="1" ht="20.100000000000001" customHeight="1" x14ac:dyDescent="0.25">
      <c r="A32" s="10"/>
      <c r="B32" s="4" t="s">
        <v>21</v>
      </c>
      <c r="C32" s="4" t="s">
        <v>237</v>
      </c>
      <c r="D32" s="4"/>
      <c r="E32" s="4"/>
      <c r="F32" s="4"/>
      <c r="G32" s="4"/>
      <c r="H32" s="24" t="s">
        <v>252</v>
      </c>
    </row>
    <row r="33" spans="1:8" s="2" customFormat="1" ht="20.100000000000001" customHeight="1" x14ac:dyDescent="0.25">
      <c r="A33" s="10"/>
      <c r="B33" s="4" t="s">
        <v>22</v>
      </c>
      <c r="C33" s="4" t="s">
        <v>290</v>
      </c>
      <c r="D33" s="4"/>
      <c r="E33" s="4"/>
      <c r="F33" s="4"/>
      <c r="G33" s="4"/>
      <c r="H33" s="24" t="s">
        <v>253</v>
      </c>
    </row>
    <row r="34" spans="1:8" s="2" customFormat="1" ht="20.100000000000001" customHeight="1" x14ac:dyDescent="0.25">
      <c r="A34" s="10"/>
      <c r="B34" s="4" t="s">
        <v>214</v>
      </c>
      <c r="C34" s="4" t="s">
        <v>263</v>
      </c>
      <c r="D34" s="4"/>
      <c r="E34" s="4"/>
      <c r="F34" s="4"/>
      <c r="G34" s="4"/>
      <c r="H34" s="24"/>
    </row>
    <row r="35" spans="1:8" s="2" customFormat="1" ht="20.100000000000001" customHeight="1" x14ac:dyDescent="0.25">
      <c r="A35" s="201"/>
      <c r="B35" s="180" t="s">
        <v>275</v>
      </c>
      <c r="C35" s="185" t="s">
        <v>276</v>
      </c>
      <c r="D35" s="180"/>
      <c r="E35" s="180"/>
      <c r="F35" s="180"/>
      <c r="G35" s="180"/>
      <c r="H35" s="190"/>
    </row>
    <row r="36" spans="1:8" s="2" customFormat="1" ht="20.100000000000001" customHeight="1" x14ac:dyDescent="0.25">
      <c r="A36" s="201"/>
      <c r="B36" s="181" t="s">
        <v>277</v>
      </c>
      <c r="C36" s="180" t="s">
        <v>242</v>
      </c>
      <c r="D36" s="180"/>
      <c r="E36" s="180"/>
      <c r="F36" s="180"/>
      <c r="G36" s="180"/>
      <c r="H36" s="190"/>
    </row>
    <row r="37" spans="1:8" s="2" customFormat="1" ht="20.100000000000001" customHeight="1" x14ac:dyDescent="0.25">
      <c r="A37" s="201"/>
      <c r="B37" s="181" t="s">
        <v>278</v>
      </c>
      <c r="C37" s="180" t="s">
        <v>243</v>
      </c>
      <c r="D37" s="180"/>
      <c r="E37" s="180"/>
      <c r="F37" s="180"/>
      <c r="G37" s="180"/>
      <c r="H37" s="190"/>
    </row>
    <row r="38" spans="1:8" s="2" customFormat="1" ht="20.100000000000001" customHeight="1" x14ac:dyDescent="0.25">
      <c r="A38" s="201"/>
      <c r="B38" s="181" t="s">
        <v>279</v>
      </c>
      <c r="C38" s="180" t="s">
        <v>244</v>
      </c>
      <c r="D38" s="180"/>
      <c r="E38" s="180"/>
      <c r="F38" s="180"/>
      <c r="G38" s="180"/>
      <c r="H38" s="190"/>
    </row>
    <row r="39" spans="1:8" s="2" customFormat="1" ht="20.100000000000001" customHeight="1" x14ac:dyDescent="0.25">
      <c r="A39" s="201"/>
      <c r="B39" s="181" t="s">
        <v>280</v>
      </c>
      <c r="C39" s="180" t="s">
        <v>262</v>
      </c>
      <c r="D39" s="180"/>
      <c r="E39" s="180"/>
      <c r="F39" s="180"/>
      <c r="G39" s="180"/>
      <c r="H39" s="190" t="s">
        <v>1264</v>
      </c>
    </row>
    <row r="40" spans="1:8" s="2" customFormat="1" ht="20.100000000000001" customHeight="1" x14ac:dyDescent="0.25">
      <c r="A40" s="201"/>
      <c r="B40" s="181" t="s">
        <v>281</v>
      </c>
      <c r="C40" s="180" t="s">
        <v>261</v>
      </c>
      <c r="D40" s="180"/>
      <c r="E40" s="180"/>
      <c r="F40" s="180"/>
      <c r="G40" s="180"/>
      <c r="H40" s="190"/>
    </row>
    <row r="41" spans="1:8" s="2" customFormat="1" ht="20.100000000000001" customHeight="1" x14ac:dyDescent="0.25">
      <c r="A41" s="201"/>
      <c r="B41" s="181" t="s">
        <v>282</v>
      </c>
      <c r="C41" s="180" t="s">
        <v>1265</v>
      </c>
      <c r="D41" s="180"/>
      <c r="E41" s="180"/>
      <c r="F41" s="180"/>
      <c r="G41" s="180"/>
      <c r="H41" s="190" t="s">
        <v>1266</v>
      </c>
    </row>
    <row r="42" spans="1:8" s="2" customFormat="1" ht="20.100000000000001" customHeight="1" x14ac:dyDescent="0.25">
      <c r="A42" s="201"/>
      <c r="B42" s="181" t="s">
        <v>283</v>
      </c>
      <c r="C42" s="180" t="s">
        <v>284</v>
      </c>
      <c r="D42" s="180"/>
      <c r="E42" s="180"/>
      <c r="F42" s="180"/>
      <c r="G42" s="180"/>
      <c r="H42" s="190" t="s">
        <v>285</v>
      </c>
    </row>
    <row r="43" spans="1:8" s="2" customFormat="1" ht="20.100000000000001" customHeight="1" x14ac:dyDescent="0.25">
      <c r="A43" s="201"/>
      <c r="B43" s="181" t="s">
        <v>286</v>
      </c>
      <c r="C43" s="192" t="s">
        <v>287</v>
      </c>
      <c r="D43" s="192"/>
      <c r="E43" s="192"/>
      <c r="F43" s="192"/>
      <c r="G43" s="192"/>
      <c r="H43" s="194"/>
    </row>
    <row r="44" spans="1:8" s="2" customFormat="1" ht="20.100000000000001" customHeight="1" x14ac:dyDescent="0.25">
      <c r="A44" s="201"/>
      <c r="B44" s="180"/>
      <c r="C44" s="184" t="s">
        <v>14</v>
      </c>
      <c r="D44" s="211" t="str">
        <f>VLOOKUP(SUM(_Output!B102:B109),_SUM_Completeness!A44:B52,2,FALSE)</f>
        <v>Incomplete</v>
      </c>
      <c r="E44" s="180"/>
      <c r="F44" s="180"/>
      <c r="G44" s="180"/>
      <c r="H44" s="208" t="s">
        <v>1267</v>
      </c>
    </row>
    <row r="45" spans="1:8" s="2" customFormat="1" ht="20.100000000000001" customHeight="1" x14ac:dyDescent="0.25">
      <c r="A45" s="10"/>
      <c r="B45" s="4" t="s">
        <v>324</v>
      </c>
      <c r="C45" s="20" t="s">
        <v>325</v>
      </c>
      <c r="D45" s="4"/>
      <c r="E45" s="4"/>
      <c r="F45" s="4"/>
      <c r="G45" s="4"/>
      <c r="H45" s="12" t="s">
        <v>2015</v>
      </c>
    </row>
    <row r="46" spans="1:8" s="2" customFormat="1" ht="20.100000000000001" customHeight="1" x14ac:dyDescent="0.25">
      <c r="A46" s="10"/>
      <c r="B46" s="4"/>
      <c r="C46" s="4"/>
      <c r="D46" s="4"/>
      <c r="E46" s="4"/>
      <c r="F46" s="4"/>
      <c r="G46" s="4"/>
      <c r="H46" s="24"/>
    </row>
    <row r="47" spans="1:8" s="2" customFormat="1" ht="20.100000000000001" customHeight="1" x14ac:dyDescent="0.25">
      <c r="A47" s="6">
        <v>3</v>
      </c>
      <c r="B47" s="30" t="s">
        <v>160</v>
      </c>
      <c r="C47" s="4"/>
      <c r="D47" s="7" t="s">
        <v>156</v>
      </c>
      <c r="E47" s="8"/>
      <c r="F47" s="7" t="s">
        <v>131</v>
      </c>
      <c r="G47" s="4"/>
      <c r="H47" s="9" t="s">
        <v>157</v>
      </c>
    </row>
    <row r="48" spans="1:8" s="2" customFormat="1" ht="20.100000000000001" customHeight="1" x14ac:dyDescent="0.25">
      <c r="A48" s="10"/>
      <c r="B48" s="4" t="s">
        <v>12</v>
      </c>
      <c r="C48" s="4" t="s">
        <v>255</v>
      </c>
      <c r="D48" s="4"/>
      <c r="E48" s="4"/>
      <c r="F48" s="4"/>
      <c r="G48" s="4"/>
      <c r="H48" s="24" t="s">
        <v>1271</v>
      </c>
    </row>
    <row r="49" spans="1:8" s="2" customFormat="1" ht="20.100000000000001" customHeight="1" x14ac:dyDescent="0.25">
      <c r="A49" s="10"/>
      <c r="B49" s="4" t="s">
        <v>24</v>
      </c>
      <c r="C49" s="4" t="s">
        <v>258</v>
      </c>
      <c r="D49" s="4"/>
      <c r="E49" s="4"/>
      <c r="F49" s="4"/>
      <c r="G49" s="4"/>
      <c r="H49" s="24" t="s">
        <v>259</v>
      </c>
    </row>
    <row r="50" spans="1:8" s="2" customFormat="1" ht="20.100000000000001" customHeight="1" x14ac:dyDescent="0.25">
      <c r="A50" s="10"/>
      <c r="B50" s="4" t="s">
        <v>70</v>
      </c>
      <c r="C50" s="4" t="s">
        <v>2051</v>
      </c>
      <c r="D50" s="4"/>
      <c r="E50" s="4"/>
      <c r="F50" s="4"/>
      <c r="G50" s="4"/>
      <c r="H50" s="24" t="s">
        <v>328</v>
      </c>
    </row>
    <row r="51" spans="1:8" s="2" customFormat="1" ht="20.100000000000001" customHeight="1" x14ac:dyDescent="0.25">
      <c r="A51" s="10"/>
      <c r="B51" s="4" t="s">
        <v>72</v>
      </c>
      <c r="C51" s="4" t="s">
        <v>781</v>
      </c>
      <c r="D51" s="4"/>
      <c r="E51" s="4"/>
      <c r="F51" s="4"/>
      <c r="G51" s="4"/>
      <c r="H51" s="24" t="s">
        <v>1514</v>
      </c>
    </row>
    <row r="52" spans="1:8" s="2" customFormat="1" ht="20.100000000000001" customHeight="1" x14ac:dyDescent="0.25">
      <c r="A52" s="10"/>
      <c r="B52" s="4" t="s">
        <v>192</v>
      </c>
      <c r="C52" s="4" t="s">
        <v>671</v>
      </c>
      <c r="D52" s="4"/>
      <c r="E52" s="4"/>
      <c r="F52" s="4"/>
      <c r="G52" s="4"/>
      <c r="H52" s="24" t="s">
        <v>332</v>
      </c>
    </row>
    <row r="53" spans="1:8" s="2" customFormat="1" ht="20.100000000000001" customHeight="1" x14ac:dyDescent="0.25">
      <c r="A53" s="10"/>
      <c r="B53" s="4" t="s">
        <v>329</v>
      </c>
      <c r="C53" s="4" t="s">
        <v>680</v>
      </c>
      <c r="D53" s="4"/>
      <c r="E53" s="4"/>
      <c r="F53" s="4"/>
      <c r="G53" s="4"/>
      <c r="H53" s="24"/>
    </row>
    <row r="54" spans="1:8" s="2" customFormat="1" ht="20.100000000000001" customHeight="1" x14ac:dyDescent="0.25">
      <c r="A54" s="10"/>
      <c r="B54" s="4" t="s">
        <v>943</v>
      </c>
      <c r="C54" s="4" t="s">
        <v>950</v>
      </c>
      <c r="D54" s="4"/>
      <c r="E54" s="4"/>
      <c r="F54" s="4"/>
      <c r="G54" s="4"/>
      <c r="H54" s="24"/>
    </row>
    <row r="55" spans="1:8" s="2" customFormat="1" ht="20.100000000000001" customHeight="1" x14ac:dyDescent="0.25">
      <c r="A55" s="10"/>
      <c r="B55" s="4"/>
      <c r="C55" s="4"/>
      <c r="D55" s="4"/>
      <c r="E55" s="4"/>
      <c r="F55" s="4"/>
      <c r="G55" s="4"/>
      <c r="H55" s="24"/>
    </row>
    <row r="56" spans="1:8" s="2" customFormat="1" ht="20.100000000000001" customHeight="1" x14ac:dyDescent="0.25">
      <c r="A56" s="6">
        <v>4</v>
      </c>
      <c r="B56" s="38" t="s">
        <v>86</v>
      </c>
      <c r="C56" s="4"/>
      <c r="D56" s="268" t="s">
        <v>156</v>
      </c>
      <c r="E56" s="4"/>
      <c r="F56" s="268" t="s">
        <v>131</v>
      </c>
      <c r="G56" s="4"/>
      <c r="H56" s="24"/>
    </row>
    <row r="57" spans="1:8" s="2" customFormat="1" ht="20.100000000000001" customHeight="1" x14ac:dyDescent="0.25">
      <c r="A57" s="10"/>
      <c r="B57" s="4" t="s">
        <v>62</v>
      </c>
      <c r="C57" s="4" t="s">
        <v>783</v>
      </c>
      <c r="D57" s="4"/>
      <c r="E57" s="4"/>
      <c r="F57" s="4"/>
      <c r="G57" s="4"/>
      <c r="H57" s="24"/>
    </row>
    <row r="58" spans="1:8" s="2" customFormat="1" ht="20.100000000000001" customHeight="1" x14ac:dyDescent="0.25">
      <c r="A58" s="10"/>
      <c r="B58" s="4" t="s">
        <v>64</v>
      </c>
      <c r="C58" s="13" t="s">
        <v>1272</v>
      </c>
      <c r="D58" s="4"/>
      <c r="E58" s="4"/>
      <c r="F58" s="4"/>
      <c r="G58" s="4"/>
      <c r="H58" s="24"/>
    </row>
    <row r="59" spans="1:8" s="2" customFormat="1" ht="20.100000000000001" customHeight="1" x14ac:dyDescent="0.25">
      <c r="A59" s="10"/>
      <c r="B59" s="14" t="s">
        <v>256</v>
      </c>
      <c r="C59" s="4" t="s">
        <v>334</v>
      </c>
      <c r="D59" s="4"/>
      <c r="E59" s="4"/>
      <c r="F59" s="4"/>
      <c r="G59" s="4"/>
      <c r="H59" s="24"/>
    </row>
    <row r="60" spans="1:8" s="2" customFormat="1" ht="20.100000000000001" customHeight="1" x14ac:dyDescent="0.25">
      <c r="A60" s="10"/>
      <c r="B60" s="14" t="s">
        <v>354</v>
      </c>
      <c r="C60" s="4" t="s">
        <v>335</v>
      </c>
      <c r="D60" s="4"/>
      <c r="E60" s="4"/>
      <c r="F60" s="4"/>
      <c r="G60" s="4"/>
      <c r="H60" s="24"/>
    </row>
    <row r="61" spans="1:8" s="2" customFormat="1" ht="20.100000000000001" customHeight="1" x14ac:dyDescent="0.25">
      <c r="A61" s="10"/>
      <c r="B61" s="14" t="s">
        <v>355</v>
      </c>
      <c r="C61" s="4" t="s">
        <v>2052</v>
      </c>
      <c r="D61" s="4"/>
      <c r="E61" s="4"/>
      <c r="F61" s="4"/>
      <c r="G61" s="4"/>
      <c r="H61" s="24"/>
    </row>
    <row r="62" spans="1:8" s="2" customFormat="1" ht="20.100000000000001" customHeight="1" x14ac:dyDescent="0.25">
      <c r="A62" s="10"/>
      <c r="B62" s="14" t="s">
        <v>356</v>
      </c>
      <c r="C62" s="4" t="s">
        <v>2053</v>
      </c>
      <c r="D62" s="4"/>
      <c r="E62" s="4"/>
      <c r="F62" s="4"/>
      <c r="G62" s="4"/>
      <c r="H62" s="24"/>
    </row>
    <row r="63" spans="1:8" s="2" customFormat="1" ht="20.100000000000001" customHeight="1" x14ac:dyDescent="0.25">
      <c r="A63" s="10"/>
      <c r="B63" s="14" t="s">
        <v>370</v>
      </c>
      <c r="C63" s="4" t="s">
        <v>2054</v>
      </c>
      <c r="D63" s="4"/>
      <c r="E63" s="4"/>
      <c r="F63" s="4"/>
      <c r="G63" s="4"/>
      <c r="H63" s="24"/>
    </row>
    <row r="64" spans="1:8" s="2" customFormat="1" ht="20.100000000000001" customHeight="1" x14ac:dyDescent="0.25">
      <c r="A64" s="10"/>
      <c r="B64" s="14" t="s">
        <v>1374</v>
      </c>
      <c r="C64" s="4" t="s">
        <v>2055</v>
      </c>
      <c r="D64" s="4"/>
      <c r="E64" s="4"/>
      <c r="F64" s="4"/>
      <c r="G64" s="4"/>
      <c r="H64" s="24"/>
    </row>
    <row r="65" spans="1:8" s="2" customFormat="1" ht="20.100000000000001" customHeight="1" x14ac:dyDescent="0.25">
      <c r="A65" s="10"/>
      <c r="B65" s="4" t="s">
        <v>89</v>
      </c>
      <c r="C65" s="13" t="s">
        <v>672</v>
      </c>
      <c r="D65" s="4"/>
      <c r="E65" s="4"/>
      <c r="F65" s="4"/>
      <c r="G65" s="4"/>
      <c r="H65" s="24" t="s">
        <v>331</v>
      </c>
    </row>
    <row r="66" spans="1:8" s="2" customFormat="1" ht="20.100000000000001" customHeight="1" x14ac:dyDescent="0.25">
      <c r="A66" s="10"/>
      <c r="B66" s="14" t="s">
        <v>90</v>
      </c>
      <c r="C66" s="20" t="s">
        <v>669</v>
      </c>
      <c r="D66" s="4"/>
      <c r="E66" s="4"/>
      <c r="F66" s="4"/>
      <c r="G66" s="4"/>
      <c r="H66" s="24"/>
    </row>
    <row r="67" spans="1:8" s="2" customFormat="1" ht="20.100000000000001" customHeight="1" x14ac:dyDescent="0.25">
      <c r="A67" s="10"/>
      <c r="B67" s="14" t="s">
        <v>91</v>
      </c>
      <c r="C67" s="4" t="s">
        <v>673</v>
      </c>
      <c r="D67" s="4"/>
      <c r="E67" s="4"/>
      <c r="F67" s="4"/>
      <c r="G67" s="4"/>
      <c r="H67" s="24" t="s">
        <v>674</v>
      </c>
    </row>
    <row r="68" spans="1:8" s="2" customFormat="1" ht="20.100000000000001" customHeight="1" x14ac:dyDescent="0.25">
      <c r="A68" s="10"/>
      <c r="B68" s="14" t="s">
        <v>92</v>
      </c>
      <c r="C68" s="4" t="s">
        <v>675</v>
      </c>
      <c r="D68" s="4"/>
      <c r="E68" s="4"/>
      <c r="F68" s="4"/>
      <c r="G68" s="4"/>
      <c r="H68" s="24"/>
    </row>
    <row r="69" spans="1:8" s="2" customFormat="1" ht="20.100000000000001" customHeight="1" x14ac:dyDescent="0.25">
      <c r="A69" s="10"/>
      <c r="B69" s="14" t="s">
        <v>93</v>
      </c>
      <c r="C69" s="4" t="s">
        <v>668</v>
      </c>
      <c r="D69" s="4"/>
      <c r="E69" s="4"/>
      <c r="F69" s="4"/>
      <c r="G69" s="4"/>
      <c r="H69" s="24"/>
    </row>
    <row r="70" spans="1:8" s="2" customFormat="1" ht="20.100000000000001" customHeight="1" x14ac:dyDescent="0.25">
      <c r="A70" s="10"/>
      <c r="B70" s="4" t="s">
        <v>122</v>
      </c>
      <c r="C70" s="4" t="s">
        <v>784</v>
      </c>
      <c r="D70" s="4"/>
      <c r="E70" s="4"/>
      <c r="F70" s="4"/>
      <c r="G70" s="4"/>
      <c r="H70" s="24" t="s">
        <v>1273</v>
      </c>
    </row>
    <row r="71" spans="1:8" s="2" customFormat="1" ht="20.100000000000001" customHeight="1" x14ac:dyDescent="0.25">
      <c r="A71" s="10"/>
      <c r="B71" s="4"/>
      <c r="C71" s="4"/>
      <c r="D71" s="4"/>
      <c r="E71" s="4"/>
      <c r="F71" s="4"/>
      <c r="G71" s="4"/>
      <c r="H71" s="24"/>
    </row>
    <row r="72" spans="1:8" s="2" customFormat="1" ht="20.100000000000001" customHeight="1" x14ac:dyDescent="0.25">
      <c r="A72" s="6">
        <v>5</v>
      </c>
      <c r="B72" s="30" t="s">
        <v>327</v>
      </c>
      <c r="C72" s="4"/>
      <c r="D72" s="7" t="s">
        <v>156</v>
      </c>
      <c r="E72" s="8"/>
      <c r="F72" s="7" t="s">
        <v>131</v>
      </c>
      <c r="G72" s="4"/>
      <c r="H72" s="9" t="s">
        <v>157</v>
      </c>
    </row>
    <row r="73" spans="1:8" s="2" customFormat="1" ht="20.100000000000001" customHeight="1" x14ac:dyDescent="0.25">
      <c r="A73" s="10"/>
      <c r="B73" s="4" t="s">
        <v>247</v>
      </c>
      <c r="C73" s="4" t="s">
        <v>348</v>
      </c>
      <c r="D73" s="4"/>
      <c r="E73" s="4"/>
      <c r="F73" s="4"/>
      <c r="G73" s="4"/>
      <c r="H73" s="24"/>
    </row>
    <row r="74" spans="1:8" s="2" customFormat="1" ht="20.100000000000001" customHeight="1" x14ac:dyDescent="0.25">
      <c r="A74" s="201"/>
      <c r="B74" s="180" t="s">
        <v>611</v>
      </c>
      <c r="C74" s="185" t="s">
        <v>257</v>
      </c>
      <c r="D74" s="180"/>
      <c r="E74" s="180"/>
      <c r="F74" s="180"/>
      <c r="G74" s="180"/>
      <c r="H74" s="190"/>
    </row>
    <row r="75" spans="1:8" s="2" customFormat="1" ht="20.100000000000001" customHeight="1" x14ac:dyDescent="0.25">
      <c r="A75" s="201"/>
      <c r="B75" s="181" t="s">
        <v>790</v>
      </c>
      <c r="C75" s="180" t="s">
        <v>238</v>
      </c>
      <c r="D75" s="180"/>
      <c r="E75" s="180"/>
      <c r="F75" s="180"/>
      <c r="G75" s="180"/>
      <c r="H75" s="190"/>
    </row>
    <row r="76" spans="1:8" s="2" customFormat="1" ht="20.100000000000001" customHeight="1" x14ac:dyDescent="0.25">
      <c r="A76" s="201"/>
      <c r="B76" s="181" t="s">
        <v>794</v>
      </c>
      <c r="C76" s="180" t="s">
        <v>358</v>
      </c>
      <c r="D76" s="180"/>
      <c r="E76" s="180"/>
      <c r="F76" s="180"/>
      <c r="G76" s="180"/>
      <c r="H76" s="190"/>
    </row>
    <row r="77" spans="1:8" s="2" customFormat="1" ht="20.100000000000001" customHeight="1" x14ac:dyDescent="0.25">
      <c r="A77" s="201"/>
      <c r="B77" s="181" t="s">
        <v>795</v>
      </c>
      <c r="C77" s="180" t="s">
        <v>357</v>
      </c>
      <c r="D77" s="180"/>
      <c r="E77" s="180"/>
      <c r="F77" s="180"/>
      <c r="G77" s="180"/>
      <c r="H77" s="190"/>
    </row>
    <row r="78" spans="1:8" s="2" customFormat="1" ht="20.100000000000001" customHeight="1" x14ac:dyDescent="0.25">
      <c r="A78" s="201"/>
      <c r="B78" s="181" t="s">
        <v>796</v>
      </c>
      <c r="C78" s="180" t="s">
        <v>240</v>
      </c>
      <c r="D78" s="180"/>
      <c r="E78" s="180"/>
      <c r="F78" s="180"/>
      <c r="G78" s="180"/>
      <c r="H78" s="190" t="s">
        <v>360</v>
      </c>
    </row>
    <row r="79" spans="1:8" s="2" customFormat="1" ht="20.100000000000001" customHeight="1" x14ac:dyDescent="0.25">
      <c r="A79" s="201"/>
      <c r="B79" s="181" t="s">
        <v>797</v>
      </c>
      <c r="C79" s="180" t="s">
        <v>239</v>
      </c>
      <c r="D79" s="180"/>
      <c r="E79" s="180"/>
      <c r="F79" s="180"/>
      <c r="G79" s="180"/>
      <c r="H79" s="190"/>
    </row>
    <row r="80" spans="1:8" s="2" customFormat="1" ht="20.100000000000001" customHeight="1" x14ac:dyDescent="0.25">
      <c r="A80" s="201"/>
      <c r="B80" s="181" t="s">
        <v>798</v>
      </c>
      <c r="C80" s="192" t="s">
        <v>260</v>
      </c>
      <c r="D80" s="192"/>
      <c r="E80" s="192"/>
      <c r="F80" s="192"/>
      <c r="G80" s="192"/>
      <c r="H80" s="194"/>
    </row>
    <row r="81" spans="1:8" s="2" customFormat="1" ht="20.100000000000001" customHeight="1" x14ac:dyDescent="0.25">
      <c r="A81" s="201"/>
      <c r="B81" s="181"/>
      <c r="C81" s="184" t="s">
        <v>14</v>
      </c>
      <c r="D81" s="211" t="str">
        <f>VLOOKUP(SUM(_Output!B143:B148),_SUM_Completeness!A55:B61,2,FALSE)</f>
        <v>Incomplete</v>
      </c>
      <c r="E81" s="180"/>
      <c r="F81" s="180"/>
      <c r="G81" s="180"/>
      <c r="H81" s="208" t="s">
        <v>2056</v>
      </c>
    </row>
    <row r="82" spans="1:8" s="2" customFormat="1" ht="20.100000000000001" customHeight="1" x14ac:dyDescent="0.25">
      <c r="A82" s="10"/>
      <c r="B82" s="4" t="s">
        <v>612</v>
      </c>
      <c r="C82" s="4" t="s">
        <v>349</v>
      </c>
      <c r="D82" s="4"/>
      <c r="E82" s="4"/>
      <c r="F82" s="4"/>
      <c r="G82" s="4"/>
      <c r="H82" s="24"/>
    </row>
    <row r="83" spans="1:8" s="2" customFormat="1" ht="20.100000000000001" customHeight="1" x14ac:dyDescent="0.25">
      <c r="A83" s="201"/>
      <c r="B83" s="180" t="s">
        <v>613</v>
      </c>
      <c r="C83" s="185" t="s">
        <v>350</v>
      </c>
      <c r="D83" s="180"/>
      <c r="E83" s="180"/>
      <c r="F83" s="180"/>
      <c r="G83" s="180"/>
      <c r="H83" s="190"/>
    </row>
    <row r="84" spans="1:8" s="2" customFormat="1" ht="20.100000000000001" customHeight="1" x14ac:dyDescent="0.25">
      <c r="A84" s="201"/>
      <c r="B84" s="181" t="s">
        <v>614</v>
      </c>
      <c r="C84" s="191" t="s">
        <v>351</v>
      </c>
      <c r="D84" s="180"/>
      <c r="E84" s="180"/>
      <c r="F84" s="180"/>
      <c r="G84" s="180"/>
      <c r="H84" s="190"/>
    </row>
    <row r="85" spans="1:8" s="2" customFormat="1" ht="20.100000000000001" customHeight="1" x14ac:dyDescent="0.25">
      <c r="A85" s="201"/>
      <c r="B85" s="181" t="s">
        <v>615</v>
      </c>
      <c r="C85" s="180" t="s">
        <v>352</v>
      </c>
      <c r="D85" s="180"/>
      <c r="E85" s="180"/>
      <c r="F85" s="180"/>
      <c r="G85" s="180"/>
      <c r="H85" s="190"/>
    </row>
    <row r="86" spans="1:8" s="2" customFormat="1" ht="20.100000000000001" customHeight="1" x14ac:dyDescent="0.25">
      <c r="A86" s="201"/>
      <c r="B86" s="181" t="s">
        <v>616</v>
      </c>
      <c r="C86" s="192" t="s">
        <v>241</v>
      </c>
      <c r="D86" s="192"/>
      <c r="E86" s="192"/>
      <c r="F86" s="192"/>
      <c r="G86" s="192"/>
      <c r="H86" s="194"/>
    </row>
    <row r="87" spans="1:8" s="2" customFormat="1" ht="20.100000000000001" customHeight="1" x14ac:dyDescent="0.25">
      <c r="A87" s="201"/>
      <c r="B87" s="181"/>
      <c r="C87" s="184" t="s">
        <v>14</v>
      </c>
      <c r="D87" s="211" t="str">
        <f>VLOOKUP(SUM(_Output!B151:B153),_SUM_Completeness!A64:B67,2,FALSE)</f>
        <v>Incomplete</v>
      </c>
      <c r="E87" s="180"/>
      <c r="F87" s="180"/>
      <c r="G87" s="180"/>
      <c r="H87" s="208" t="s">
        <v>2057</v>
      </c>
    </row>
    <row r="88" spans="1:8" s="2" customFormat="1" ht="20.100000000000001" customHeight="1" x14ac:dyDescent="0.25">
      <c r="A88" s="10"/>
      <c r="B88" s="23" t="s">
        <v>619</v>
      </c>
      <c r="C88" s="4" t="s">
        <v>369</v>
      </c>
      <c r="D88" s="4"/>
      <c r="E88" s="4"/>
      <c r="F88" s="4"/>
      <c r="G88" s="4"/>
      <c r="H88" s="24" t="s">
        <v>1274</v>
      </c>
    </row>
    <row r="89" spans="1:8" s="2" customFormat="1" ht="20.100000000000001" customHeight="1" x14ac:dyDescent="0.25">
      <c r="A89" s="10"/>
      <c r="B89" s="23" t="s">
        <v>791</v>
      </c>
      <c r="C89" s="4" t="s">
        <v>372</v>
      </c>
      <c r="D89" s="4"/>
      <c r="E89" s="4"/>
      <c r="F89" s="4"/>
      <c r="G89" s="4"/>
      <c r="H89" s="24" t="s">
        <v>1275</v>
      </c>
    </row>
    <row r="90" spans="1:8" s="2" customFormat="1" ht="20.100000000000001" customHeight="1" x14ac:dyDescent="0.25">
      <c r="A90" s="10"/>
      <c r="B90" s="23" t="s">
        <v>792</v>
      </c>
      <c r="C90" s="4" t="s">
        <v>353</v>
      </c>
      <c r="D90" s="4"/>
      <c r="E90" s="4"/>
      <c r="F90" s="4"/>
      <c r="G90" s="4"/>
      <c r="H90" s="24"/>
    </row>
    <row r="91" spans="1:8" s="2" customFormat="1" ht="20.100000000000001" customHeight="1" x14ac:dyDescent="0.25">
      <c r="A91" s="10"/>
      <c r="B91" s="23" t="s">
        <v>793</v>
      </c>
      <c r="C91" s="4" t="s">
        <v>718</v>
      </c>
      <c r="D91" s="4"/>
      <c r="E91" s="4"/>
      <c r="F91" s="4"/>
      <c r="G91" s="4"/>
      <c r="H91" s="24"/>
    </row>
    <row r="92" spans="1:8" ht="20.100000000000001" customHeight="1" x14ac:dyDescent="0.25">
      <c r="A92" s="16"/>
      <c r="B92" s="11"/>
      <c r="C92" s="11"/>
      <c r="D92" s="11"/>
      <c r="E92" s="11"/>
      <c r="F92" s="11"/>
      <c r="G92" s="11"/>
      <c r="H92" s="25"/>
    </row>
    <row r="93" spans="1:8" ht="20.100000000000001" customHeight="1" x14ac:dyDescent="0.25">
      <c r="A93" s="6">
        <v>6</v>
      </c>
      <c r="B93" s="30" t="s">
        <v>251</v>
      </c>
      <c r="C93" s="4"/>
      <c r="D93" s="11"/>
      <c r="E93" s="11"/>
      <c r="F93" s="11"/>
      <c r="G93" s="11"/>
      <c r="H93" s="25"/>
    </row>
    <row r="94" spans="1:8" ht="20.100000000000001" customHeight="1" x14ac:dyDescent="0.25">
      <c r="A94" s="16"/>
      <c r="B94" s="4" t="s">
        <v>816</v>
      </c>
      <c r="C94" s="4" t="s">
        <v>250</v>
      </c>
      <c r="D94" s="347"/>
      <c r="E94" s="348"/>
      <c r="F94" s="349"/>
      <c r="G94" s="11"/>
      <c r="H94" s="25"/>
    </row>
    <row r="95" spans="1:8" ht="20.100000000000001" customHeight="1" x14ac:dyDescent="0.25">
      <c r="A95" s="16"/>
      <c r="B95" s="4"/>
      <c r="C95" s="4"/>
      <c r="D95" s="350"/>
      <c r="E95" s="351"/>
      <c r="F95" s="352"/>
      <c r="G95" s="11"/>
      <c r="H95" s="25"/>
    </row>
    <row r="96" spans="1:8" ht="20.100000000000001" customHeight="1" x14ac:dyDescent="0.25">
      <c r="A96" s="16"/>
      <c r="B96" s="4"/>
      <c r="C96" s="4"/>
      <c r="D96" s="350"/>
      <c r="E96" s="351"/>
      <c r="F96" s="352"/>
      <c r="G96" s="11"/>
      <c r="H96" s="25"/>
    </row>
    <row r="97" spans="1:8" ht="20.100000000000001" customHeight="1" x14ac:dyDescent="0.25">
      <c r="A97" s="16"/>
      <c r="B97" s="4"/>
      <c r="C97" s="4"/>
      <c r="D97" s="353"/>
      <c r="E97" s="354"/>
      <c r="F97" s="355"/>
      <c r="G97" s="11"/>
      <c r="H97" s="25"/>
    </row>
    <row r="98" spans="1:8" ht="20.100000000000001" customHeight="1" thickBot="1" x14ac:dyDescent="0.3">
      <c r="A98" s="17"/>
      <c r="B98" s="18"/>
      <c r="C98" s="18"/>
      <c r="D98" s="18"/>
      <c r="E98" s="18"/>
      <c r="F98" s="18"/>
      <c r="G98" s="18"/>
      <c r="H98" s="26"/>
    </row>
    <row r="99" spans="1:8" hidden="1" x14ac:dyDescent="0.25"/>
    <row r="100" spans="1:8" hidden="1" x14ac:dyDescent="0.25"/>
    <row r="101" spans="1:8" hidden="1" x14ac:dyDescent="0.25"/>
    <row r="102" spans="1:8" hidden="1" x14ac:dyDescent="0.25"/>
    <row r="103" spans="1:8" hidden="1" x14ac:dyDescent="0.25"/>
  </sheetData>
  <mergeCells count="3">
    <mergeCell ref="D31:F31"/>
    <mergeCell ref="D94:F97"/>
    <mergeCell ref="A1:H3"/>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71" r:id="rId4" name="Drop Down 3">
              <controlPr defaultSize="0" autoLine="0" autoPict="0">
                <anchor moveWithCells="1">
                  <from>
                    <xdr:col>3</xdr:col>
                    <xdr:colOff>9525</xdr:colOff>
                    <xdr:row>17</xdr:row>
                    <xdr:rowOff>38100</xdr:rowOff>
                  </from>
                  <to>
                    <xdr:col>4</xdr:col>
                    <xdr:colOff>9525</xdr:colOff>
                    <xdr:row>17</xdr:row>
                    <xdr:rowOff>238125</xdr:rowOff>
                  </to>
                </anchor>
              </controlPr>
            </control>
          </mc:Choice>
        </mc:AlternateContent>
        <mc:AlternateContent xmlns:mc="http://schemas.openxmlformats.org/markup-compatibility/2006">
          <mc:Choice Requires="x14">
            <control shapeId="7173" r:id="rId5" name="Drop Down 5">
              <controlPr defaultSize="0" autoLine="0" autoPict="0">
                <anchor moveWithCells="1">
                  <from>
                    <xdr:col>3</xdr:col>
                    <xdr:colOff>9525</xdr:colOff>
                    <xdr:row>18</xdr:row>
                    <xdr:rowOff>28575</xdr:rowOff>
                  </from>
                  <to>
                    <xdr:col>4</xdr:col>
                    <xdr:colOff>9525</xdr:colOff>
                    <xdr:row>18</xdr:row>
                    <xdr:rowOff>228600</xdr:rowOff>
                  </to>
                </anchor>
              </controlPr>
            </control>
          </mc:Choice>
        </mc:AlternateContent>
        <mc:AlternateContent xmlns:mc="http://schemas.openxmlformats.org/markup-compatibility/2006">
          <mc:Choice Requires="x14">
            <control shapeId="7174" r:id="rId6" name="Drop Down 6">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7175" r:id="rId7" name="Drop Down 7">
              <controlPr defaultSize="0" autoLine="0" autoPict="0">
                <anchor moveWithCells="1">
                  <from>
                    <xdr:col>3</xdr:col>
                    <xdr:colOff>9525</xdr:colOff>
                    <xdr:row>20</xdr:row>
                    <xdr:rowOff>28575</xdr:rowOff>
                  </from>
                  <to>
                    <xdr:col>4</xdr:col>
                    <xdr:colOff>9525</xdr:colOff>
                    <xdr:row>20</xdr:row>
                    <xdr:rowOff>228600</xdr:rowOff>
                  </to>
                </anchor>
              </controlPr>
            </control>
          </mc:Choice>
        </mc:AlternateContent>
        <mc:AlternateContent xmlns:mc="http://schemas.openxmlformats.org/markup-compatibility/2006">
          <mc:Choice Requires="x14">
            <control shapeId="7176" r:id="rId8" name="Drop Down 8">
              <controlPr defaultSize="0" autoLine="0" autoPict="0">
                <anchor moveWithCells="1">
                  <from>
                    <xdr:col>3</xdr:col>
                    <xdr:colOff>9525</xdr:colOff>
                    <xdr:row>21</xdr:row>
                    <xdr:rowOff>28575</xdr:rowOff>
                  </from>
                  <to>
                    <xdr:col>4</xdr:col>
                    <xdr:colOff>9525</xdr:colOff>
                    <xdr:row>21</xdr:row>
                    <xdr:rowOff>228600</xdr:rowOff>
                  </to>
                </anchor>
              </controlPr>
            </control>
          </mc:Choice>
        </mc:AlternateContent>
        <mc:AlternateContent xmlns:mc="http://schemas.openxmlformats.org/markup-compatibility/2006">
          <mc:Choice Requires="x14">
            <control shapeId="7177" r:id="rId9" name="Drop Down 9">
              <controlPr defaultSize="0" autoLine="0" autoPict="0">
                <anchor moveWithCells="1">
                  <from>
                    <xdr:col>3</xdr:col>
                    <xdr:colOff>9525</xdr:colOff>
                    <xdr:row>22</xdr:row>
                    <xdr:rowOff>28575</xdr:rowOff>
                  </from>
                  <to>
                    <xdr:col>4</xdr:col>
                    <xdr:colOff>9525</xdr:colOff>
                    <xdr:row>22</xdr:row>
                    <xdr:rowOff>228600</xdr:rowOff>
                  </to>
                </anchor>
              </controlPr>
            </control>
          </mc:Choice>
        </mc:AlternateContent>
        <mc:AlternateContent xmlns:mc="http://schemas.openxmlformats.org/markup-compatibility/2006">
          <mc:Choice Requires="x14">
            <control shapeId="7178" r:id="rId10" name="Drop Down 10">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7179" r:id="rId11" name="Drop Down 11">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7180" r:id="rId12" name="Drop Down 12">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7181" r:id="rId13" name="Drop Down 13">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7182" r:id="rId14" name="Drop Down 14">
              <controlPr defaultSize="0" autoLine="0" autoPict="0">
                <anchor moveWithCells="1">
                  <from>
                    <xdr:col>3</xdr:col>
                    <xdr:colOff>9525</xdr:colOff>
                    <xdr:row>27</xdr:row>
                    <xdr:rowOff>28575</xdr:rowOff>
                  </from>
                  <to>
                    <xdr:col>4</xdr:col>
                    <xdr:colOff>9525</xdr:colOff>
                    <xdr:row>27</xdr:row>
                    <xdr:rowOff>228600</xdr:rowOff>
                  </to>
                </anchor>
              </controlPr>
            </control>
          </mc:Choice>
        </mc:AlternateContent>
        <mc:AlternateContent xmlns:mc="http://schemas.openxmlformats.org/markup-compatibility/2006">
          <mc:Choice Requires="x14">
            <control shapeId="7183" r:id="rId15" name="Drop Down 15">
              <controlPr defaultSize="0" autoLine="0" autoPict="0">
                <anchor moveWithCells="1">
                  <from>
                    <xdr:col>5</xdr:col>
                    <xdr:colOff>9525</xdr:colOff>
                    <xdr:row>15</xdr:row>
                    <xdr:rowOff>38100</xdr:rowOff>
                  </from>
                  <to>
                    <xdr:col>6</xdr:col>
                    <xdr:colOff>9525</xdr:colOff>
                    <xdr:row>15</xdr:row>
                    <xdr:rowOff>238125</xdr:rowOff>
                  </to>
                </anchor>
              </controlPr>
            </control>
          </mc:Choice>
        </mc:AlternateContent>
        <mc:AlternateContent xmlns:mc="http://schemas.openxmlformats.org/markup-compatibility/2006">
          <mc:Choice Requires="x14">
            <control shapeId="7184" r:id="rId16" name="Drop Down 16">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7185" r:id="rId17" name="Drop Down 17">
              <controlPr defaultSize="0" autoLine="0" autoPict="0">
                <anchor moveWithCells="1">
                  <from>
                    <xdr:col>5</xdr:col>
                    <xdr:colOff>9525</xdr:colOff>
                    <xdr:row>29</xdr:row>
                    <xdr:rowOff>38100</xdr:rowOff>
                  </from>
                  <to>
                    <xdr:col>6</xdr:col>
                    <xdr:colOff>9525</xdr:colOff>
                    <xdr:row>29</xdr:row>
                    <xdr:rowOff>238125</xdr:rowOff>
                  </to>
                </anchor>
              </controlPr>
            </control>
          </mc:Choice>
        </mc:AlternateContent>
        <mc:AlternateContent xmlns:mc="http://schemas.openxmlformats.org/markup-compatibility/2006">
          <mc:Choice Requires="x14">
            <control shapeId="7187" r:id="rId18" name="Drop Down 19">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7188" r:id="rId19" name="Drop Down 20">
              <controlPr defaultSize="0" autoLine="0" autoPict="0">
                <anchor moveWithCells="1">
                  <from>
                    <xdr:col>5</xdr:col>
                    <xdr:colOff>9525</xdr:colOff>
                    <xdr:row>31</xdr:row>
                    <xdr:rowOff>38100</xdr:rowOff>
                  </from>
                  <to>
                    <xdr:col>6</xdr:col>
                    <xdr:colOff>9525</xdr:colOff>
                    <xdr:row>31</xdr:row>
                    <xdr:rowOff>238125</xdr:rowOff>
                  </to>
                </anchor>
              </controlPr>
            </control>
          </mc:Choice>
        </mc:AlternateContent>
        <mc:AlternateContent xmlns:mc="http://schemas.openxmlformats.org/markup-compatibility/2006">
          <mc:Choice Requires="x14">
            <control shapeId="7190" r:id="rId20" name="Drop Down 22">
              <controlPr defaultSize="0" autoLine="0" autoPict="0">
                <anchor moveWithCells="1">
                  <from>
                    <xdr:col>5</xdr:col>
                    <xdr:colOff>9525</xdr:colOff>
                    <xdr:row>32</xdr:row>
                    <xdr:rowOff>38100</xdr:rowOff>
                  </from>
                  <to>
                    <xdr:col>6</xdr:col>
                    <xdr:colOff>9525</xdr:colOff>
                    <xdr:row>32</xdr:row>
                    <xdr:rowOff>238125</xdr:rowOff>
                  </to>
                </anchor>
              </controlPr>
            </control>
          </mc:Choice>
        </mc:AlternateContent>
        <mc:AlternateContent xmlns:mc="http://schemas.openxmlformats.org/markup-compatibility/2006">
          <mc:Choice Requires="x14">
            <control shapeId="7191" r:id="rId21" name="Drop Down 23">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7192" r:id="rId22" name="Drop Down 24">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7193" r:id="rId23" name="Drop Down 25">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7194" r:id="rId24" name="Drop Down 26">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7195" r:id="rId25" name="Drop Down 27">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7196" r:id="rId26" name="Drop Down 28">
              <controlPr defaultSize="0" autoLine="0" autoPict="0">
                <anchor moveWithCells="1">
                  <from>
                    <xdr:col>3</xdr:col>
                    <xdr:colOff>9525</xdr:colOff>
                    <xdr:row>40</xdr:row>
                    <xdr:rowOff>28575</xdr:rowOff>
                  </from>
                  <to>
                    <xdr:col>4</xdr:col>
                    <xdr:colOff>9525</xdr:colOff>
                    <xdr:row>40</xdr:row>
                    <xdr:rowOff>228600</xdr:rowOff>
                  </to>
                </anchor>
              </controlPr>
            </control>
          </mc:Choice>
        </mc:AlternateContent>
        <mc:AlternateContent xmlns:mc="http://schemas.openxmlformats.org/markup-compatibility/2006">
          <mc:Choice Requires="x14">
            <control shapeId="7197" r:id="rId27" name="Drop Down 29">
              <controlPr defaultSize="0" autoLine="0" autoPict="0">
                <anchor moveWithCells="1">
                  <from>
                    <xdr:col>3</xdr:col>
                    <xdr:colOff>9525</xdr:colOff>
                    <xdr:row>41</xdr:row>
                    <xdr:rowOff>28575</xdr:rowOff>
                  </from>
                  <to>
                    <xdr:col>4</xdr:col>
                    <xdr:colOff>9525</xdr:colOff>
                    <xdr:row>41</xdr:row>
                    <xdr:rowOff>228600</xdr:rowOff>
                  </to>
                </anchor>
              </controlPr>
            </control>
          </mc:Choice>
        </mc:AlternateContent>
        <mc:AlternateContent xmlns:mc="http://schemas.openxmlformats.org/markup-compatibility/2006">
          <mc:Choice Requires="x14">
            <control shapeId="7198" r:id="rId28" name="Drop Down 30">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7200" r:id="rId29" name="Drop Down 32">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7201" r:id="rId30" name="Drop Down 33">
              <controlPr defaultSize="0" autoLine="0" autoPict="0">
                <anchor moveWithCells="1">
                  <from>
                    <xdr:col>5</xdr:col>
                    <xdr:colOff>9525</xdr:colOff>
                    <xdr:row>33</xdr:row>
                    <xdr:rowOff>38100</xdr:rowOff>
                  </from>
                  <to>
                    <xdr:col>6</xdr:col>
                    <xdr:colOff>9525</xdr:colOff>
                    <xdr:row>33</xdr:row>
                    <xdr:rowOff>238125</xdr:rowOff>
                  </to>
                </anchor>
              </controlPr>
            </control>
          </mc:Choice>
        </mc:AlternateContent>
        <mc:AlternateContent xmlns:mc="http://schemas.openxmlformats.org/markup-compatibility/2006">
          <mc:Choice Requires="x14">
            <control shapeId="7202" r:id="rId31" name="Drop Down 34">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7203" r:id="rId32" name="Drop Down 35">
              <controlPr defaultSize="0" autoLine="0" autoPict="0">
                <anchor moveWithCells="1">
                  <from>
                    <xdr:col>5</xdr:col>
                    <xdr:colOff>9525</xdr:colOff>
                    <xdr:row>44</xdr:row>
                    <xdr:rowOff>38100</xdr:rowOff>
                  </from>
                  <to>
                    <xdr:col>6</xdr:col>
                    <xdr:colOff>9525</xdr:colOff>
                    <xdr:row>44</xdr:row>
                    <xdr:rowOff>238125</xdr:rowOff>
                  </to>
                </anchor>
              </controlPr>
            </control>
          </mc:Choice>
        </mc:AlternateContent>
        <mc:AlternateContent xmlns:mc="http://schemas.openxmlformats.org/markup-compatibility/2006">
          <mc:Choice Requires="x14">
            <control shapeId="7205" r:id="rId33" name="Drop Down 37">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7206" r:id="rId34" name="Drop Down 38">
              <controlPr defaultSize="0" autoLine="0" autoPict="0">
                <anchor moveWithCells="1">
                  <from>
                    <xdr:col>3</xdr:col>
                    <xdr:colOff>9525</xdr:colOff>
                    <xdr:row>48</xdr:row>
                    <xdr:rowOff>28575</xdr:rowOff>
                  </from>
                  <to>
                    <xdr:col>4</xdr:col>
                    <xdr:colOff>9525</xdr:colOff>
                    <xdr:row>48</xdr:row>
                    <xdr:rowOff>228600</xdr:rowOff>
                  </to>
                </anchor>
              </controlPr>
            </control>
          </mc:Choice>
        </mc:AlternateContent>
        <mc:AlternateContent xmlns:mc="http://schemas.openxmlformats.org/markup-compatibility/2006">
          <mc:Choice Requires="x14">
            <control shapeId="7211" r:id="rId35" name="Drop Down 43">
              <controlPr defaultSize="0" autoLine="0" autoPict="0">
                <anchor moveWithCells="1">
                  <from>
                    <xdr:col>5</xdr:col>
                    <xdr:colOff>9525</xdr:colOff>
                    <xdr:row>47</xdr:row>
                    <xdr:rowOff>38100</xdr:rowOff>
                  </from>
                  <to>
                    <xdr:col>6</xdr:col>
                    <xdr:colOff>9525</xdr:colOff>
                    <xdr:row>47</xdr:row>
                    <xdr:rowOff>238125</xdr:rowOff>
                  </to>
                </anchor>
              </controlPr>
            </control>
          </mc:Choice>
        </mc:AlternateContent>
        <mc:AlternateContent xmlns:mc="http://schemas.openxmlformats.org/markup-compatibility/2006">
          <mc:Choice Requires="x14">
            <control shapeId="7212" r:id="rId36" name="Drop Down 44">
              <controlPr defaultSize="0" autoLine="0" autoPict="0">
                <anchor moveWithCells="1">
                  <from>
                    <xdr:col>5</xdr:col>
                    <xdr:colOff>9525</xdr:colOff>
                    <xdr:row>48</xdr:row>
                    <xdr:rowOff>38100</xdr:rowOff>
                  </from>
                  <to>
                    <xdr:col>6</xdr:col>
                    <xdr:colOff>9525</xdr:colOff>
                    <xdr:row>48</xdr:row>
                    <xdr:rowOff>238125</xdr:rowOff>
                  </to>
                </anchor>
              </controlPr>
            </control>
          </mc:Choice>
        </mc:AlternateContent>
        <mc:AlternateContent xmlns:mc="http://schemas.openxmlformats.org/markup-compatibility/2006">
          <mc:Choice Requires="x14">
            <control shapeId="7218" r:id="rId37" name="Drop Down 50">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7219" r:id="rId38" name="Drop Down 51">
              <controlPr defaultSize="0" autoLine="0" autoPict="0">
                <anchor moveWithCells="1">
                  <from>
                    <xdr:col>5</xdr:col>
                    <xdr:colOff>9525</xdr:colOff>
                    <xdr:row>49</xdr:row>
                    <xdr:rowOff>38100</xdr:rowOff>
                  </from>
                  <to>
                    <xdr:col>6</xdr:col>
                    <xdr:colOff>9525</xdr:colOff>
                    <xdr:row>49</xdr:row>
                    <xdr:rowOff>238125</xdr:rowOff>
                  </to>
                </anchor>
              </controlPr>
            </control>
          </mc:Choice>
        </mc:AlternateContent>
        <mc:AlternateContent xmlns:mc="http://schemas.openxmlformats.org/markup-compatibility/2006">
          <mc:Choice Requires="x14">
            <control shapeId="7221" r:id="rId39" name="Drop Down 53">
              <controlPr defaultSize="0" autoLine="0" autoPict="0">
                <anchor moveWithCells="1">
                  <from>
                    <xdr:col>5</xdr:col>
                    <xdr:colOff>9525</xdr:colOff>
                    <xdr:row>58</xdr:row>
                    <xdr:rowOff>38100</xdr:rowOff>
                  </from>
                  <to>
                    <xdr:col>6</xdr:col>
                    <xdr:colOff>9525</xdr:colOff>
                    <xdr:row>58</xdr:row>
                    <xdr:rowOff>238125</xdr:rowOff>
                  </to>
                </anchor>
              </controlPr>
            </control>
          </mc:Choice>
        </mc:AlternateContent>
        <mc:AlternateContent xmlns:mc="http://schemas.openxmlformats.org/markup-compatibility/2006">
          <mc:Choice Requires="x14">
            <control shapeId="7222" r:id="rId40" name="Drop Down 54">
              <controlPr defaultSize="0" autoLine="0" autoPict="0">
                <anchor moveWithCells="1">
                  <from>
                    <xdr:col>5</xdr:col>
                    <xdr:colOff>9525</xdr:colOff>
                    <xdr:row>59</xdr:row>
                    <xdr:rowOff>38100</xdr:rowOff>
                  </from>
                  <to>
                    <xdr:col>6</xdr:col>
                    <xdr:colOff>9525</xdr:colOff>
                    <xdr:row>59</xdr:row>
                    <xdr:rowOff>238125</xdr:rowOff>
                  </to>
                </anchor>
              </controlPr>
            </control>
          </mc:Choice>
        </mc:AlternateContent>
        <mc:AlternateContent xmlns:mc="http://schemas.openxmlformats.org/markup-compatibility/2006">
          <mc:Choice Requires="x14">
            <control shapeId="7223" r:id="rId41" name="Drop Down 55">
              <controlPr defaultSize="0" autoLine="0" autoPict="0">
                <anchor moveWithCells="1">
                  <from>
                    <xdr:col>5</xdr:col>
                    <xdr:colOff>9525</xdr:colOff>
                    <xdr:row>60</xdr:row>
                    <xdr:rowOff>38100</xdr:rowOff>
                  </from>
                  <to>
                    <xdr:col>6</xdr:col>
                    <xdr:colOff>9525</xdr:colOff>
                    <xdr:row>60</xdr:row>
                    <xdr:rowOff>238125</xdr:rowOff>
                  </to>
                </anchor>
              </controlPr>
            </control>
          </mc:Choice>
        </mc:AlternateContent>
        <mc:AlternateContent xmlns:mc="http://schemas.openxmlformats.org/markup-compatibility/2006">
          <mc:Choice Requires="x14">
            <control shapeId="7224" r:id="rId42" name="Drop Down 56">
              <controlPr defaultSize="0" autoLine="0" autoPict="0">
                <anchor moveWithCells="1">
                  <from>
                    <xdr:col>5</xdr:col>
                    <xdr:colOff>9525</xdr:colOff>
                    <xdr:row>61</xdr:row>
                    <xdr:rowOff>38100</xdr:rowOff>
                  </from>
                  <to>
                    <xdr:col>6</xdr:col>
                    <xdr:colOff>9525</xdr:colOff>
                    <xdr:row>61</xdr:row>
                    <xdr:rowOff>238125</xdr:rowOff>
                  </to>
                </anchor>
              </controlPr>
            </control>
          </mc:Choice>
        </mc:AlternateContent>
        <mc:AlternateContent xmlns:mc="http://schemas.openxmlformats.org/markup-compatibility/2006">
          <mc:Choice Requires="x14">
            <control shapeId="7238" r:id="rId43" name="Drop Down 70">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7239" r:id="rId44" name="Drop Down 71">
              <controlPr defaultSize="0" autoLine="0" autoPict="0">
                <anchor moveWithCells="1">
                  <from>
                    <xdr:col>3</xdr:col>
                    <xdr:colOff>9525</xdr:colOff>
                    <xdr:row>51</xdr:row>
                    <xdr:rowOff>28575</xdr:rowOff>
                  </from>
                  <to>
                    <xdr:col>4</xdr:col>
                    <xdr:colOff>9525</xdr:colOff>
                    <xdr:row>51</xdr:row>
                    <xdr:rowOff>228600</xdr:rowOff>
                  </to>
                </anchor>
              </controlPr>
            </control>
          </mc:Choice>
        </mc:AlternateContent>
        <mc:AlternateContent xmlns:mc="http://schemas.openxmlformats.org/markup-compatibility/2006">
          <mc:Choice Requires="x14">
            <control shapeId="7240" r:id="rId45" name="Drop Down 72">
              <controlPr defaultSize="0" autoLine="0" autoPict="0">
                <anchor moveWithCells="1">
                  <from>
                    <xdr:col>5</xdr:col>
                    <xdr:colOff>9525</xdr:colOff>
                    <xdr:row>50</xdr:row>
                    <xdr:rowOff>38100</xdr:rowOff>
                  </from>
                  <to>
                    <xdr:col>6</xdr:col>
                    <xdr:colOff>9525</xdr:colOff>
                    <xdr:row>50</xdr:row>
                    <xdr:rowOff>238125</xdr:rowOff>
                  </to>
                </anchor>
              </controlPr>
            </control>
          </mc:Choice>
        </mc:AlternateContent>
        <mc:AlternateContent xmlns:mc="http://schemas.openxmlformats.org/markup-compatibility/2006">
          <mc:Choice Requires="x14">
            <control shapeId="7241" r:id="rId46" name="Drop Down 73">
              <controlPr defaultSize="0" autoLine="0" autoPict="0">
                <anchor moveWithCells="1">
                  <from>
                    <xdr:col>5</xdr:col>
                    <xdr:colOff>9525</xdr:colOff>
                    <xdr:row>51</xdr:row>
                    <xdr:rowOff>38100</xdr:rowOff>
                  </from>
                  <to>
                    <xdr:col>6</xdr:col>
                    <xdr:colOff>9525</xdr:colOff>
                    <xdr:row>51</xdr:row>
                    <xdr:rowOff>238125</xdr:rowOff>
                  </to>
                </anchor>
              </controlPr>
            </control>
          </mc:Choice>
        </mc:AlternateContent>
        <mc:AlternateContent xmlns:mc="http://schemas.openxmlformats.org/markup-compatibility/2006">
          <mc:Choice Requires="x14">
            <control shapeId="7243" r:id="rId47" name="Drop Down 75">
              <controlPr defaultSize="0" autoLine="0" autoPict="0">
                <anchor moveWithCells="1">
                  <from>
                    <xdr:col>3</xdr:col>
                    <xdr:colOff>9525</xdr:colOff>
                    <xdr:row>72</xdr:row>
                    <xdr:rowOff>28575</xdr:rowOff>
                  </from>
                  <to>
                    <xdr:col>4</xdr:col>
                    <xdr:colOff>9525</xdr:colOff>
                    <xdr:row>72</xdr:row>
                    <xdr:rowOff>228600</xdr:rowOff>
                  </to>
                </anchor>
              </controlPr>
            </control>
          </mc:Choice>
        </mc:AlternateContent>
        <mc:AlternateContent xmlns:mc="http://schemas.openxmlformats.org/markup-compatibility/2006">
          <mc:Choice Requires="x14">
            <control shapeId="7245" r:id="rId48" name="Drop Down 77">
              <controlPr defaultSize="0" autoLine="0" autoPict="0">
                <anchor moveWithCells="1">
                  <from>
                    <xdr:col>3</xdr:col>
                    <xdr:colOff>9525</xdr:colOff>
                    <xdr:row>74</xdr:row>
                    <xdr:rowOff>28575</xdr:rowOff>
                  </from>
                  <to>
                    <xdr:col>4</xdr:col>
                    <xdr:colOff>9525</xdr:colOff>
                    <xdr:row>74</xdr:row>
                    <xdr:rowOff>228600</xdr:rowOff>
                  </to>
                </anchor>
              </controlPr>
            </control>
          </mc:Choice>
        </mc:AlternateContent>
        <mc:AlternateContent xmlns:mc="http://schemas.openxmlformats.org/markup-compatibility/2006">
          <mc:Choice Requires="x14">
            <control shapeId="7246" r:id="rId49" name="Drop Down 78">
              <controlPr defaultSize="0" autoLine="0" autoPict="0">
                <anchor moveWithCells="1">
                  <from>
                    <xdr:col>3</xdr:col>
                    <xdr:colOff>9525</xdr:colOff>
                    <xdr:row>75</xdr:row>
                    <xdr:rowOff>28575</xdr:rowOff>
                  </from>
                  <to>
                    <xdr:col>4</xdr:col>
                    <xdr:colOff>9525</xdr:colOff>
                    <xdr:row>75</xdr:row>
                    <xdr:rowOff>228600</xdr:rowOff>
                  </to>
                </anchor>
              </controlPr>
            </control>
          </mc:Choice>
        </mc:AlternateContent>
        <mc:AlternateContent xmlns:mc="http://schemas.openxmlformats.org/markup-compatibility/2006">
          <mc:Choice Requires="x14">
            <control shapeId="7247" r:id="rId50" name="Drop Down 79">
              <controlPr defaultSize="0" autoLine="0" autoPict="0">
                <anchor moveWithCells="1">
                  <from>
                    <xdr:col>3</xdr:col>
                    <xdr:colOff>9525</xdr:colOff>
                    <xdr:row>76</xdr:row>
                    <xdr:rowOff>28575</xdr:rowOff>
                  </from>
                  <to>
                    <xdr:col>4</xdr:col>
                    <xdr:colOff>9525</xdr:colOff>
                    <xdr:row>76</xdr:row>
                    <xdr:rowOff>228600</xdr:rowOff>
                  </to>
                </anchor>
              </controlPr>
            </control>
          </mc:Choice>
        </mc:AlternateContent>
        <mc:AlternateContent xmlns:mc="http://schemas.openxmlformats.org/markup-compatibility/2006">
          <mc:Choice Requires="x14">
            <control shapeId="7248" r:id="rId51" name="Drop Down 80">
              <controlPr defaultSize="0" autoLine="0" autoPict="0">
                <anchor moveWithCells="1">
                  <from>
                    <xdr:col>3</xdr:col>
                    <xdr:colOff>9525</xdr:colOff>
                    <xdr:row>77</xdr:row>
                    <xdr:rowOff>28575</xdr:rowOff>
                  </from>
                  <to>
                    <xdr:col>4</xdr:col>
                    <xdr:colOff>9525</xdr:colOff>
                    <xdr:row>77</xdr:row>
                    <xdr:rowOff>228600</xdr:rowOff>
                  </to>
                </anchor>
              </controlPr>
            </control>
          </mc:Choice>
        </mc:AlternateContent>
        <mc:AlternateContent xmlns:mc="http://schemas.openxmlformats.org/markup-compatibility/2006">
          <mc:Choice Requires="x14">
            <control shapeId="7249" r:id="rId52" name="Drop Down 81">
              <controlPr defaultSize="0" autoLine="0" autoPict="0">
                <anchor moveWithCells="1">
                  <from>
                    <xdr:col>5</xdr:col>
                    <xdr:colOff>9525</xdr:colOff>
                    <xdr:row>72</xdr:row>
                    <xdr:rowOff>38100</xdr:rowOff>
                  </from>
                  <to>
                    <xdr:col>6</xdr:col>
                    <xdr:colOff>9525</xdr:colOff>
                    <xdr:row>72</xdr:row>
                    <xdr:rowOff>238125</xdr:rowOff>
                  </to>
                </anchor>
              </controlPr>
            </control>
          </mc:Choice>
        </mc:AlternateContent>
        <mc:AlternateContent xmlns:mc="http://schemas.openxmlformats.org/markup-compatibility/2006">
          <mc:Choice Requires="x14">
            <control shapeId="7254" r:id="rId53" name="Drop Down 86">
              <controlPr defaultSize="0" autoLine="0" autoPict="0">
                <anchor moveWithCells="1">
                  <from>
                    <xdr:col>3</xdr:col>
                    <xdr:colOff>9525</xdr:colOff>
                    <xdr:row>81</xdr:row>
                    <xdr:rowOff>28575</xdr:rowOff>
                  </from>
                  <to>
                    <xdr:col>4</xdr:col>
                    <xdr:colOff>9525</xdr:colOff>
                    <xdr:row>81</xdr:row>
                    <xdr:rowOff>228600</xdr:rowOff>
                  </to>
                </anchor>
              </controlPr>
            </control>
          </mc:Choice>
        </mc:AlternateContent>
        <mc:AlternateContent xmlns:mc="http://schemas.openxmlformats.org/markup-compatibility/2006">
          <mc:Choice Requires="x14">
            <control shapeId="7255" r:id="rId54" name="Drop Down 87">
              <controlPr defaultSize="0" autoLine="0" autoPict="0">
                <anchor moveWithCells="1">
                  <from>
                    <xdr:col>5</xdr:col>
                    <xdr:colOff>9525</xdr:colOff>
                    <xdr:row>81</xdr:row>
                    <xdr:rowOff>38100</xdr:rowOff>
                  </from>
                  <to>
                    <xdr:col>6</xdr:col>
                    <xdr:colOff>9525</xdr:colOff>
                    <xdr:row>81</xdr:row>
                    <xdr:rowOff>238125</xdr:rowOff>
                  </to>
                </anchor>
              </controlPr>
            </control>
          </mc:Choice>
        </mc:AlternateContent>
        <mc:AlternateContent xmlns:mc="http://schemas.openxmlformats.org/markup-compatibility/2006">
          <mc:Choice Requires="x14">
            <control shapeId="7256" r:id="rId55" name="Drop Down 88">
              <controlPr defaultSize="0" autoLine="0" autoPict="0">
                <anchor moveWithCells="1">
                  <from>
                    <xdr:col>3</xdr:col>
                    <xdr:colOff>9525</xdr:colOff>
                    <xdr:row>83</xdr:row>
                    <xdr:rowOff>28575</xdr:rowOff>
                  </from>
                  <to>
                    <xdr:col>4</xdr:col>
                    <xdr:colOff>9525</xdr:colOff>
                    <xdr:row>83</xdr:row>
                    <xdr:rowOff>228600</xdr:rowOff>
                  </to>
                </anchor>
              </controlPr>
            </control>
          </mc:Choice>
        </mc:AlternateContent>
        <mc:AlternateContent xmlns:mc="http://schemas.openxmlformats.org/markup-compatibility/2006">
          <mc:Choice Requires="x14">
            <control shapeId="7257" r:id="rId56" name="Drop Down 89">
              <controlPr defaultSize="0" autoLine="0" autoPict="0">
                <anchor moveWithCells="1">
                  <from>
                    <xdr:col>3</xdr:col>
                    <xdr:colOff>9525</xdr:colOff>
                    <xdr:row>84</xdr:row>
                    <xdr:rowOff>28575</xdr:rowOff>
                  </from>
                  <to>
                    <xdr:col>4</xdr:col>
                    <xdr:colOff>9525</xdr:colOff>
                    <xdr:row>84</xdr:row>
                    <xdr:rowOff>228600</xdr:rowOff>
                  </to>
                </anchor>
              </controlPr>
            </control>
          </mc:Choice>
        </mc:AlternateContent>
        <mc:AlternateContent xmlns:mc="http://schemas.openxmlformats.org/markup-compatibility/2006">
          <mc:Choice Requires="x14">
            <control shapeId="7258" r:id="rId57" name="Drop Down 90">
              <controlPr defaultSize="0" autoLine="0" autoPict="0">
                <anchor moveWithCells="1">
                  <from>
                    <xdr:col>3</xdr:col>
                    <xdr:colOff>9525</xdr:colOff>
                    <xdr:row>85</xdr:row>
                    <xdr:rowOff>28575</xdr:rowOff>
                  </from>
                  <to>
                    <xdr:col>4</xdr:col>
                    <xdr:colOff>9525</xdr:colOff>
                    <xdr:row>85</xdr:row>
                    <xdr:rowOff>228600</xdr:rowOff>
                  </to>
                </anchor>
              </controlPr>
            </control>
          </mc:Choice>
        </mc:AlternateContent>
        <mc:AlternateContent xmlns:mc="http://schemas.openxmlformats.org/markup-compatibility/2006">
          <mc:Choice Requires="x14">
            <control shapeId="7262" r:id="rId58" name="Drop Down 94">
              <controlPr defaultSize="0" autoLine="0" autoPict="0">
                <anchor moveWithCells="1">
                  <from>
                    <xdr:col>3</xdr:col>
                    <xdr:colOff>9525</xdr:colOff>
                    <xdr:row>87</xdr:row>
                    <xdr:rowOff>28575</xdr:rowOff>
                  </from>
                  <to>
                    <xdr:col>4</xdr:col>
                    <xdr:colOff>9525</xdr:colOff>
                    <xdr:row>87</xdr:row>
                    <xdr:rowOff>228600</xdr:rowOff>
                  </to>
                </anchor>
              </controlPr>
            </control>
          </mc:Choice>
        </mc:AlternateContent>
        <mc:AlternateContent xmlns:mc="http://schemas.openxmlformats.org/markup-compatibility/2006">
          <mc:Choice Requires="x14">
            <control shapeId="7263" r:id="rId59" name="Drop Down 95">
              <controlPr defaultSize="0" autoLine="0" autoPict="0">
                <anchor moveWithCells="1">
                  <from>
                    <xdr:col>5</xdr:col>
                    <xdr:colOff>9525</xdr:colOff>
                    <xdr:row>87</xdr:row>
                    <xdr:rowOff>38100</xdr:rowOff>
                  </from>
                  <to>
                    <xdr:col>6</xdr:col>
                    <xdr:colOff>9525</xdr:colOff>
                    <xdr:row>87</xdr:row>
                    <xdr:rowOff>238125</xdr:rowOff>
                  </to>
                </anchor>
              </controlPr>
            </control>
          </mc:Choice>
        </mc:AlternateContent>
        <mc:AlternateContent xmlns:mc="http://schemas.openxmlformats.org/markup-compatibility/2006">
          <mc:Choice Requires="x14">
            <control shapeId="7264" r:id="rId60" name="Drop Down 96">
              <controlPr defaultSize="0" autoLine="0" autoPict="0">
                <anchor moveWithCells="1">
                  <from>
                    <xdr:col>3</xdr:col>
                    <xdr:colOff>9525</xdr:colOff>
                    <xdr:row>78</xdr:row>
                    <xdr:rowOff>28575</xdr:rowOff>
                  </from>
                  <to>
                    <xdr:col>4</xdr:col>
                    <xdr:colOff>9525</xdr:colOff>
                    <xdr:row>78</xdr:row>
                    <xdr:rowOff>228600</xdr:rowOff>
                  </to>
                </anchor>
              </controlPr>
            </control>
          </mc:Choice>
        </mc:AlternateContent>
        <mc:AlternateContent xmlns:mc="http://schemas.openxmlformats.org/markup-compatibility/2006">
          <mc:Choice Requires="x14">
            <control shapeId="7266" r:id="rId61" name="Drop Down 98">
              <controlPr defaultSize="0" autoLine="0" autoPict="0">
                <anchor moveWithCells="1">
                  <from>
                    <xdr:col>3</xdr:col>
                    <xdr:colOff>9525</xdr:colOff>
                    <xdr:row>88</xdr:row>
                    <xdr:rowOff>28575</xdr:rowOff>
                  </from>
                  <to>
                    <xdr:col>4</xdr:col>
                    <xdr:colOff>9525</xdr:colOff>
                    <xdr:row>88</xdr:row>
                    <xdr:rowOff>228600</xdr:rowOff>
                  </to>
                </anchor>
              </controlPr>
            </control>
          </mc:Choice>
        </mc:AlternateContent>
        <mc:AlternateContent xmlns:mc="http://schemas.openxmlformats.org/markup-compatibility/2006">
          <mc:Choice Requires="x14">
            <control shapeId="7267" r:id="rId62" name="Drop Down 99">
              <controlPr defaultSize="0" autoLine="0" autoPict="0">
                <anchor moveWithCells="1">
                  <from>
                    <xdr:col>5</xdr:col>
                    <xdr:colOff>9525</xdr:colOff>
                    <xdr:row>88</xdr:row>
                    <xdr:rowOff>38100</xdr:rowOff>
                  </from>
                  <to>
                    <xdr:col>6</xdr:col>
                    <xdr:colOff>9525</xdr:colOff>
                    <xdr:row>88</xdr:row>
                    <xdr:rowOff>238125</xdr:rowOff>
                  </to>
                </anchor>
              </controlPr>
            </control>
          </mc:Choice>
        </mc:AlternateContent>
        <mc:AlternateContent xmlns:mc="http://schemas.openxmlformats.org/markup-compatibility/2006">
          <mc:Choice Requires="x14">
            <control shapeId="7268" r:id="rId63" name="Drop Down 100">
              <controlPr defaultSize="0" autoLine="0" autoPict="0">
                <anchor moveWithCells="1">
                  <from>
                    <xdr:col>3</xdr:col>
                    <xdr:colOff>9525</xdr:colOff>
                    <xdr:row>89</xdr:row>
                    <xdr:rowOff>28575</xdr:rowOff>
                  </from>
                  <to>
                    <xdr:col>4</xdr:col>
                    <xdr:colOff>9525</xdr:colOff>
                    <xdr:row>89</xdr:row>
                    <xdr:rowOff>228600</xdr:rowOff>
                  </to>
                </anchor>
              </controlPr>
            </control>
          </mc:Choice>
        </mc:AlternateContent>
        <mc:AlternateContent xmlns:mc="http://schemas.openxmlformats.org/markup-compatibility/2006">
          <mc:Choice Requires="x14">
            <control shapeId="7270" r:id="rId64" name="Drop Down 102">
              <controlPr defaultSize="0" autoLine="0" autoPict="0">
                <anchor moveWithCells="1">
                  <from>
                    <xdr:col>5</xdr:col>
                    <xdr:colOff>9525</xdr:colOff>
                    <xdr:row>89</xdr:row>
                    <xdr:rowOff>38100</xdr:rowOff>
                  </from>
                  <to>
                    <xdr:col>6</xdr:col>
                    <xdr:colOff>9525</xdr:colOff>
                    <xdr:row>89</xdr:row>
                    <xdr:rowOff>238125</xdr:rowOff>
                  </to>
                </anchor>
              </controlPr>
            </control>
          </mc:Choice>
        </mc:AlternateContent>
        <mc:AlternateContent xmlns:mc="http://schemas.openxmlformats.org/markup-compatibility/2006">
          <mc:Choice Requires="x14">
            <control shapeId="7271" r:id="rId65" name="Drop Down 103">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7272" r:id="rId66" name="Drop Down 104">
              <controlPr defaultSize="0" autoLine="0" autoPict="0">
                <anchor moveWithCells="1">
                  <from>
                    <xdr:col>3</xdr:col>
                    <xdr:colOff>9525</xdr:colOff>
                    <xdr:row>10</xdr:row>
                    <xdr:rowOff>28575</xdr:rowOff>
                  </from>
                  <to>
                    <xdr:col>4</xdr:col>
                    <xdr:colOff>9525</xdr:colOff>
                    <xdr:row>10</xdr:row>
                    <xdr:rowOff>228600</xdr:rowOff>
                  </to>
                </anchor>
              </controlPr>
            </control>
          </mc:Choice>
        </mc:AlternateContent>
        <mc:AlternateContent xmlns:mc="http://schemas.openxmlformats.org/markup-compatibility/2006">
          <mc:Choice Requires="x14">
            <control shapeId="7273" r:id="rId67" name="Drop Down 105">
              <controlPr defaultSize="0" autoLine="0" autoPict="0">
                <anchor moveWithCells="1">
                  <from>
                    <xdr:col>5</xdr:col>
                    <xdr:colOff>9525</xdr:colOff>
                    <xdr:row>9</xdr:row>
                    <xdr:rowOff>28575</xdr:rowOff>
                  </from>
                  <to>
                    <xdr:col>6</xdr:col>
                    <xdr:colOff>9525</xdr:colOff>
                    <xdr:row>9</xdr:row>
                    <xdr:rowOff>228600</xdr:rowOff>
                  </to>
                </anchor>
              </controlPr>
            </control>
          </mc:Choice>
        </mc:AlternateContent>
        <mc:AlternateContent xmlns:mc="http://schemas.openxmlformats.org/markup-compatibility/2006">
          <mc:Choice Requires="x14">
            <control shapeId="7274" r:id="rId68" name="Drop Down 106">
              <controlPr defaultSize="0" autoLine="0" autoPict="0">
                <anchor moveWithCells="1">
                  <from>
                    <xdr:col>5</xdr:col>
                    <xdr:colOff>9525</xdr:colOff>
                    <xdr:row>10</xdr:row>
                    <xdr:rowOff>28575</xdr:rowOff>
                  </from>
                  <to>
                    <xdr:col>6</xdr:col>
                    <xdr:colOff>9525</xdr:colOff>
                    <xdr:row>10</xdr:row>
                    <xdr:rowOff>228600</xdr:rowOff>
                  </to>
                </anchor>
              </controlPr>
            </control>
          </mc:Choice>
        </mc:AlternateContent>
        <mc:AlternateContent xmlns:mc="http://schemas.openxmlformats.org/markup-compatibility/2006">
          <mc:Choice Requires="x14">
            <control shapeId="7275" r:id="rId69" name="Drop Down 107">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7276" r:id="rId70" name="Drop Down 108">
              <controlPr defaultSize="0" autoLine="0" autoPict="0">
                <anchor moveWithCells="1">
                  <from>
                    <xdr:col>5</xdr:col>
                    <xdr:colOff>9525</xdr:colOff>
                    <xdr:row>8</xdr:row>
                    <xdr:rowOff>28575</xdr:rowOff>
                  </from>
                  <to>
                    <xdr:col>6</xdr:col>
                    <xdr:colOff>9525</xdr:colOff>
                    <xdr:row>8</xdr:row>
                    <xdr:rowOff>228600</xdr:rowOff>
                  </to>
                </anchor>
              </controlPr>
            </control>
          </mc:Choice>
        </mc:AlternateContent>
        <mc:AlternateContent xmlns:mc="http://schemas.openxmlformats.org/markup-compatibility/2006">
          <mc:Choice Requires="x14">
            <control shapeId="7277" r:id="rId71" name="Drop Down 109">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7279" r:id="rId72" name="Drop Down 111">
              <controlPr defaultSize="0" autoLine="0" autoPict="0">
                <anchor moveWithCells="1">
                  <from>
                    <xdr:col>3</xdr:col>
                    <xdr:colOff>9525</xdr:colOff>
                    <xdr:row>49</xdr:row>
                    <xdr:rowOff>28575</xdr:rowOff>
                  </from>
                  <to>
                    <xdr:col>4</xdr:col>
                    <xdr:colOff>9525</xdr:colOff>
                    <xdr:row>49</xdr:row>
                    <xdr:rowOff>228600</xdr:rowOff>
                  </to>
                </anchor>
              </controlPr>
            </control>
          </mc:Choice>
        </mc:AlternateContent>
        <mc:AlternateContent xmlns:mc="http://schemas.openxmlformats.org/markup-compatibility/2006">
          <mc:Choice Requires="x14">
            <control shapeId="7280" r:id="rId73" name="Drop Down 112">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7281" r:id="rId74" name="Drop Down 113">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7282" r:id="rId75" name="Drop Down 114">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7283" r:id="rId76" name="Drop Down 115">
              <controlPr defaultSize="0" autoLine="0" autoPict="0">
                <anchor moveWithCells="1">
                  <from>
                    <xdr:col>5</xdr:col>
                    <xdr:colOff>9525</xdr:colOff>
                    <xdr:row>62</xdr:row>
                    <xdr:rowOff>38100</xdr:rowOff>
                  </from>
                  <to>
                    <xdr:col>6</xdr:col>
                    <xdr:colOff>9525</xdr:colOff>
                    <xdr:row>62</xdr:row>
                    <xdr:rowOff>238125</xdr:rowOff>
                  </to>
                </anchor>
              </controlPr>
            </control>
          </mc:Choice>
        </mc:AlternateContent>
        <mc:AlternateContent xmlns:mc="http://schemas.openxmlformats.org/markup-compatibility/2006">
          <mc:Choice Requires="x14">
            <control shapeId="7286" r:id="rId77" name="Drop Down 118">
              <controlPr defaultSize="0" autoLine="0" autoPict="0">
                <anchor moveWithCells="1">
                  <from>
                    <xdr:col>3</xdr:col>
                    <xdr:colOff>9525</xdr:colOff>
                    <xdr:row>68</xdr:row>
                    <xdr:rowOff>28575</xdr:rowOff>
                  </from>
                  <to>
                    <xdr:col>4</xdr:col>
                    <xdr:colOff>9525</xdr:colOff>
                    <xdr:row>68</xdr:row>
                    <xdr:rowOff>228600</xdr:rowOff>
                  </to>
                </anchor>
              </controlPr>
            </control>
          </mc:Choice>
        </mc:AlternateContent>
        <mc:AlternateContent xmlns:mc="http://schemas.openxmlformats.org/markup-compatibility/2006">
          <mc:Choice Requires="x14">
            <control shapeId="7287" r:id="rId78" name="Drop Down 119">
              <controlPr defaultSize="0" autoLine="0" autoPict="0">
                <anchor moveWithCells="1">
                  <from>
                    <xdr:col>5</xdr:col>
                    <xdr:colOff>9525</xdr:colOff>
                    <xdr:row>68</xdr:row>
                    <xdr:rowOff>38100</xdr:rowOff>
                  </from>
                  <to>
                    <xdr:col>6</xdr:col>
                    <xdr:colOff>9525</xdr:colOff>
                    <xdr:row>68</xdr:row>
                    <xdr:rowOff>238125</xdr:rowOff>
                  </to>
                </anchor>
              </controlPr>
            </control>
          </mc:Choice>
        </mc:AlternateContent>
        <mc:AlternateContent xmlns:mc="http://schemas.openxmlformats.org/markup-compatibility/2006">
          <mc:Choice Requires="x14">
            <control shapeId="7288" r:id="rId79" name="Drop Down 120">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mc:AlternateContent xmlns:mc="http://schemas.openxmlformats.org/markup-compatibility/2006">
          <mc:Choice Requires="x14">
            <control shapeId="7289" r:id="rId80" name="Drop Down 121">
              <controlPr defaultSize="0" autoLine="0" autoPict="0">
                <anchor moveWithCells="1">
                  <from>
                    <xdr:col>3</xdr:col>
                    <xdr:colOff>9525</xdr:colOff>
                    <xdr:row>59</xdr:row>
                    <xdr:rowOff>28575</xdr:rowOff>
                  </from>
                  <to>
                    <xdr:col>4</xdr:col>
                    <xdr:colOff>9525</xdr:colOff>
                    <xdr:row>59</xdr:row>
                    <xdr:rowOff>228600</xdr:rowOff>
                  </to>
                </anchor>
              </controlPr>
            </control>
          </mc:Choice>
        </mc:AlternateContent>
        <mc:AlternateContent xmlns:mc="http://schemas.openxmlformats.org/markup-compatibility/2006">
          <mc:Choice Requires="x14">
            <control shapeId="7290" r:id="rId81" name="Drop Down 122">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7293" r:id="rId82" name="Drop Down 125">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7294" r:id="rId83" name="Drop Down 126">
              <controlPr defaultSize="0" autoLine="0" autoPict="0">
                <anchor moveWithCells="1">
                  <from>
                    <xdr:col>5</xdr:col>
                    <xdr:colOff>9525</xdr:colOff>
                    <xdr:row>65</xdr:row>
                    <xdr:rowOff>38100</xdr:rowOff>
                  </from>
                  <to>
                    <xdr:col>6</xdr:col>
                    <xdr:colOff>9525</xdr:colOff>
                    <xdr:row>65</xdr:row>
                    <xdr:rowOff>238125</xdr:rowOff>
                  </to>
                </anchor>
              </controlPr>
            </control>
          </mc:Choice>
        </mc:AlternateContent>
        <mc:AlternateContent xmlns:mc="http://schemas.openxmlformats.org/markup-compatibility/2006">
          <mc:Choice Requires="x14">
            <control shapeId="7298" r:id="rId84" name="Drop Down 130">
              <controlPr defaultSize="0" autoLine="0" autoPict="0">
                <anchor moveWithCells="1">
                  <from>
                    <xdr:col>3</xdr:col>
                    <xdr:colOff>9525</xdr:colOff>
                    <xdr:row>67</xdr:row>
                    <xdr:rowOff>28575</xdr:rowOff>
                  </from>
                  <to>
                    <xdr:col>4</xdr:col>
                    <xdr:colOff>9525</xdr:colOff>
                    <xdr:row>67</xdr:row>
                    <xdr:rowOff>228600</xdr:rowOff>
                  </to>
                </anchor>
              </controlPr>
            </control>
          </mc:Choice>
        </mc:AlternateContent>
        <mc:AlternateContent xmlns:mc="http://schemas.openxmlformats.org/markup-compatibility/2006">
          <mc:Choice Requires="x14">
            <control shapeId="7299" r:id="rId85" name="Drop Down 131">
              <controlPr defaultSize="0" autoLine="0" autoPict="0">
                <anchor moveWithCells="1">
                  <from>
                    <xdr:col>5</xdr:col>
                    <xdr:colOff>9525</xdr:colOff>
                    <xdr:row>67</xdr:row>
                    <xdr:rowOff>38100</xdr:rowOff>
                  </from>
                  <to>
                    <xdr:col>6</xdr:col>
                    <xdr:colOff>9525</xdr:colOff>
                    <xdr:row>67</xdr:row>
                    <xdr:rowOff>238125</xdr:rowOff>
                  </to>
                </anchor>
              </controlPr>
            </control>
          </mc:Choice>
        </mc:AlternateContent>
        <mc:AlternateContent xmlns:mc="http://schemas.openxmlformats.org/markup-compatibility/2006">
          <mc:Choice Requires="x14">
            <control shapeId="7300" r:id="rId86" name="Drop Down 132">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7301" r:id="rId87" name="Drop Down 133">
              <controlPr defaultSize="0" autoLine="0" autoPict="0">
                <anchor moveWithCells="1">
                  <from>
                    <xdr:col>5</xdr:col>
                    <xdr:colOff>9525</xdr:colOff>
                    <xdr:row>66</xdr:row>
                    <xdr:rowOff>38100</xdr:rowOff>
                  </from>
                  <to>
                    <xdr:col>6</xdr:col>
                    <xdr:colOff>9525</xdr:colOff>
                    <xdr:row>66</xdr:row>
                    <xdr:rowOff>238125</xdr:rowOff>
                  </to>
                </anchor>
              </controlPr>
            </control>
          </mc:Choice>
        </mc:AlternateContent>
        <mc:AlternateContent xmlns:mc="http://schemas.openxmlformats.org/markup-compatibility/2006">
          <mc:Choice Requires="x14">
            <control shapeId="7307" r:id="rId88" name="Drop Down 139">
              <controlPr defaultSize="0" autoLine="0" autoPict="0">
                <anchor moveWithCells="1">
                  <from>
                    <xdr:col>3</xdr:col>
                    <xdr:colOff>9525</xdr:colOff>
                    <xdr:row>79</xdr:row>
                    <xdr:rowOff>28575</xdr:rowOff>
                  </from>
                  <to>
                    <xdr:col>4</xdr:col>
                    <xdr:colOff>9525</xdr:colOff>
                    <xdr:row>79</xdr:row>
                    <xdr:rowOff>228600</xdr:rowOff>
                  </to>
                </anchor>
              </controlPr>
            </control>
          </mc:Choice>
        </mc:AlternateContent>
        <mc:AlternateContent xmlns:mc="http://schemas.openxmlformats.org/markup-compatibility/2006">
          <mc:Choice Requires="x14">
            <control shapeId="7308" r:id="rId89" name="Drop Down 140">
              <controlPr defaultSize="0" autoLine="0" autoPict="0">
                <anchor moveWithCells="1">
                  <from>
                    <xdr:col>3</xdr:col>
                    <xdr:colOff>9525</xdr:colOff>
                    <xdr:row>90</xdr:row>
                    <xdr:rowOff>28575</xdr:rowOff>
                  </from>
                  <to>
                    <xdr:col>4</xdr:col>
                    <xdr:colOff>9525</xdr:colOff>
                    <xdr:row>90</xdr:row>
                    <xdr:rowOff>228600</xdr:rowOff>
                  </to>
                </anchor>
              </controlPr>
            </control>
          </mc:Choice>
        </mc:AlternateContent>
        <mc:AlternateContent xmlns:mc="http://schemas.openxmlformats.org/markup-compatibility/2006">
          <mc:Choice Requires="x14">
            <control shapeId="7309" r:id="rId90" name="Drop Down 141">
              <controlPr defaultSize="0" autoLine="0" autoPict="0">
                <anchor moveWithCells="1">
                  <from>
                    <xdr:col>5</xdr:col>
                    <xdr:colOff>9525</xdr:colOff>
                    <xdr:row>90</xdr:row>
                    <xdr:rowOff>38100</xdr:rowOff>
                  </from>
                  <to>
                    <xdr:col>6</xdr:col>
                    <xdr:colOff>9525</xdr:colOff>
                    <xdr:row>90</xdr:row>
                    <xdr:rowOff>238125</xdr:rowOff>
                  </to>
                </anchor>
              </controlPr>
            </control>
          </mc:Choice>
        </mc:AlternateContent>
        <mc:AlternateContent xmlns:mc="http://schemas.openxmlformats.org/markup-compatibility/2006">
          <mc:Choice Requires="x14">
            <control shapeId="7311" r:id="rId91" name="Drop Down 143">
              <controlPr defaultSize="0" autoLine="0" autoPict="0">
                <anchor moveWithCells="1">
                  <from>
                    <xdr:col>5</xdr:col>
                    <xdr:colOff>9525</xdr:colOff>
                    <xdr:row>52</xdr:row>
                    <xdr:rowOff>38100</xdr:rowOff>
                  </from>
                  <to>
                    <xdr:col>6</xdr:col>
                    <xdr:colOff>9525</xdr:colOff>
                    <xdr:row>52</xdr:row>
                    <xdr:rowOff>238125</xdr:rowOff>
                  </to>
                </anchor>
              </controlPr>
            </control>
          </mc:Choice>
        </mc:AlternateContent>
        <mc:AlternateContent xmlns:mc="http://schemas.openxmlformats.org/markup-compatibility/2006">
          <mc:Choice Requires="x14">
            <control shapeId="7312" r:id="rId92" name="Drop Down 144">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7313" r:id="rId93" name="Drop Down 145">
              <controlPr defaultSize="0" autoLine="0" autoPict="0">
                <anchor moveWithCells="1">
                  <from>
                    <xdr:col>5</xdr:col>
                    <xdr:colOff>9525</xdr:colOff>
                    <xdr:row>56</xdr:row>
                    <xdr:rowOff>38100</xdr:rowOff>
                  </from>
                  <to>
                    <xdr:col>6</xdr:col>
                    <xdr:colOff>9525</xdr:colOff>
                    <xdr:row>56</xdr:row>
                    <xdr:rowOff>238125</xdr:rowOff>
                  </to>
                </anchor>
              </controlPr>
            </control>
          </mc:Choice>
        </mc:AlternateContent>
        <mc:AlternateContent xmlns:mc="http://schemas.openxmlformats.org/markup-compatibility/2006">
          <mc:Choice Requires="x14">
            <control shapeId="7314" r:id="rId94" name="Drop Down 146">
              <controlPr defaultSize="0" autoLine="0" autoPict="0">
                <anchor moveWithCells="1">
                  <from>
                    <xdr:col>3</xdr:col>
                    <xdr:colOff>9525</xdr:colOff>
                    <xdr:row>69</xdr:row>
                    <xdr:rowOff>28575</xdr:rowOff>
                  </from>
                  <to>
                    <xdr:col>4</xdr:col>
                    <xdr:colOff>9525</xdr:colOff>
                    <xdr:row>69</xdr:row>
                    <xdr:rowOff>228600</xdr:rowOff>
                  </to>
                </anchor>
              </controlPr>
            </control>
          </mc:Choice>
        </mc:AlternateContent>
        <mc:AlternateContent xmlns:mc="http://schemas.openxmlformats.org/markup-compatibility/2006">
          <mc:Choice Requires="x14">
            <control shapeId="7315" r:id="rId95" name="Drop Down 147">
              <controlPr defaultSize="0" autoLine="0" autoPict="0">
                <anchor moveWithCells="1">
                  <from>
                    <xdr:col>5</xdr:col>
                    <xdr:colOff>9525</xdr:colOff>
                    <xdr:row>69</xdr:row>
                    <xdr:rowOff>38100</xdr:rowOff>
                  </from>
                  <to>
                    <xdr:col>6</xdr:col>
                    <xdr:colOff>9525</xdr:colOff>
                    <xdr:row>69</xdr:row>
                    <xdr:rowOff>238125</xdr:rowOff>
                  </to>
                </anchor>
              </controlPr>
            </control>
          </mc:Choice>
        </mc:AlternateContent>
        <mc:AlternateContent xmlns:mc="http://schemas.openxmlformats.org/markup-compatibility/2006">
          <mc:Choice Requires="x14">
            <control shapeId="7316" r:id="rId96" name="Drop Down 148">
              <controlPr defaultSize="0" autoLine="0" autoPict="0">
                <anchor moveWithCells="1">
                  <from>
                    <xdr:col>3</xdr:col>
                    <xdr:colOff>9525</xdr:colOff>
                    <xdr:row>52</xdr:row>
                    <xdr:rowOff>28575</xdr:rowOff>
                  </from>
                  <to>
                    <xdr:col>4</xdr:col>
                    <xdr:colOff>9525</xdr:colOff>
                    <xdr:row>52</xdr:row>
                    <xdr:rowOff>228600</xdr:rowOff>
                  </to>
                </anchor>
              </controlPr>
            </control>
          </mc:Choice>
        </mc:AlternateContent>
        <mc:AlternateContent xmlns:mc="http://schemas.openxmlformats.org/markup-compatibility/2006">
          <mc:Choice Requires="x14">
            <control shapeId="7317" r:id="rId97" name="Drop Down 149">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7318" r:id="rId98" name="Drop Down 150">
              <controlPr defaultSize="0" autoLine="0" autoPict="0">
                <anchor moveWithCells="1">
                  <from>
                    <xdr:col>5</xdr:col>
                    <xdr:colOff>9525</xdr:colOff>
                    <xdr:row>53</xdr:row>
                    <xdr:rowOff>38100</xdr:rowOff>
                  </from>
                  <to>
                    <xdr:col>6</xdr:col>
                    <xdr:colOff>9525</xdr:colOff>
                    <xdr:row>53</xdr:row>
                    <xdr:rowOff>238125</xdr:rowOff>
                  </to>
                </anchor>
              </controlPr>
            </control>
          </mc:Choice>
        </mc:AlternateContent>
        <mc:AlternateContent xmlns:mc="http://schemas.openxmlformats.org/markup-compatibility/2006">
          <mc:Choice Requires="x14">
            <control shapeId="7319" r:id="rId99" name="Drop Down 151">
              <controlPr defaultSize="0" autoLine="0" autoPict="0">
                <anchor moveWithCells="1">
                  <from>
                    <xdr:col>3</xdr:col>
                    <xdr:colOff>9525</xdr:colOff>
                    <xdr:row>11</xdr:row>
                    <xdr:rowOff>28575</xdr:rowOff>
                  </from>
                  <to>
                    <xdr:col>4</xdr:col>
                    <xdr:colOff>9525</xdr:colOff>
                    <xdr:row>11</xdr:row>
                    <xdr:rowOff>228600</xdr:rowOff>
                  </to>
                </anchor>
              </controlPr>
            </control>
          </mc:Choice>
        </mc:AlternateContent>
        <mc:AlternateContent xmlns:mc="http://schemas.openxmlformats.org/markup-compatibility/2006">
          <mc:Choice Requires="x14">
            <control shapeId="7320" r:id="rId100" name="Drop Down 152">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7321" r:id="rId101" name="Drop Down 153">
              <controlPr defaultSize="0" autoLine="0" autoPict="0">
                <anchor moveWithCells="1">
                  <from>
                    <xdr:col>5</xdr:col>
                    <xdr:colOff>9525</xdr:colOff>
                    <xdr:row>11</xdr:row>
                    <xdr:rowOff>28575</xdr:rowOff>
                  </from>
                  <to>
                    <xdr:col>6</xdr:col>
                    <xdr:colOff>9525</xdr:colOff>
                    <xdr:row>11</xdr:row>
                    <xdr:rowOff>228600</xdr:rowOff>
                  </to>
                </anchor>
              </controlPr>
            </control>
          </mc:Choice>
        </mc:AlternateContent>
        <mc:AlternateContent xmlns:mc="http://schemas.openxmlformats.org/markup-compatibility/2006">
          <mc:Choice Requires="x14">
            <control shapeId="7322" r:id="rId102" name="Drop Down 154">
              <controlPr defaultSize="0" autoLine="0" autoPict="0">
                <anchor moveWithCells="1">
                  <from>
                    <xdr:col>5</xdr:col>
                    <xdr:colOff>9525</xdr:colOff>
                    <xdr:row>12</xdr:row>
                    <xdr:rowOff>28575</xdr:rowOff>
                  </from>
                  <to>
                    <xdr:col>6</xdr:col>
                    <xdr:colOff>9525</xdr:colOff>
                    <xdr:row>12</xdr:row>
                    <xdr:rowOff>228600</xdr:rowOff>
                  </to>
                </anchor>
              </controlPr>
            </control>
          </mc:Choice>
        </mc:AlternateContent>
        <mc:AlternateContent xmlns:mc="http://schemas.openxmlformats.org/markup-compatibility/2006">
          <mc:Choice Requires="x14">
            <control shapeId="7324" r:id="rId103" name="Drop Down 156">
              <controlPr defaultSize="0" autoLine="0" autoPict="0">
                <anchor moveWithCells="1">
                  <from>
                    <xdr:col>5</xdr:col>
                    <xdr:colOff>9525</xdr:colOff>
                    <xdr:row>63</xdr:row>
                    <xdr:rowOff>38100</xdr:rowOff>
                  </from>
                  <to>
                    <xdr:col>6</xdr:col>
                    <xdr:colOff>9525</xdr:colOff>
                    <xdr:row>63</xdr:row>
                    <xdr:rowOff>238125</xdr:rowOff>
                  </to>
                </anchor>
              </controlPr>
            </control>
          </mc:Choice>
        </mc:AlternateContent>
        <mc:AlternateContent xmlns:mc="http://schemas.openxmlformats.org/markup-compatibility/2006">
          <mc:Choice Requires="x14">
            <control shapeId="7325" r:id="rId104" name="Drop Down 157">
              <controlPr defaultSize="0" autoLine="0" autoPict="0">
                <anchor moveWithCells="1">
                  <from>
                    <xdr:col>3</xdr:col>
                    <xdr:colOff>9525</xdr:colOff>
                    <xdr:row>63</xdr:row>
                    <xdr:rowOff>28575</xdr:rowOff>
                  </from>
                  <to>
                    <xdr:col>4</xdr:col>
                    <xdr:colOff>9525</xdr:colOff>
                    <xdr:row>63</xdr:row>
                    <xdr:rowOff>228600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H85"/>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customWidth="1"/>
    <col min="9" max="16384" width="9.140625" hidden="1"/>
  </cols>
  <sheetData>
    <row r="1" spans="1:8" ht="20.100000000000001" customHeight="1" x14ac:dyDescent="0.25">
      <c r="A1" s="294" t="s">
        <v>881</v>
      </c>
      <c r="B1" s="295"/>
      <c r="C1" s="295"/>
      <c r="D1" s="295"/>
      <c r="E1" s="295"/>
      <c r="F1" s="295"/>
      <c r="G1" s="295"/>
      <c r="H1" s="296"/>
    </row>
    <row r="2" spans="1:8" ht="20.100000000000001" customHeight="1" x14ac:dyDescent="0.25">
      <c r="A2" s="297"/>
      <c r="B2" s="298"/>
      <c r="C2" s="298"/>
      <c r="D2" s="298"/>
      <c r="E2" s="298"/>
      <c r="F2" s="298"/>
      <c r="G2" s="298"/>
      <c r="H2" s="299"/>
    </row>
    <row r="3" spans="1:8" ht="20.100000000000001" customHeight="1" thickBot="1" x14ac:dyDescent="0.3">
      <c r="A3" s="300"/>
      <c r="B3" s="301"/>
      <c r="C3" s="301"/>
      <c r="D3" s="301"/>
      <c r="E3" s="301"/>
      <c r="F3" s="301"/>
      <c r="G3" s="301"/>
      <c r="H3" s="302"/>
    </row>
    <row r="4" spans="1:8" ht="20.100000000000001" customHeight="1" x14ac:dyDescent="0.25">
      <c r="A4" s="73"/>
      <c r="B4" s="74"/>
      <c r="C4" s="74"/>
      <c r="D4" s="74"/>
      <c r="E4" s="74"/>
      <c r="F4" s="74"/>
      <c r="G4" s="74"/>
      <c r="H4" s="75"/>
    </row>
    <row r="5" spans="1:8" s="2" customFormat="1" ht="20.100000000000001" customHeight="1" x14ac:dyDescent="0.25">
      <c r="A5" s="6">
        <v>1</v>
      </c>
      <c r="B5" s="82" t="s">
        <v>1009</v>
      </c>
      <c r="C5" s="4"/>
      <c r="D5" s="82" t="s">
        <v>156</v>
      </c>
      <c r="E5" s="20"/>
      <c r="F5" s="82" t="s">
        <v>131</v>
      </c>
      <c r="G5" s="82"/>
      <c r="H5" s="9" t="s">
        <v>157</v>
      </c>
    </row>
    <row r="6" spans="1:8" s="2" customFormat="1" ht="20.100000000000001" customHeight="1" x14ac:dyDescent="0.25">
      <c r="A6" s="10"/>
      <c r="B6" s="4" t="s">
        <v>1</v>
      </c>
      <c r="C6" s="4" t="s">
        <v>819</v>
      </c>
      <c r="D6" s="4"/>
      <c r="E6" s="4"/>
      <c r="F6" s="4"/>
      <c r="G6" s="4"/>
      <c r="H6" s="12"/>
    </row>
    <row r="7" spans="1:8" s="2" customFormat="1" ht="20.100000000000001" customHeight="1" x14ac:dyDescent="0.25">
      <c r="A7" s="10"/>
      <c r="B7" s="4" t="s">
        <v>3</v>
      </c>
      <c r="C7" s="4" t="s">
        <v>818</v>
      </c>
      <c r="D7" s="4"/>
      <c r="E7" s="4"/>
      <c r="F7" s="4"/>
      <c r="G7" s="4"/>
      <c r="H7" s="12"/>
    </row>
    <row r="8" spans="1:8" s="2" customFormat="1" ht="20.100000000000001" customHeight="1" x14ac:dyDescent="0.25">
      <c r="A8" s="201"/>
      <c r="B8" s="180" t="s">
        <v>18</v>
      </c>
      <c r="C8" s="185" t="s">
        <v>820</v>
      </c>
      <c r="D8" s="180"/>
      <c r="E8" s="180"/>
      <c r="F8" s="180"/>
      <c r="G8" s="180"/>
      <c r="H8" s="183"/>
    </row>
    <row r="9" spans="1:8" s="2" customFormat="1" ht="20.100000000000001" customHeight="1" x14ac:dyDescent="0.25">
      <c r="A9" s="201"/>
      <c r="B9" s="181" t="s">
        <v>407</v>
      </c>
      <c r="C9" s="180" t="s">
        <v>821</v>
      </c>
      <c r="D9" s="180"/>
      <c r="E9" s="180"/>
      <c r="F9" s="180"/>
      <c r="G9" s="180"/>
      <c r="H9" s="183" t="s">
        <v>2058</v>
      </c>
    </row>
    <row r="10" spans="1:8" s="2" customFormat="1" ht="20.100000000000001" customHeight="1" x14ac:dyDescent="0.25">
      <c r="A10" s="201"/>
      <c r="B10" s="181" t="s">
        <v>408</v>
      </c>
      <c r="C10" s="180" t="s">
        <v>822</v>
      </c>
      <c r="D10" s="180"/>
      <c r="E10" s="180"/>
      <c r="F10" s="180"/>
      <c r="G10" s="180"/>
      <c r="H10" s="183" t="s">
        <v>2059</v>
      </c>
    </row>
    <row r="11" spans="1:8" s="2" customFormat="1" ht="20.100000000000001" customHeight="1" x14ac:dyDescent="0.25">
      <c r="A11" s="201"/>
      <c r="B11" s="181" t="s">
        <v>409</v>
      </c>
      <c r="C11" s="180" t="s">
        <v>823</v>
      </c>
      <c r="D11" s="180"/>
      <c r="E11" s="180"/>
      <c r="F11" s="180"/>
      <c r="G11" s="180"/>
      <c r="H11" s="183"/>
    </row>
    <row r="12" spans="1:8" s="2" customFormat="1" ht="20.100000000000001" customHeight="1" x14ac:dyDescent="0.25">
      <c r="A12" s="201"/>
      <c r="B12" s="181" t="s">
        <v>410</v>
      </c>
      <c r="C12" s="180" t="s">
        <v>824</v>
      </c>
      <c r="D12" s="180"/>
      <c r="E12" s="180"/>
      <c r="F12" s="180"/>
      <c r="G12" s="180"/>
      <c r="H12" s="183" t="s">
        <v>825</v>
      </c>
    </row>
    <row r="13" spans="1:8" s="2" customFormat="1" ht="20.100000000000001" customHeight="1" x14ac:dyDescent="0.25">
      <c r="A13" s="201"/>
      <c r="B13" s="181" t="s">
        <v>411</v>
      </c>
      <c r="C13" s="180" t="s">
        <v>829</v>
      </c>
      <c r="D13" s="180"/>
      <c r="E13" s="180"/>
      <c r="F13" s="180"/>
      <c r="G13" s="180"/>
      <c r="H13" s="183"/>
    </row>
    <row r="14" spans="1:8" s="2" customFormat="1" ht="20.100000000000001" customHeight="1" x14ac:dyDescent="0.25">
      <c r="A14" s="201"/>
      <c r="B14" s="181" t="s">
        <v>412</v>
      </c>
      <c r="C14" s="180" t="s">
        <v>826</v>
      </c>
      <c r="D14" s="180"/>
      <c r="E14" s="180"/>
      <c r="F14" s="180"/>
      <c r="G14" s="180"/>
      <c r="H14" s="183"/>
    </row>
    <row r="15" spans="1:8" s="2" customFormat="1" ht="20.100000000000001" customHeight="1" x14ac:dyDescent="0.25">
      <c r="A15" s="201"/>
      <c r="B15" s="181" t="s">
        <v>413</v>
      </c>
      <c r="C15" s="180" t="s">
        <v>830</v>
      </c>
      <c r="D15" s="180"/>
      <c r="E15" s="180"/>
      <c r="F15" s="180"/>
      <c r="G15" s="180"/>
      <c r="H15" s="183" t="s">
        <v>831</v>
      </c>
    </row>
    <row r="16" spans="1:8" s="2" customFormat="1" ht="20.100000000000001" customHeight="1" x14ac:dyDescent="0.25">
      <c r="A16" s="201"/>
      <c r="B16" s="181" t="s">
        <v>414</v>
      </c>
      <c r="C16" s="180" t="s">
        <v>832</v>
      </c>
      <c r="D16" s="180"/>
      <c r="E16" s="180"/>
      <c r="F16" s="180"/>
      <c r="G16" s="180"/>
      <c r="H16" s="183" t="s">
        <v>835</v>
      </c>
    </row>
    <row r="17" spans="1:8" s="2" customFormat="1" ht="20.100000000000001" customHeight="1" x14ac:dyDescent="0.25">
      <c r="A17" s="201"/>
      <c r="B17" s="181" t="s">
        <v>415</v>
      </c>
      <c r="C17" s="192" t="s">
        <v>833</v>
      </c>
      <c r="D17" s="192"/>
      <c r="E17" s="192"/>
      <c r="F17" s="192"/>
      <c r="G17" s="192"/>
      <c r="H17" s="193" t="s">
        <v>834</v>
      </c>
    </row>
    <row r="18" spans="1:8" s="83" customFormat="1" ht="20.100000000000001" customHeight="1" x14ac:dyDescent="0.25">
      <c r="A18" s="203"/>
      <c r="B18" s="196"/>
      <c r="C18" s="197" t="s">
        <v>14</v>
      </c>
      <c r="D18" s="216" t="str">
        <f>VLOOKUP(SUM(_Output!B165:B173),_SUM_Completeness!A32:B41,2,FALSE)</f>
        <v>Incomplete</v>
      </c>
      <c r="E18" s="196"/>
      <c r="F18" s="196"/>
      <c r="G18" s="196"/>
      <c r="H18" s="208" t="s">
        <v>1502</v>
      </c>
    </row>
    <row r="19" spans="1:8" s="2" customFormat="1" ht="20.100000000000001" customHeight="1" x14ac:dyDescent="0.25">
      <c r="A19" s="10"/>
      <c r="B19" s="23" t="s">
        <v>19</v>
      </c>
      <c r="C19" s="4" t="s">
        <v>827</v>
      </c>
      <c r="D19" s="4"/>
      <c r="E19" s="4"/>
      <c r="F19" s="4"/>
      <c r="G19" s="4"/>
      <c r="H19" s="12"/>
    </row>
    <row r="20" spans="1:8" s="2" customFormat="1" ht="20.100000000000001" customHeight="1" x14ac:dyDescent="0.25">
      <c r="A20" s="10"/>
      <c r="B20" s="4" t="s">
        <v>20</v>
      </c>
      <c r="C20" s="4" t="s">
        <v>828</v>
      </c>
      <c r="D20" s="4"/>
      <c r="E20" s="4"/>
      <c r="F20" s="4"/>
      <c r="G20" s="4"/>
      <c r="H20" s="12"/>
    </row>
    <row r="21" spans="1:8" s="2" customFormat="1" x14ac:dyDescent="0.25">
      <c r="A21" s="10"/>
      <c r="B21" s="4"/>
      <c r="C21" s="4"/>
      <c r="D21" s="4"/>
      <c r="E21" s="4"/>
      <c r="F21" s="4"/>
      <c r="G21" s="4"/>
      <c r="H21" s="24"/>
    </row>
    <row r="22" spans="1:8" s="2" customFormat="1" ht="20.100000000000001" customHeight="1" x14ac:dyDescent="0.25">
      <c r="A22" s="6">
        <v>2</v>
      </c>
      <c r="B22" s="81" t="s">
        <v>1008</v>
      </c>
      <c r="C22" s="4"/>
      <c r="D22" s="82" t="s">
        <v>156</v>
      </c>
      <c r="E22" s="20"/>
      <c r="F22" s="82" t="s">
        <v>131</v>
      </c>
      <c r="G22" s="82"/>
      <c r="H22" s="9" t="s">
        <v>157</v>
      </c>
    </row>
    <row r="23" spans="1:8" s="2" customFormat="1" ht="20.100000000000001" customHeight="1" x14ac:dyDescent="0.25">
      <c r="A23" s="10"/>
      <c r="B23" s="4" t="s">
        <v>5</v>
      </c>
      <c r="C23" s="107" t="s">
        <v>843</v>
      </c>
      <c r="D23" s="4"/>
      <c r="E23" s="4"/>
      <c r="F23" s="4"/>
      <c r="G23" s="4"/>
      <c r="H23" s="24"/>
    </row>
    <row r="24" spans="1:8" s="2" customFormat="1" ht="20.100000000000001" customHeight="1" x14ac:dyDescent="0.25">
      <c r="A24" s="10"/>
      <c r="B24" s="14" t="s">
        <v>929</v>
      </c>
      <c r="C24" s="106" t="s">
        <v>2033</v>
      </c>
      <c r="D24" s="4"/>
      <c r="E24" s="4"/>
      <c r="F24" s="4"/>
      <c r="G24" s="4"/>
      <c r="H24" s="24" t="s">
        <v>2034</v>
      </c>
    </row>
    <row r="25" spans="1:8" s="2" customFormat="1" ht="20.100000000000001" customHeight="1" x14ac:dyDescent="0.25">
      <c r="A25" s="10"/>
      <c r="B25" s="14" t="s">
        <v>930</v>
      </c>
      <c r="C25" s="106" t="s">
        <v>1276</v>
      </c>
      <c r="D25" s="4"/>
      <c r="E25" s="4"/>
      <c r="F25" s="4"/>
      <c r="G25" s="4"/>
      <c r="H25" s="24"/>
    </row>
    <row r="26" spans="1:8" s="2" customFormat="1" ht="20.100000000000001" customHeight="1" x14ac:dyDescent="0.25">
      <c r="A26" s="10"/>
      <c r="B26" s="14" t="s">
        <v>931</v>
      </c>
      <c r="C26" s="106" t="s">
        <v>844</v>
      </c>
      <c r="D26" s="4"/>
      <c r="E26" s="4"/>
      <c r="F26" s="4"/>
      <c r="G26" s="4"/>
      <c r="H26" s="24" t="s">
        <v>1277</v>
      </c>
    </row>
    <row r="27" spans="1:8" s="2" customFormat="1" ht="20.100000000000001" customHeight="1" x14ac:dyDescent="0.25">
      <c r="A27" s="10"/>
      <c r="B27" s="14" t="s">
        <v>932</v>
      </c>
      <c r="C27" s="106" t="s">
        <v>845</v>
      </c>
      <c r="D27" s="4"/>
      <c r="E27" s="4"/>
      <c r="F27" s="4"/>
      <c r="G27" s="4"/>
      <c r="H27" s="24"/>
    </row>
    <row r="28" spans="1:8" s="2" customFormat="1" ht="20.25" customHeight="1" x14ac:dyDescent="0.25">
      <c r="A28" s="10"/>
      <c r="B28" s="14" t="s">
        <v>933</v>
      </c>
      <c r="C28" s="106" t="s">
        <v>2060</v>
      </c>
      <c r="D28" s="4"/>
      <c r="E28" s="4"/>
      <c r="F28" s="4"/>
      <c r="G28" s="4"/>
      <c r="H28" s="24" t="s">
        <v>2061</v>
      </c>
    </row>
    <row r="29" spans="1:8" s="2" customFormat="1" ht="20.100000000000001" customHeight="1" x14ac:dyDescent="0.25">
      <c r="A29" s="10"/>
      <c r="B29" s="23" t="s">
        <v>7</v>
      </c>
      <c r="C29" s="107" t="s">
        <v>842</v>
      </c>
      <c r="D29" s="4"/>
      <c r="E29" s="4"/>
      <c r="F29" s="4"/>
      <c r="G29" s="4"/>
      <c r="H29" s="24"/>
    </row>
    <row r="30" spans="1:8" s="2" customFormat="1" ht="20.100000000000001" customHeight="1" x14ac:dyDescent="0.25">
      <c r="A30" s="10"/>
      <c r="B30" s="14" t="s">
        <v>264</v>
      </c>
      <c r="C30" s="106" t="s">
        <v>850</v>
      </c>
      <c r="D30" s="4"/>
      <c r="E30" s="4"/>
      <c r="F30" s="4"/>
      <c r="G30" s="4"/>
      <c r="H30" s="24" t="s">
        <v>1282</v>
      </c>
    </row>
    <row r="31" spans="1:8" s="2" customFormat="1" ht="20.100000000000001" customHeight="1" x14ac:dyDescent="0.25">
      <c r="A31" s="10"/>
      <c r="B31" s="14" t="s">
        <v>265</v>
      </c>
      <c r="C31" s="106" t="s">
        <v>851</v>
      </c>
      <c r="D31" s="4"/>
      <c r="E31" s="4"/>
      <c r="F31" s="4"/>
      <c r="G31" s="4"/>
      <c r="H31" s="24" t="s">
        <v>1281</v>
      </c>
    </row>
    <row r="32" spans="1:8" s="2" customFormat="1" ht="20.100000000000001" customHeight="1" x14ac:dyDescent="0.25">
      <c r="A32" s="10"/>
      <c r="B32" s="14" t="s">
        <v>266</v>
      </c>
      <c r="C32" s="106" t="s">
        <v>852</v>
      </c>
      <c r="D32" s="4"/>
      <c r="E32" s="4"/>
      <c r="F32" s="4"/>
      <c r="G32" s="4"/>
      <c r="H32" s="24" t="s">
        <v>1280</v>
      </c>
    </row>
    <row r="33" spans="1:8" s="2" customFormat="1" ht="20.100000000000001" customHeight="1" x14ac:dyDescent="0.25">
      <c r="A33" s="10"/>
      <c r="B33" s="14" t="s">
        <v>267</v>
      </c>
      <c r="C33" s="106" t="s">
        <v>853</v>
      </c>
      <c r="D33" s="4"/>
      <c r="E33" s="4"/>
      <c r="F33" s="4"/>
      <c r="G33" s="4"/>
      <c r="H33" s="24" t="s">
        <v>1279</v>
      </c>
    </row>
    <row r="34" spans="1:8" s="2" customFormat="1" ht="20.100000000000001" customHeight="1" x14ac:dyDescent="0.25">
      <c r="A34" s="10"/>
      <c r="B34" s="14" t="s">
        <v>268</v>
      </c>
      <c r="C34" s="106" t="s">
        <v>854</v>
      </c>
      <c r="D34" s="4"/>
      <c r="E34" s="4"/>
      <c r="F34" s="4"/>
      <c r="G34" s="4"/>
      <c r="H34" s="24" t="s">
        <v>1278</v>
      </c>
    </row>
    <row r="35" spans="1:8" s="2" customFormat="1" ht="20.100000000000001" customHeight="1" x14ac:dyDescent="0.25">
      <c r="A35" s="10"/>
      <c r="B35" s="23" t="s">
        <v>10</v>
      </c>
      <c r="C35" s="107" t="s">
        <v>848</v>
      </c>
      <c r="D35" s="4"/>
      <c r="E35" s="4"/>
      <c r="F35" s="4"/>
      <c r="G35" s="4"/>
      <c r="H35" s="24"/>
    </row>
    <row r="36" spans="1:8" s="2" customFormat="1" ht="20.100000000000001" customHeight="1" x14ac:dyDescent="0.25">
      <c r="A36" s="10"/>
      <c r="B36" s="14" t="s">
        <v>288</v>
      </c>
      <c r="C36" s="106" t="s">
        <v>838</v>
      </c>
      <c r="D36" s="4"/>
      <c r="E36" s="4"/>
      <c r="F36" s="4"/>
      <c r="G36" s="4"/>
      <c r="H36" s="24"/>
    </row>
    <row r="37" spans="1:8" s="2" customFormat="1" ht="20.100000000000001" customHeight="1" x14ac:dyDescent="0.25">
      <c r="A37" s="10"/>
      <c r="B37" s="14" t="s">
        <v>935</v>
      </c>
      <c r="C37" s="106" t="s">
        <v>839</v>
      </c>
      <c r="D37" s="4"/>
      <c r="E37" s="4"/>
      <c r="F37" s="4"/>
      <c r="G37" s="4"/>
      <c r="H37" s="24" t="s">
        <v>1515</v>
      </c>
    </row>
    <row r="38" spans="1:8" s="2" customFormat="1" ht="20.100000000000001" customHeight="1" x14ac:dyDescent="0.25">
      <c r="A38" s="10"/>
      <c r="B38" s="14" t="s">
        <v>936</v>
      </c>
      <c r="C38" s="106" t="s">
        <v>840</v>
      </c>
      <c r="D38" s="4"/>
      <c r="E38" s="4"/>
      <c r="F38" s="4"/>
      <c r="G38" s="4"/>
      <c r="H38" s="24"/>
    </row>
    <row r="39" spans="1:8" s="2" customFormat="1" ht="20.100000000000001" customHeight="1" x14ac:dyDescent="0.25">
      <c r="A39" s="10"/>
      <c r="B39" s="14" t="s">
        <v>937</v>
      </c>
      <c r="C39" s="106" t="s">
        <v>841</v>
      </c>
      <c r="D39" s="4"/>
      <c r="E39" s="4"/>
      <c r="F39" s="4"/>
      <c r="G39" s="4"/>
      <c r="H39" s="24" t="s">
        <v>1283</v>
      </c>
    </row>
    <row r="40" spans="1:8" s="2" customFormat="1" ht="20.100000000000001" customHeight="1" x14ac:dyDescent="0.25">
      <c r="A40" s="10"/>
      <c r="B40" s="14" t="s">
        <v>945</v>
      </c>
      <c r="C40" s="106" t="s">
        <v>947</v>
      </c>
      <c r="D40" s="4"/>
      <c r="E40" s="4"/>
      <c r="F40" s="4"/>
      <c r="G40" s="4"/>
      <c r="H40" s="24" t="s">
        <v>946</v>
      </c>
    </row>
    <row r="41" spans="1:8" s="2" customFormat="1" ht="20.100000000000001" customHeight="1" x14ac:dyDescent="0.25">
      <c r="A41" s="10"/>
      <c r="B41" s="23" t="s">
        <v>21</v>
      </c>
      <c r="C41" s="107" t="s">
        <v>847</v>
      </c>
      <c r="D41" s="4"/>
      <c r="E41" s="4"/>
      <c r="F41" s="4"/>
      <c r="G41" s="4"/>
      <c r="H41" s="24"/>
    </row>
    <row r="42" spans="1:8" s="2" customFormat="1" ht="20.100000000000001" customHeight="1" x14ac:dyDescent="0.25">
      <c r="A42" s="10"/>
      <c r="B42" s="14" t="s">
        <v>934</v>
      </c>
      <c r="C42" s="106" t="s">
        <v>855</v>
      </c>
      <c r="D42" s="4"/>
      <c r="E42" s="4"/>
      <c r="F42" s="4"/>
      <c r="G42" s="4"/>
      <c r="H42" s="24"/>
    </row>
    <row r="43" spans="1:8" s="2" customFormat="1" ht="20.100000000000001" customHeight="1" x14ac:dyDescent="0.25">
      <c r="A43" s="10"/>
      <c r="B43" s="14" t="s">
        <v>938</v>
      </c>
      <c r="C43" s="106" t="s">
        <v>856</v>
      </c>
      <c r="D43" s="4"/>
      <c r="E43" s="4"/>
      <c r="F43" s="4"/>
      <c r="G43" s="4"/>
      <c r="H43" s="24"/>
    </row>
    <row r="44" spans="1:8" s="2" customFormat="1" ht="20.100000000000001" customHeight="1" x14ac:dyDescent="0.25">
      <c r="A44" s="10"/>
      <c r="B44" s="14" t="s">
        <v>939</v>
      </c>
      <c r="C44" s="106" t="s">
        <v>857</v>
      </c>
      <c r="D44" s="4"/>
      <c r="E44" s="4"/>
      <c r="F44" s="4"/>
      <c r="G44" s="4"/>
      <c r="H44" s="24" t="s">
        <v>1284</v>
      </c>
    </row>
    <row r="45" spans="1:8" s="2" customFormat="1" ht="20.100000000000001" customHeight="1" x14ac:dyDescent="0.25">
      <c r="A45" s="10"/>
      <c r="B45" s="14" t="s">
        <v>940</v>
      </c>
      <c r="C45" s="106" t="s">
        <v>858</v>
      </c>
      <c r="D45" s="4"/>
      <c r="E45" s="4"/>
      <c r="F45" s="4"/>
      <c r="G45" s="4"/>
      <c r="H45" s="24" t="s">
        <v>859</v>
      </c>
    </row>
    <row r="46" spans="1:8" s="2" customFormat="1" ht="20.100000000000001" customHeight="1" x14ac:dyDescent="0.25">
      <c r="A46" s="10"/>
      <c r="B46" s="23" t="s">
        <v>22</v>
      </c>
      <c r="C46" s="107" t="s">
        <v>837</v>
      </c>
      <c r="D46" s="4"/>
      <c r="E46" s="4"/>
      <c r="F46" s="4"/>
      <c r="G46" s="4"/>
      <c r="H46" s="24"/>
    </row>
    <row r="47" spans="1:8" s="2" customFormat="1" ht="20.100000000000001" customHeight="1" x14ac:dyDescent="0.25">
      <c r="A47" s="10"/>
      <c r="B47" s="14" t="s">
        <v>483</v>
      </c>
      <c r="C47" s="106" t="s">
        <v>1285</v>
      </c>
      <c r="D47" s="4"/>
      <c r="E47" s="4"/>
      <c r="F47" s="4"/>
      <c r="G47" s="4"/>
      <c r="H47" s="24" t="s">
        <v>860</v>
      </c>
    </row>
    <row r="48" spans="1:8" s="2" customFormat="1" ht="20.100000000000001" customHeight="1" x14ac:dyDescent="0.25">
      <c r="A48" s="10"/>
      <c r="B48" s="14" t="s">
        <v>484</v>
      </c>
      <c r="C48" s="106" t="s">
        <v>1286</v>
      </c>
      <c r="D48" s="4"/>
      <c r="E48" s="4"/>
      <c r="F48" s="4"/>
      <c r="G48" s="4"/>
      <c r="H48" s="24"/>
    </row>
    <row r="49" spans="1:8" s="2" customFormat="1" ht="20.100000000000001" customHeight="1" x14ac:dyDescent="0.25">
      <c r="A49" s="10"/>
      <c r="B49" s="23" t="s">
        <v>214</v>
      </c>
      <c r="C49" s="107" t="s">
        <v>849</v>
      </c>
      <c r="D49" s="4"/>
      <c r="E49" s="4"/>
      <c r="F49" s="4"/>
      <c r="G49" s="4"/>
      <c r="H49" s="24"/>
    </row>
    <row r="50" spans="1:8" s="2" customFormat="1" ht="20.100000000000001" customHeight="1" x14ac:dyDescent="0.25">
      <c r="A50" s="10"/>
      <c r="B50" s="14" t="s">
        <v>941</v>
      </c>
      <c r="C50" s="106" t="s">
        <v>846</v>
      </c>
      <c r="D50" s="4"/>
      <c r="E50" s="4"/>
      <c r="F50" s="4"/>
      <c r="G50" s="4"/>
      <c r="H50" s="24" t="s">
        <v>1287</v>
      </c>
    </row>
    <row r="51" spans="1:8" s="2" customFormat="1" ht="20.100000000000001" customHeight="1" x14ac:dyDescent="0.25">
      <c r="A51" s="10"/>
      <c r="B51" s="14" t="s">
        <v>942</v>
      </c>
      <c r="C51" s="106" t="s">
        <v>949</v>
      </c>
      <c r="D51" s="4"/>
      <c r="E51" s="4"/>
      <c r="F51" s="4"/>
      <c r="G51" s="4"/>
      <c r="H51" s="24" t="s">
        <v>1288</v>
      </c>
    </row>
    <row r="52" spans="1:8" s="2" customFormat="1" ht="20.100000000000001" customHeight="1" x14ac:dyDescent="0.25">
      <c r="A52" s="10"/>
      <c r="B52" s="4"/>
      <c r="C52" s="4"/>
      <c r="D52" s="4"/>
      <c r="E52" s="4"/>
      <c r="F52" s="4"/>
      <c r="G52" s="4"/>
      <c r="H52" s="12"/>
    </row>
    <row r="53" spans="1:8" s="2" customFormat="1" ht="20.100000000000001" customHeight="1" x14ac:dyDescent="0.25">
      <c r="A53" s="6">
        <v>3</v>
      </c>
      <c r="B53" s="112" t="s">
        <v>952</v>
      </c>
      <c r="C53" s="4"/>
      <c r="D53" s="269" t="s">
        <v>156</v>
      </c>
      <c r="E53" s="4"/>
      <c r="F53" s="269" t="s">
        <v>131</v>
      </c>
      <c r="G53" s="4"/>
      <c r="H53" s="24"/>
    </row>
    <row r="54" spans="1:8" s="2" customFormat="1" ht="20.100000000000001" customHeight="1" x14ac:dyDescent="0.25">
      <c r="A54" s="10"/>
      <c r="B54" s="23" t="s">
        <v>12</v>
      </c>
      <c r="C54" s="4" t="s">
        <v>955</v>
      </c>
      <c r="D54" s="4"/>
      <c r="E54" s="4"/>
      <c r="F54" s="4"/>
      <c r="G54" s="4"/>
      <c r="H54" s="24"/>
    </row>
    <row r="55" spans="1:8" s="2" customFormat="1" ht="20.100000000000001" customHeight="1" x14ac:dyDescent="0.25">
      <c r="A55" s="10"/>
      <c r="B55" s="23" t="s">
        <v>24</v>
      </c>
      <c r="C55" s="4" t="s">
        <v>956</v>
      </c>
      <c r="D55" s="4"/>
      <c r="E55" s="4"/>
      <c r="F55" s="4"/>
      <c r="G55" s="4"/>
      <c r="H55" s="24" t="s">
        <v>957</v>
      </c>
    </row>
    <row r="56" spans="1:8" s="2" customFormat="1" ht="20.100000000000001" customHeight="1" x14ac:dyDescent="0.25">
      <c r="A56" s="10"/>
      <c r="B56" s="23" t="s">
        <v>70</v>
      </c>
      <c r="C56" s="4" t="s">
        <v>965</v>
      </c>
      <c r="D56" s="4"/>
      <c r="E56" s="4"/>
      <c r="F56" s="4"/>
      <c r="G56" s="4"/>
      <c r="H56" s="24"/>
    </row>
    <row r="57" spans="1:8" s="2" customFormat="1" ht="20.100000000000001" customHeight="1" x14ac:dyDescent="0.25">
      <c r="A57" s="10"/>
      <c r="B57" s="23" t="s">
        <v>72</v>
      </c>
      <c r="C57" s="4" t="s">
        <v>961</v>
      </c>
      <c r="D57" s="4"/>
      <c r="E57" s="4"/>
      <c r="F57" s="4"/>
      <c r="G57" s="4"/>
      <c r="H57" s="24" t="s">
        <v>960</v>
      </c>
    </row>
    <row r="58" spans="1:8" s="2" customFormat="1" ht="20.100000000000001" customHeight="1" x14ac:dyDescent="0.25">
      <c r="A58" s="10"/>
      <c r="B58" s="23" t="s">
        <v>192</v>
      </c>
      <c r="C58" s="4" t="s">
        <v>966</v>
      </c>
      <c r="D58" s="4"/>
      <c r="E58" s="4"/>
      <c r="F58" s="4"/>
      <c r="G58" s="4"/>
      <c r="H58" s="24"/>
    </row>
    <row r="59" spans="1:8" s="2" customFormat="1" ht="20.100000000000001" customHeight="1" x14ac:dyDescent="0.25">
      <c r="A59" s="10"/>
      <c r="B59" s="23" t="s">
        <v>329</v>
      </c>
      <c r="C59" s="4" t="s">
        <v>2016</v>
      </c>
      <c r="D59" s="4"/>
      <c r="E59" s="4"/>
      <c r="F59" s="4"/>
      <c r="G59" s="4"/>
      <c r="H59" s="24" t="s">
        <v>2026</v>
      </c>
    </row>
    <row r="60" spans="1:8" s="2" customFormat="1" ht="20.100000000000001" customHeight="1" x14ac:dyDescent="0.25">
      <c r="A60" s="10"/>
      <c r="B60" s="23" t="s">
        <v>943</v>
      </c>
      <c r="C60" s="13" t="s">
        <v>958</v>
      </c>
      <c r="D60" s="4"/>
      <c r="E60" s="4"/>
      <c r="F60" s="4"/>
      <c r="G60" s="4"/>
      <c r="H60" s="24"/>
    </row>
    <row r="61" spans="1:8" s="2" customFormat="1" ht="20.100000000000001" customHeight="1" x14ac:dyDescent="0.25">
      <c r="A61" s="10"/>
      <c r="B61" s="14" t="s">
        <v>967</v>
      </c>
      <c r="C61" s="4" t="s">
        <v>993</v>
      </c>
      <c r="D61" s="4"/>
      <c r="E61" s="4"/>
      <c r="F61" s="4"/>
      <c r="G61" s="4"/>
      <c r="H61" s="24"/>
    </row>
    <row r="62" spans="1:8" s="2" customFormat="1" ht="20.100000000000001" customHeight="1" x14ac:dyDescent="0.25">
      <c r="A62" s="10"/>
      <c r="B62" s="14" t="s">
        <v>333</v>
      </c>
      <c r="C62" s="4" t="s">
        <v>994</v>
      </c>
      <c r="D62" s="4"/>
      <c r="E62" s="4"/>
      <c r="F62" s="4"/>
      <c r="G62" s="4"/>
      <c r="H62" s="24"/>
    </row>
    <row r="63" spans="1:8" s="2" customFormat="1" ht="20.100000000000001" customHeight="1" x14ac:dyDescent="0.25">
      <c r="A63" s="10"/>
      <c r="B63" s="14" t="s">
        <v>667</v>
      </c>
      <c r="C63" s="4" t="s">
        <v>995</v>
      </c>
      <c r="D63" s="4"/>
      <c r="E63" s="4"/>
      <c r="F63" s="4"/>
      <c r="G63" s="4"/>
      <c r="H63" s="24" t="s">
        <v>996</v>
      </c>
    </row>
    <row r="64" spans="1:8" s="2" customFormat="1" ht="20.100000000000001" customHeight="1" x14ac:dyDescent="0.25">
      <c r="A64" s="10"/>
      <c r="B64" s="14" t="s">
        <v>670</v>
      </c>
      <c r="C64" s="4" t="s">
        <v>998</v>
      </c>
      <c r="D64" s="4"/>
      <c r="E64" s="4"/>
      <c r="F64" s="4"/>
      <c r="G64" s="4"/>
      <c r="H64" s="24" t="s">
        <v>997</v>
      </c>
    </row>
    <row r="65" spans="1:8" s="2" customFormat="1" ht="20.100000000000001" customHeight="1" x14ac:dyDescent="0.25">
      <c r="A65" s="10"/>
      <c r="B65" s="14" t="s">
        <v>747</v>
      </c>
      <c r="C65" s="4" t="s">
        <v>999</v>
      </c>
      <c r="D65" s="4"/>
      <c r="E65" s="4"/>
      <c r="F65" s="4"/>
      <c r="G65" s="4"/>
      <c r="H65" s="24" t="s">
        <v>1289</v>
      </c>
    </row>
    <row r="66" spans="1:8" s="2" customFormat="1" ht="20.100000000000001" customHeight="1" x14ac:dyDescent="0.25">
      <c r="A66" s="10"/>
      <c r="B66" s="14" t="s">
        <v>748</v>
      </c>
      <c r="C66" s="4" t="s">
        <v>1000</v>
      </c>
      <c r="D66" s="4"/>
      <c r="E66" s="4"/>
      <c r="F66" s="4"/>
      <c r="G66" s="4"/>
      <c r="H66" s="24"/>
    </row>
    <row r="67" spans="1:8" s="2" customFormat="1" ht="20.100000000000001" customHeight="1" x14ac:dyDescent="0.25">
      <c r="A67" s="10"/>
      <c r="B67" s="14" t="s">
        <v>749</v>
      </c>
      <c r="C67" s="4" t="s">
        <v>1001</v>
      </c>
      <c r="D67" s="4"/>
      <c r="E67" s="4"/>
      <c r="F67" s="4"/>
      <c r="G67" s="4"/>
      <c r="H67" s="24" t="s">
        <v>1002</v>
      </c>
    </row>
    <row r="68" spans="1:8" s="2" customFormat="1" ht="20.100000000000001" customHeight="1" x14ac:dyDescent="0.25">
      <c r="A68" s="10"/>
      <c r="B68" s="23" t="s">
        <v>972</v>
      </c>
      <c r="C68" s="13" t="s">
        <v>959</v>
      </c>
      <c r="D68" s="4"/>
      <c r="E68" s="4"/>
      <c r="F68" s="4"/>
      <c r="G68" s="4"/>
      <c r="H68" s="24"/>
    </row>
    <row r="69" spans="1:8" s="2" customFormat="1" ht="20.100000000000001" customHeight="1" x14ac:dyDescent="0.25">
      <c r="A69" s="10"/>
      <c r="B69" s="14" t="s">
        <v>973</v>
      </c>
      <c r="C69" s="4" t="s">
        <v>1003</v>
      </c>
      <c r="D69" s="4"/>
      <c r="E69" s="4"/>
      <c r="F69" s="4"/>
      <c r="G69" s="4"/>
      <c r="H69" s="24" t="s">
        <v>1516</v>
      </c>
    </row>
    <row r="70" spans="1:8" s="2" customFormat="1" ht="20.100000000000001" customHeight="1" x14ac:dyDescent="0.25">
      <c r="A70" s="10"/>
      <c r="B70" s="14" t="s">
        <v>968</v>
      </c>
      <c r="C70" s="4" t="s">
        <v>1004</v>
      </c>
      <c r="D70" s="4"/>
      <c r="E70" s="4"/>
      <c r="F70" s="4"/>
      <c r="G70" s="4"/>
      <c r="H70" s="24" t="s">
        <v>1290</v>
      </c>
    </row>
    <row r="71" spans="1:8" s="2" customFormat="1" ht="20.100000000000001" customHeight="1" x14ac:dyDescent="0.25">
      <c r="A71" s="10"/>
      <c r="B71" s="14" t="s">
        <v>969</v>
      </c>
      <c r="C71" s="4" t="s">
        <v>1005</v>
      </c>
      <c r="D71" s="4"/>
      <c r="E71" s="4"/>
      <c r="F71" s="4"/>
      <c r="G71" s="4"/>
      <c r="H71" s="24" t="s">
        <v>1023</v>
      </c>
    </row>
    <row r="72" spans="1:8" s="2" customFormat="1" ht="20.100000000000001" customHeight="1" x14ac:dyDescent="0.25">
      <c r="A72" s="10"/>
      <c r="B72" s="14" t="s">
        <v>970</v>
      </c>
      <c r="C72" s="4" t="s">
        <v>1006</v>
      </c>
      <c r="D72" s="4"/>
      <c r="E72" s="4"/>
      <c r="F72" s="4"/>
      <c r="G72" s="4"/>
      <c r="H72" s="24" t="s">
        <v>1024</v>
      </c>
    </row>
    <row r="73" spans="1:8" s="2" customFormat="1" ht="20.100000000000001" customHeight="1" x14ac:dyDescent="0.25">
      <c r="A73" s="10"/>
      <c r="B73" s="14" t="s">
        <v>971</v>
      </c>
      <c r="C73" s="4" t="s">
        <v>1007</v>
      </c>
      <c r="D73" s="4"/>
      <c r="E73" s="4"/>
      <c r="F73" s="4"/>
      <c r="G73" s="4"/>
      <c r="H73" s="24" t="s">
        <v>1025</v>
      </c>
    </row>
    <row r="74" spans="1:8" s="2" customFormat="1" ht="20.100000000000001" customHeight="1" x14ac:dyDescent="0.25">
      <c r="A74" s="10"/>
      <c r="B74" s="23" t="s">
        <v>1018</v>
      </c>
      <c r="C74" s="13" t="s">
        <v>1014</v>
      </c>
      <c r="D74" s="4"/>
      <c r="E74" s="4"/>
      <c r="F74" s="4"/>
      <c r="G74" s="4"/>
      <c r="H74" s="24"/>
    </row>
    <row r="75" spans="1:8" s="2" customFormat="1" ht="20.100000000000001" customHeight="1" x14ac:dyDescent="0.25">
      <c r="A75" s="10"/>
      <c r="B75" s="14" t="s">
        <v>973</v>
      </c>
      <c r="C75" s="4" t="s">
        <v>1015</v>
      </c>
      <c r="D75" s="4"/>
      <c r="E75" s="4"/>
      <c r="F75" s="4"/>
      <c r="G75" s="4"/>
      <c r="H75" s="24"/>
    </row>
    <row r="76" spans="1:8" s="2" customFormat="1" ht="20.100000000000001" customHeight="1" x14ac:dyDescent="0.25">
      <c r="A76" s="10"/>
      <c r="B76" s="14" t="s">
        <v>974</v>
      </c>
      <c r="C76" s="4" t="s">
        <v>1016</v>
      </c>
      <c r="D76" s="4"/>
      <c r="E76" s="4"/>
      <c r="F76" s="4"/>
      <c r="G76" s="4"/>
      <c r="H76" s="24" t="s">
        <v>1026</v>
      </c>
    </row>
    <row r="77" spans="1:8" s="2" customFormat="1" ht="20.100000000000001" customHeight="1" x14ac:dyDescent="0.25">
      <c r="A77" s="10"/>
      <c r="B77" s="14" t="s">
        <v>975</v>
      </c>
      <c r="C77" s="4" t="s">
        <v>1017</v>
      </c>
      <c r="D77" s="4"/>
      <c r="E77" s="4"/>
      <c r="F77" s="4"/>
      <c r="G77" s="4"/>
      <c r="H77" s="24" t="s">
        <v>1291</v>
      </c>
    </row>
    <row r="78" spans="1:8" s="2" customFormat="1" ht="20.100000000000001" customHeight="1" x14ac:dyDescent="0.25">
      <c r="A78" s="10"/>
      <c r="B78" s="23" t="s">
        <v>2017</v>
      </c>
      <c r="C78" s="13" t="s">
        <v>849</v>
      </c>
      <c r="D78" s="4"/>
      <c r="E78" s="4"/>
      <c r="F78" s="4"/>
      <c r="G78" s="4"/>
      <c r="H78" s="24"/>
    </row>
    <row r="79" spans="1:8" s="2" customFormat="1" ht="20.100000000000001" customHeight="1" x14ac:dyDescent="0.25">
      <c r="A79" s="10"/>
      <c r="B79" s="14" t="s">
        <v>1019</v>
      </c>
      <c r="C79" s="4" t="s">
        <v>962</v>
      </c>
      <c r="D79" s="4"/>
      <c r="E79" s="4"/>
      <c r="F79" s="4"/>
      <c r="G79" s="4"/>
      <c r="H79" s="24" t="s">
        <v>1292</v>
      </c>
    </row>
    <row r="80" spans="1:8" s="2" customFormat="1" ht="20.100000000000001" customHeight="1" x14ac:dyDescent="0.25">
      <c r="A80" s="10"/>
      <c r="B80" s="14" t="s">
        <v>1020</v>
      </c>
      <c r="C80" s="4" t="s">
        <v>963</v>
      </c>
      <c r="D80" s="4"/>
      <c r="E80" s="4"/>
      <c r="F80" s="4"/>
      <c r="G80" s="4"/>
      <c r="H80" s="24"/>
    </row>
    <row r="81" spans="1:8" s="2" customFormat="1" ht="20.100000000000001" customHeight="1" x14ac:dyDescent="0.25">
      <c r="A81" s="10"/>
      <c r="B81" s="14" t="s">
        <v>1021</v>
      </c>
      <c r="C81" s="4" t="s">
        <v>964</v>
      </c>
      <c r="D81" s="4"/>
      <c r="E81" s="4"/>
      <c r="F81" s="4"/>
      <c r="G81" s="4"/>
      <c r="H81" s="24" t="s">
        <v>1022</v>
      </c>
    </row>
    <row r="82" spans="1:8" s="71" customFormat="1" ht="20.100000000000001" customHeight="1" x14ac:dyDescent="0.25">
      <c r="A82" s="72"/>
      <c r="B82" s="70"/>
      <c r="C82" s="70"/>
      <c r="D82" s="70"/>
      <c r="E82" s="70"/>
      <c r="F82" s="70"/>
      <c r="G82" s="70"/>
      <c r="H82" s="76"/>
    </row>
    <row r="83" spans="1:8" ht="20.100000000000001" customHeight="1" x14ac:dyDescent="0.25">
      <c r="A83" s="6">
        <v>4</v>
      </c>
      <c r="B83" s="68" t="s">
        <v>251</v>
      </c>
      <c r="C83" s="4"/>
      <c r="D83" s="11"/>
      <c r="E83" s="11"/>
      <c r="F83" s="11"/>
      <c r="G83" s="11"/>
      <c r="H83" s="12"/>
    </row>
    <row r="84" spans="1:8" ht="80.099999999999994" customHeight="1" x14ac:dyDescent="0.25">
      <c r="A84" s="16"/>
      <c r="B84" s="41" t="s">
        <v>62</v>
      </c>
      <c r="C84" s="41" t="s">
        <v>250</v>
      </c>
      <c r="D84" s="339"/>
      <c r="E84" s="340"/>
      <c r="F84" s="341"/>
      <c r="G84" s="11"/>
      <c r="H84" s="110"/>
    </row>
    <row r="85" spans="1:8" ht="20.100000000000001" customHeight="1" thickBot="1" x14ac:dyDescent="0.3">
      <c r="A85" s="17"/>
      <c r="B85" s="77"/>
      <c r="C85" s="18"/>
      <c r="D85" s="18"/>
      <c r="E85" s="18"/>
      <c r="F85" s="18"/>
      <c r="G85" s="18"/>
      <c r="H85" s="26"/>
    </row>
  </sheetData>
  <mergeCells count="2">
    <mergeCell ref="A1:H3"/>
    <mergeCell ref="D84:F84"/>
  </mergeCells>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3313" r:id="rId4" name="Drop Down 1">
              <controlPr defaultSize="0" autoLine="0" autoPict="0">
                <anchor moveWithCells="1">
                  <from>
                    <xdr:col>3</xdr:col>
                    <xdr:colOff>9525</xdr:colOff>
                    <xdr:row>5</xdr:row>
                    <xdr:rowOff>28575</xdr:rowOff>
                  </from>
                  <to>
                    <xdr:col>4</xdr:col>
                    <xdr:colOff>9525</xdr:colOff>
                    <xdr:row>5</xdr:row>
                    <xdr:rowOff>228600</xdr:rowOff>
                  </to>
                </anchor>
              </controlPr>
            </control>
          </mc:Choice>
        </mc:AlternateContent>
        <mc:AlternateContent xmlns:mc="http://schemas.openxmlformats.org/markup-compatibility/2006">
          <mc:Choice Requires="x14">
            <control shapeId="13314" r:id="rId5" name="Drop Down 2">
              <controlPr defaultSize="0" autoLine="0" autoPict="0">
                <anchor moveWithCells="1">
                  <from>
                    <xdr:col>3</xdr:col>
                    <xdr:colOff>9525</xdr:colOff>
                    <xdr:row>6</xdr:row>
                    <xdr:rowOff>28575</xdr:rowOff>
                  </from>
                  <to>
                    <xdr:col>4</xdr:col>
                    <xdr:colOff>9525</xdr:colOff>
                    <xdr:row>6</xdr:row>
                    <xdr:rowOff>228600</xdr:rowOff>
                  </to>
                </anchor>
              </controlPr>
            </control>
          </mc:Choice>
        </mc:AlternateContent>
        <mc:AlternateContent xmlns:mc="http://schemas.openxmlformats.org/markup-compatibility/2006">
          <mc:Choice Requires="x14">
            <control shapeId="13315" r:id="rId6" name="Drop Down 3">
              <controlPr defaultSize="0" autoLine="0" autoPict="0">
                <anchor moveWithCells="1">
                  <from>
                    <xdr:col>5</xdr:col>
                    <xdr:colOff>9525</xdr:colOff>
                    <xdr:row>5</xdr:row>
                    <xdr:rowOff>28575</xdr:rowOff>
                  </from>
                  <to>
                    <xdr:col>6</xdr:col>
                    <xdr:colOff>9525</xdr:colOff>
                    <xdr:row>5</xdr:row>
                    <xdr:rowOff>228600</xdr:rowOff>
                  </to>
                </anchor>
              </controlPr>
            </control>
          </mc:Choice>
        </mc:AlternateContent>
        <mc:AlternateContent xmlns:mc="http://schemas.openxmlformats.org/markup-compatibility/2006">
          <mc:Choice Requires="x14">
            <control shapeId="13316" r:id="rId7" name="Drop Down 4">
              <controlPr defaultSize="0" autoLine="0" autoPict="0">
                <anchor moveWithCells="1">
                  <from>
                    <xdr:col>5</xdr:col>
                    <xdr:colOff>9525</xdr:colOff>
                    <xdr:row>6</xdr:row>
                    <xdr:rowOff>28575</xdr:rowOff>
                  </from>
                  <to>
                    <xdr:col>6</xdr:col>
                    <xdr:colOff>9525</xdr:colOff>
                    <xdr:row>6</xdr:row>
                    <xdr:rowOff>228600</xdr:rowOff>
                  </to>
                </anchor>
              </controlPr>
            </control>
          </mc:Choice>
        </mc:AlternateContent>
        <mc:AlternateContent xmlns:mc="http://schemas.openxmlformats.org/markup-compatibility/2006">
          <mc:Choice Requires="x14">
            <control shapeId="13317" r:id="rId8" name="Drop Down 5">
              <controlPr defaultSize="0" autoLine="0" autoPict="0">
                <anchor moveWithCells="1">
                  <from>
                    <xdr:col>3</xdr:col>
                    <xdr:colOff>9525</xdr:colOff>
                    <xdr:row>8</xdr:row>
                    <xdr:rowOff>28575</xdr:rowOff>
                  </from>
                  <to>
                    <xdr:col>4</xdr:col>
                    <xdr:colOff>9525</xdr:colOff>
                    <xdr:row>8</xdr:row>
                    <xdr:rowOff>228600</xdr:rowOff>
                  </to>
                </anchor>
              </controlPr>
            </control>
          </mc:Choice>
        </mc:AlternateContent>
        <mc:AlternateContent xmlns:mc="http://schemas.openxmlformats.org/markup-compatibility/2006">
          <mc:Choice Requires="x14">
            <control shapeId="13318" r:id="rId9" name="Drop Down 6">
              <controlPr defaultSize="0" autoLine="0" autoPict="0">
                <anchor moveWithCells="1">
                  <from>
                    <xdr:col>3</xdr:col>
                    <xdr:colOff>9525</xdr:colOff>
                    <xdr:row>9</xdr:row>
                    <xdr:rowOff>28575</xdr:rowOff>
                  </from>
                  <to>
                    <xdr:col>4</xdr:col>
                    <xdr:colOff>9525</xdr:colOff>
                    <xdr:row>9</xdr:row>
                    <xdr:rowOff>228600</xdr:rowOff>
                  </to>
                </anchor>
              </controlPr>
            </control>
          </mc:Choice>
        </mc:AlternateContent>
        <mc:AlternateContent xmlns:mc="http://schemas.openxmlformats.org/markup-compatibility/2006">
          <mc:Choice Requires="x14">
            <control shapeId="13319" r:id="rId10" name="Drop Down 7">
              <controlPr defaultSize="0" autoLine="0" autoPict="0">
                <anchor moveWithCells="1">
                  <from>
                    <xdr:col>3</xdr:col>
                    <xdr:colOff>9525</xdr:colOff>
                    <xdr:row>10</xdr:row>
                    <xdr:rowOff>28575</xdr:rowOff>
                  </from>
                  <to>
                    <xdr:col>4</xdr:col>
                    <xdr:colOff>9525</xdr:colOff>
                    <xdr:row>10</xdr:row>
                    <xdr:rowOff>228600</xdr:rowOff>
                  </to>
                </anchor>
              </controlPr>
            </control>
          </mc:Choice>
        </mc:AlternateContent>
        <mc:AlternateContent xmlns:mc="http://schemas.openxmlformats.org/markup-compatibility/2006">
          <mc:Choice Requires="x14">
            <control shapeId="13320" r:id="rId11" name="Drop Down 8">
              <controlPr defaultSize="0" autoLine="0" autoPict="0">
                <anchor moveWithCells="1">
                  <from>
                    <xdr:col>3</xdr:col>
                    <xdr:colOff>9525</xdr:colOff>
                    <xdr:row>11</xdr:row>
                    <xdr:rowOff>28575</xdr:rowOff>
                  </from>
                  <to>
                    <xdr:col>4</xdr:col>
                    <xdr:colOff>9525</xdr:colOff>
                    <xdr:row>11</xdr:row>
                    <xdr:rowOff>228600</xdr:rowOff>
                  </to>
                </anchor>
              </controlPr>
            </control>
          </mc:Choice>
        </mc:AlternateContent>
        <mc:AlternateContent xmlns:mc="http://schemas.openxmlformats.org/markup-compatibility/2006">
          <mc:Choice Requires="x14">
            <control shapeId="13321" r:id="rId12" name="Drop Down 9">
              <controlPr defaultSize="0" autoLine="0" autoPict="0">
                <anchor moveWithCells="1">
                  <from>
                    <xdr:col>3</xdr:col>
                    <xdr:colOff>9525</xdr:colOff>
                    <xdr:row>12</xdr:row>
                    <xdr:rowOff>28575</xdr:rowOff>
                  </from>
                  <to>
                    <xdr:col>4</xdr:col>
                    <xdr:colOff>9525</xdr:colOff>
                    <xdr:row>12</xdr:row>
                    <xdr:rowOff>228600</xdr:rowOff>
                  </to>
                </anchor>
              </controlPr>
            </control>
          </mc:Choice>
        </mc:AlternateContent>
        <mc:AlternateContent xmlns:mc="http://schemas.openxmlformats.org/markup-compatibility/2006">
          <mc:Choice Requires="x14">
            <control shapeId="13322" r:id="rId13" name="Drop Down 10">
              <controlPr defaultSize="0" autoLine="0" autoPict="0">
                <anchor moveWithCells="1">
                  <from>
                    <xdr:col>3</xdr:col>
                    <xdr:colOff>9525</xdr:colOff>
                    <xdr:row>13</xdr:row>
                    <xdr:rowOff>28575</xdr:rowOff>
                  </from>
                  <to>
                    <xdr:col>4</xdr:col>
                    <xdr:colOff>9525</xdr:colOff>
                    <xdr:row>13</xdr:row>
                    <xdr:rowOff>228600</xdr:rowOff>
                  </to>
                </anchor>
              </controlPr>
            </control>
          </mc:Choice>
        </mc:AlternateContent>
        <mc:AlternateContent xmlns:mc="http://schemas.openxmlformats.org/markup-compatibility/2006">
          <mc:Choice Requires="x14">
            <control shapeId="13323" r:id="rId14" name="Drop Down 11">
              <controlPr defaultSize="0" autoLine="0" autoPict="0">
                <anchor moveWithCells="1">
                  <from>
                    <xdr:col>3</xdr:col>
                    <xdr:colOff>9525</xdr:colOff>
                    <xdr:row>14</xdr:row>
                    <xdr:rowOff>28575</xdr:rowOff>
                  </from>
                  <to>
                    <xdr:col>4</xdr:col>
                    <xdr:colOff>9525</xdr:colOff>
                    <xdr:row>14</xdr:row>
                    <xdr:rowOff>228600</xdr:rowOff>
                  </to>
                </anchor>
              </controlPr>
            </control>
          </mc:Choice>
        </mc:AlternateContent>
        <mc:AlternateContent xmlns:mc="http://schemas.openxmlformats.org/markup-compatibility/2006">
          <mc:Choice Requires="x14">
            <control shapeId="13324" r:id="rId15" name="Drop Down 12">
              <controlPr defaultSize="0" autoLine="0" autoPict="0">
                <anchor moveWithCells="1">
                  <from>
                    <xdr:col>3</xdr:col>
                    <xdr:colOff>9525</xdr:colOff>
                    <xdr:row>15</xdr:row>
                    <xdr:rowOff>28575</xdr:rowOff>
                  </from>
                  <to>
                    <xdr:col>4</xdr:col>
                    <xdr:colOff>9525</xdr:colOff>
                    <xdr:row>15</xdr:row>
                    <xdr:rowOff>228600</xdr:rowOff>
                  </to>
                </anchor>
              </controlPr>
            </control>
          </mc:Choice>
        </mc:AlternateContent>
        <mc:AlternateContent xmlns:mc="http://schemas.openxmlformats.org/markup-compatibility/2006">
          <mc:Choice Requires="x14">
            <control shapeId="13325" r:id="rId16" name="Drop Down 13">
              <controlPr defaultSize="0" autoLine="0" autoPict="0">
                <anchor moveWithCells="1">
                  <from>
                    <xdr:col>3</xdr:col>
                    <xdr:colOff>9525</xdr:colOff>
                    <xdr:row>16</xdr:row>
                    <xdr:rowOff>28575</xdr:rowOff>
                  </from>
                  <to>
                    <xdr:col>4</xdr:col>
                    <xdr:colOff>9525</xdr:colOff>
                    <xdr:row>16</xdr:row>
                    <xdr:rowOff>228600</xdr:rowOff>
                  </to>
                </anchor>
              </controlPr>
            </control>
          </mc:Choice>
        </mc:AlternateContent>
        <mc:AlternateContent xmlns:mc="http://schemas.openxmlformats.org/markup-compatibility/2006">
          <mc:Choice Requires="x14">
            <control shapeId="13326" r:id="rId17" name="Drop Down 14">
              <controlPr defaultSize="0" autoLine="0" autoPict="0">
                <anchor moveWithCells="1">
                  <from>
                    <xdr:col>3</xdr:col>
                    <xdr:colOff>9525</xdr:colOff>
                    <xdr:row>18</xdr:row>
                    <xdr:rowOff>38100</xdr:rowOff>
                  </from>
                  <to>
                    <xdr:col>4</xdr:col>
                    <xdr:colOff>9525</xdr:colOff>
                    <xdr:row>18</xdr:row>
                    <xdr:rowOff>238125</xdr:rowOff>
                  </to>
                </anchor>
              </controlPr>
            </control>
          </mc:Choice>
        </mc:AlternateContent>
        <mc:AlternateContent xmlns:mc="http://schemas.openxmlformats.org/markup-compatibility/2006">
          <mc:Choice Requires="x14">
            <control shapeId="13327" r:id="rId18" name="Drop Down 15">
              <controlPr defaultSize="0" autoLine="0" autoPict="0">
                <anchor moveWithCells="1">
                  <from>
                    <xdr:col>5</xdr:col>
                    <xdr:colOff>9525</xdr:colOff>
                    <xdr:row>18</xdr:row>
                    <xdr:rowOff>28575</xdr:rowOff>
                  </from>
                  <to>
                    <xdr:col>6</xdr:col>
                    <xdr:colOff>9525</xdr:colOff>
                    <xdr:row>18</xdr:row>
                    <xdr:rowOff>228600</xdr:rowOff>
                  </to>
                </anchor>
              </controlPr>
            </control>
          </mc:Choice>
        </mc:AlternateContent>
        <mc:AlternateContent xmlns:mc="http://schemas.openxmlformats.org/markup-compatibility/2006">
          <mc:Choice Requires="x14">
            <control shapeId="13328" r:id="rId19" name="Drop Down 16">
              <controlPr defaultSize="0" autoLine="0" autoPict="0">
                <anchor moveWithCells="1">
                  <from>
                    <xdr:col>3</xdr:col>
                    <xdr:colOff>9525</xdr:colOff>
                    <xdr:row>19</xdr:row>
                    <xdr:rowOff>28575</xdr:rowOff>
                  </from>
                  <to>
                    <xdr:col>4</xdr:col>
                    <xdr:colOff>9525</xdr:colOff>
                    <xdr:row>19</xdr:row>
                    <xdr:rowOff>228600</xdr:rowOff>
                  </to>
                </anchor>
              </controlPr>
            </control>
          </mc:Choice>
        </mc:AlternateContent>
        <mc:AlternateContent xmlns:mc="http://schemas.openxmlformats.org/markup-compatibility/2006">
          <mc:Choice Requires="x14">
            <control shapeId="13329" r:id="rId20" name="Drop Down 17">
              <controlPr defaultSize="0" autoLine="0" autoPict="0">
                <anchor moveWithCells="1">
                  <from>
                    <xdr:col>5</xdr:col>
                    <xdr:colOff>9525</xdr:colOff>
                    <xdr:row>19</xdr:row>
                    <xdr:rowOff>28575</xdr:rowOff>
                  </from>
                  <to>
                    <xdr:col>6</xdr:col>
                    <xdr:colOff>9525</xdr:colOff>
                    <xdr:row>19</xdr:row>
                    <xdr:rowOff>228600</xdr:rowOff>
                  </to>
                </anchor>
              </controlPr>
            </control>
          </mc:Choice>
        </mc:AlternateContent>
        <mc:AlternateContent xmlns:mc="http://schemas.openxmlformats.org/markup-compatibility/2006">
          <mc:Choice Requires="x14">
            <control shapeId="13330" r:id="rId21" name="Drop Down 18">
              <controlPr defaultSize="0" autoLine="0" autoPict="0">
                <anchor moveWithCells="1">
                  <from>
                    <xdr:col>3</xdr:col>
                    <xdr:colOff>9525</xdr:colOff>
                    <xdr:row>23</xdr:row>
                    <xdr:rowOff>28575</xdr:rowOff>
                  </from>
                  <to>
                    <xdr:col>4</xdr:col>
                    <xdr:colOff>9525</xdr:colOff>
                    <xdr:row>23</xdr:row>
                    <xdr:rowOff>228600</xdr:rowOff>
                  </to>
                </anchor>
              </controlPr>
            </control>
          </mc:Choice>
        </mc:AlternateContent>
        <mc:AlternateContent xmlns:mc="http://schemas.openxmlformats.org/markup-compatibility/2006">
          <mc:Choice Requires="x14">
            <control shapeId="13331" r:id="rId22" name="Drop Down 19">
              <controlPr defaultSize="0" autoLine="0" autoPict="0">
                <anchor moveWithCells="1">
                  <from>
                    <xdr:col>3</xdr:col>
                    <xdr:colOff>9525</xdr:colOff>
                    <xdr:row>24</xdr:row>
                    <xdr:rowOff>28575</xdr:rowOff>
                  </from>
                  <to>
                    <xdr:col>4</xdr:col>
                    <xdr:colOff>9525</xdr:colOff>
                    <xdr:row>24</xdr:row>
                    <xdr:rowOff>228600</xdr:rowOff>
                  </to>
                </anchor>
              </controlPr>
            </control>
          </mc:Choice>
        </mc:AlternateContent>
        <mc:AlternateContent xmlns:mc="http://schemas.openxmlformats.org/markup-compatibility/2006">
          <mc:Choice Requires="x14">
            <control shapeId="13332" r:id="rId23" name="Drop Down 20">
              <controlPr defaultSize="0" autoLine="0" autoPict="0">
                <anchor moveWithCells="1">
                  <from>
                    <xdr:col>3</xdr:col>
                    <xdr:colOff>9525</xdr:colOff>
                    <xdr:row>25</xdr:row>
                    <xdr:rowOff>28575</xdr:rowOff>
                  </from>
                  <to>
                    <xdr:col>4</xdr:col>
                    <xdr:colOff>9525</xdr:colOff>
                    <xdr:row>25</xdr:row>
                    <xdr:rowOff>228600</xdr:rowOff>
                  </to>
                </anchor>
              </controlPr>
            </control>
          </mc:Choice>
        </mc:AlternateContent>
        <mc:AlternateContent xmlns:mc="http://schemas.openxmlformats.org/markup-compatibility/2006">
          <mc:Choice Requires="x14">
            <control shapeId="13333" r:id="rId24" name="Drop Down 21">
              <controlPr defaultSize="0" autoLine="0" autoPict="0">
                <anchor moveWithCells="1">
                  <from>
                    <xdr:col>3</xdr:col>
                    <xdr:colOff>9525</xdr:colOff>
                    <xdr:row>26</xdr:row>
                    <xdr:rowOff>28575</xdr:rowOff>
                  </from>
                  <to>
                    <xdr:col>4</xdr:col>
                    <xdr:colOff>9525</xdr:colOff>
                    <xdr:row>26</xdr:row>
                    <xdr:rowOff>228600</xdr:rowOff>
                  </to>
                </anchor>
              </controlPr>
            </control>
          </mc:Choice>
        </mc:AlternateContent>
        <mc:AlternateContent xmlns:mc="http://schemas.openxmlformats.org/markup-compatibility/2006">
          <mc:Choice Requires="x14">
            <control shapeId="13334" r:id="rId25" name="Drop Down 22">
              <controlPr defaultSize="0" autoLine="0" autoPict="0">
                <anchor moveWithCells="1">
                  <from>
                    <xdr:col>3</xdr:col>
                    <xdr:colOff>9525</xdr:colOff>
                    <xdr:row>27</xdr:row>
                    <xdr:rowOff>28575</xdr:rowOff>
                  </from>
                  <to>
                    <xdr:col>4</xdr:col>
                    <xdr:colOff>9525</xdr:colOff>
                    <xdr:row>27</xdr:row>
                    <xdr:rowOff>228600</xdr:rowOff>
                  </to>
                </anchor>
              </controlPr>
            </control>
          </mc:Choice>
        </mc:AlternateContent>
        <mc:AlternateContent xmlns:mc="http://schemas.openxmlformats.org/markup-compatibility/2006">
          <mc:Choice Requires="x14">
            <control shapeId="13335" r:id="rId26" name="Drop Down 23">
              <controlPr defaultSize="0" autoLine="0" autoPict="0">
                <anchor moveWithCells="1">
                  <from>
                    <xdr:col>5</xdr:col>
                    <xdr:colOff>9525</xdr:colOff>
                    <xdr:row>23</xdr:row>
                    <xdr:rowOff>28575</xdr:rowOff>
                  </from>
                  <to>
                    <xdr:col>6</xdr:col>
                    <xdr:colOff>9525</xdr:colOff>
                    <xdr:row>23</xdr:row>
                    <xdr:rowOff>228600</xdr:rowOff>
                  </to>
                </anchor>
              </controlPr>
            </control>
          </mc:Choice>
        </mc:AlternateContent>
        <mc:AlternateContent xmlns:mc="http://schemas.openxmlformats.org/markup-compatibility/2006">
          <mc:Choice Requires="x14">
            <control shapeId="13336" r:id="rId27" name="Drop Down 24">
              <controlPr defaultSize="0" autoLine="0" autoPict="0">
                <anchor moveWithCells="1">
                  <from>
                    <xdr:col>5</xdr:col>
                    <xdr:colOff>9525</xdr:colOff>
                    <xdr:row>24</xdr:row>
                    <xdr:rowOff>28575</xdr:rowOff>
                  </from>
                  <to>
                    <xdr:col>6</xdr:col>
                    <xdr:colOff>9525</xdr:colOff>
                    <xdr:row>24</xdr:row>
                    <xdr:rowOff>228600</xdr:rowOff>
                  </to>
                </anchor>
              </controlPr>
            </control>
          </mc:Choice>
        </mc:AlternateContent>
        <mc:AlternateContent xmlns:mc="http://schemas.openxmlformats.org/markup-compatibility/2006">
          <mc:Choice Requires="x14">
            <control shapeId="13337" r:id="rId28" name="Drop Down 25">
              <controlPr defaultSize="0" autoLine="0" autoPict="0">
                <anchor moveWithCells="1">
                  <from>
                    <xdr:col>5</xdr:col>
                    <xdr:colOff>9525</xdr:colOff>
                    <xdr:row>25</xdr:row>
                    <xdr:rowOff>28575</xdr:rowOff>
                  </from>
                  <to>
                    <xdr:col>6</xdr:col>
                    <xdr:colOff>9525</xdr:colOff>
                    <xdr:row>25</xdr:row>
                    <xdr:rowOff>228600</xdr:rowOff>
                  </to>
                </anchor>
              </controlPr>
            </control>
          </mc:Choice>
        </mc:AlternateContent>
        <mc:AlternateContent xmlns:mc="http://schemas.openxmlformats.org/markup-compatibility/2006">
          <mc:Choice Requires="x14">
            <control shapeId="13338" r:id="rId29" name="Drop Down 26">
              <controlPr defaultSize="0" autoLine="0" autoPict="0">
                <anchor moveWithCells="1">
                  <from>
                    <xdr:col>5</xdr:col>
                    <xdr:colOff>9525</xdr:colOff>
                    <xdr:row>26</xdr:row>
                    <xdr:rowOff>28575</xdr:rowOff>
                  </from>
                  <to>
                    <xdr:col>6</xdr:col>
                    <xdr:colOff>9525</xdr:colOff>
                    <xdr:row>26</xdr:row>
                    <xdr:rowOff>228600</xdr:rowOff>
                  </to>
                </anchor>
              </controlPr>
            </control>
          </mc:Choice>
        </mc:AlternateContent>
        <mc:AlternateContent xmlns:mc="http://schemas.openxmlformats.org/markup-compatibility/2006">
          <mc:Choice Requires="x14">
            <control shapeId="13339" r:id="rId30" name="Drop Down 27">
              <controlPr defaultSize="0" autoLine="0" autoPict="0">
                <anchor moveWithCells="1">
                  <from>
                    <xdr:col>5</xdr:col>
                    <xdr:colOff>9525</xdr:colOff>
                    <xdr:row>27</xdr:row>
                    <xdr:rowOff>28575</xdr:rowOff>
                  </from>
                  <to>
                    <xdr:col>6</xdr:col>
                    <xdr:colOff>9525</xdr:colOff>
                    <xdr:row>27</xdr:row>
                    <xdr:rowOff>228600</xdr:rowOff>
                  </to>
                </anchor>
              </controlPr>
            </control>
          </mc:Choice>
        </mc:AlternateContent>
        <mc:AlternateContent xmlns:mc="http://schemas.openxmlformats.org/markup-compatibility/2006">
          <mc:Choice Requires="x14">
            <control shapeId="13340" r:id="rId31" name="Drop Down 28">
              <controlPr defaultSize="0" autoLine="0" autoPict="0">
                <anchor moveWithCells="1">
                  <from>
                    <xdr:col>3</xdr:col>
                    <xdr:colOff>9525</xdr:colOff>
                    <xdr:row>29</xdr:row>
                    <xdr:rowOff>28575</xdr:rowOff>
                  </from>
                  <to>
                    <xdr:col>4</xdr:col>
                    <xdr:colOff>9525</xdr:colOff>
                    <xdr:row>29</xdr:row>
                    <xdr:rowOff>228600</xdr:rowOff>
                  </to>
                </anchor>
              </controlPr>
            </control>
          </mc:Choice>
        </mc:AlternateContent>
        <mc:AlternateContent xmlns:mc="http://schemas.openxmlformats.org/markup-compatibility/2006">
          <mc:Choice Requires="x14">
            <control shapeId="13341" r:id="rId32" name="Drop Down 29">
              <controlPr defaultSize="0" autoLine="0" autoPict="0">
                <anchor moveWithCells="1">
                  <from>
                    <xdr:col>3</xdr:col>
                    <xdr:colOff>9525</xdr:colOff>
                    <xdr:row>30</xdr:row>
                    <xdr:rowOff>28575</xdr:rowOff>
                  </from>
                  <to>
                    <xdr:col>4</xdr:col>
                    <xdr:colOff>9525</xdr:colOff>
                    <xdr:row>30</xdr:row>
                    <xdr:rowOff>228600</xdr:rowOff>
                  </to>
                </anchor>
              </controlPr>
            </control>
          </mc:Choice>
        </mc:AlternateContent>
        <mc:AlternateContent xmlns:mc="http://schemas.openxmlformats.org/markup-compatibility/2006">
          <mc:Choice Requires="x14">
            <control shapeId="13342" r:id="rId33" name="Drop Down 30">
              <controlPr defaultSize="0" autoLine="0" autoPict="0">
                <anchor moveWithCells="1">
                  <from>
                    <xdr:col>3</xdr:col>
                    <xdr:colOff>9525</xdr:colOff>
                    <xdr:row>31</xdr:row>
                    <xdr:rowOff>28575</xdr:rowOff>
                  </from>
                  <to>
                    <xdr:col>4</xdr:col>
                    <xdr:colOff>9525</xdr:colOff>
                    <xdr:row>31</xdr:row>
                    <xdr:rowOff>228600</xdr:rowOff>
                  </to>
                </anchor>
              </controlPr>
            </control>
          </mc:Choice>
        </mc:AlternateContent>
        <mc:AlternateContent xmlns:mc="http://schemas.openxmlformats.org/markup-compatibility/2006">
          <mc:Choice Requires="x14">
            <control shapeId="13343" r:id="rId34" name="Drop Down 31">
              <controlPr defaultSize="0" autoLine="0" autoPict="0">
                <anchor moveWithCells="1">
                  <from>
                    <xdr:col>3</xdr:col>
                    <xdr:colOff>9525</xdr:colOff>
                    <xdr:row>32</xdr:row>
                    <xdr:rowOff>28575</xdr:rowOff>
                  </from>
                  <to>
                    <xdr:col>4</xdr:col>
                    <xdr:colOff>9525</xdr:colOff>
                    <xdr:row>32</xdr:row>
                    <xdr:rowOff>228600</xdr:rowOff>
                  </to>
                </anchor>
              </controlPr>
            </control>
          </mc:Choice>
        </mc:AlternateContent>
        <mc:AlternateContent xmlns:mc="http://schemas.openxmlformats.org/markup-compatibility/2006">
          <mc:Choice Requires="x14">
            <control shapeId="13344" r:id="rId35" name="Drop Down 32">
              <controlPr defaultSize="0" autoLine="0" autoPict="0">
                <anchor moveWithCells="1">
                  <from>
                    <xdr:col>3</xdr:col>
                    <xdr:colOff>9525</xdr:colOff>
                    <xdr:row>33</xdr:row>
                    <xdr:rowOff>28575</xdr:rowOff>
                  </from>
                  <to>
                    <xdr:col>4</xdr:col>
                    <xdr:colOff>9525</xdr:colOff>
                    <xdr:row>33</xdr:row>
                    <xdr:rowOff>228600</xdr:rowOff>
                  </to>
                </anchor>
              </controlPr>
            </control>
          </mc:Choice>
        </mc:AlternateContent>
        <mc:AlternateContent xmlns:mc="http://schemas.openxmlformats.org/markup-compatibility/2006">
          <mc:Choice Requires="x14">
            <control shapeId="13345" r:id="rId36" name="Drop Down 33">
              <controlPr defaultSize="0" autoLine="0" autoPict="0">
                <anchor moveWithCells="1">
                  <from>
                    <xdr:col>5</xdr:col>
                    <xdr:colOff>9525</xdr:colOff>
                    <xdr:row>29</xdr:row>
                    <xdr:rowOff>28575</xdr:rowOff>
                  </from>
                  <to>
                    <xdr:col>6</xdr:col>
                    <xdr:colOff>9525</xdr:colOff>
                    <xdr:row>29</xdr:row>
                    <xdr:rowOff>228600</xdr:rowOff>
                  </to>
                </anchor>
              </controlPr>
            </control>
          </mc:Choice>
        </mc:AlternateContent>
        <mc:AlternateContent xmlns:mc="http://schemas.openxmlformats.org/markup-compatibility/2006">
          <mc:Choice Requires="x14">
            <control shapeId="13346" r:id="rId37" name="Drop Down 34">
              <controlPr defaultSize="0" autoLine="0" autoPict="0">
                <anchor moveWithCells="1">
                  <from>
                    <xdr:col>5</xdr:col>
                    <xdr:colOff>9525</xdr:colOff>
                    <xdr:row>30</xdr:row>
                    <xdr:rowOff>28575</xdr:rowOff>
                  </from>
                  <to>
                    <xdr:col>6</xdr:col>
                    <xdr:colOff>9525</xdr:colOff>
                    <xdr:row>30</xdr:row>
                    <xdr:rowOff>228600</xdr:rowOff>
                  </to>
                </anchor>
              </controlPr>
            </control>
          </mc:Choice>
        </mc:AlternateContent>
        <mc:AlternateContent xmlns:mc="http://schemas.openxmlformats.org/markup-compatibility/2006">
          <mc:Choice Requires="x14">
            <control shapeId="13347" r:id="rId38" name="Drop Down 35">
              <controlPr defaultSize="0" autoLine="0" autoPict="0">
                <anchor moveWithCells="1">
                  <from>
                    <xdr:col>5</xdr:col>
                    <xdr:colOff>9525</xdr:colOff>
                    <xdr:row>31</xdr:row>
                    <xdr:rowOff>28575</xdr:rowOff>
                  </from>
                  <to>
                    <xdr:col>6</xdr:col>
                    <xdr:colOff>9525</xdr:colOff>
                    <xdr:row>31</xdr:row>
                    <xdr:rowOff>228600</xdr:rowOff>
                  </to>
                </anchor>
              </controlPr>
            </control>
          </mc:Choice>
        </mc:AlternateContent>
        <mc:AlternateContent xmlns:mc="http://schemas.openxmlformats.org/markup-compatibility/2006">
          <mc:Choice Requires="x14">
            <control shapeId="13348" r:id="rId39" name="Drop Down 36">
              <controlPr defaultSize="0" autoLine="0" autoPict="0">
                <anchor moveWithCells="1">
                  <from>
                    <xdr:col>5</xdr:col>
                    <xdr:colOff>9525</xdr:colOff>
                    <xdr:row>32</xdr:row>
                    <xdr:rowOff>28575</xdr:rowOff>
                  </from>
                  <to>
                    <xdr:col>6</xdr:col>
                    <xdr:colOff>9525</xdr:colOff>
                    <xdr:row>32</xdr:row>
                    <xdr:rowOff>228600</xdr:rowOff>
                  </to>
                </anchor>
              </controlPr>
            </control>
          </mc:Choice>
        </mc:AlternateContent>
        <mc:AlternateContent xmlns:mc="http://schemas.openxmlformats.org/markup-compatibility/2006">
          <mc:Choice Requires="x14">
            <control shapeId="13349" r:id="rId40" name="Drop Down 37">
              <controlPr defaultSize="0" autoLine="0" autoPict="0">
                <anchor moveWithCells="1">
                  <from>
                    <xdr:col>5</xdr:col>
                    <xdr:colOff>9525</xdr:colOff>
                    <xdr:row>33</xdr:row>
                    <xdr:rowOff>28575</xdr:rowOff>
                  </from>
                  <to>
                    <xdr:col>6</xdr:col>
                    <xdr:colOff>9525</xdr:colOff>
                    <xdr:row>33</xdr:row>
                    <xdr:rowOff>228600</xdr:rowOff>
                  </to>
                </anchor>
              </controlPr>
            </control>
          </mc:Choice>
        </mc:AlternateContent>
        <mc:AlternateContent xmlns:mc="http://schemas.openxmlformats.org/markup-compatibility/2006">
          <mc:Choice Requires="x14">
            <control shapeId="13350" r:id="rId41" name="Drop Down 38">
              <controlPr defaultSize="0" autoLine="0" autoPict="0">
                <anchor moveWithCells="1">
                  <from>
                    <xdr:col>3</xdr:col>
                    <xdr:colOff>9525</xdr:colOff>
                    <xdr:row>35</xdr:row>
                    <xdr:rowOff>28575</xdr:rowOff>
                  </from>
                  <to>
                    <xdr:col>4</xdr:col>
                    <xdr:colOff>9525</xdr:colOff>
                    <xdr:row>35</xdr:row>
                    <xdr:rowOff>228600</xdr:rowOff>
                  </to>
                </anchor>
              </controlPr>
            </control>
          </mc:Choice>
        </mc:AlternateContent>
        <mc:AlternateContent xmlns:mc="http://schemas.openxmlformats.org/markup-compatibility/2006">
          <mc:Choice Requires="x14">
            <control shapeId="13351" r:id="rId42" name="Drop Down 39">
              <controlPr defaultSize="0" autoLine="0" autoPict="0">
                <anchor moveWithCells="1">
                  <from>
                    <xdr:col>3</xdr:col>
                    <xdr:colOff>9525</xdr:colOff>
                    <xdr:row>36</xdr:row>
                    <xdr:rowOff>28575</xdr:rowOff>
                  </from>
                  <to>
                    <xdr:col>4</xdr:col>
                    <xdr:colOff>9525</xdr:colOff>
                    <xdr:row>36</xdr:row>
                    <xdr:rowOff>228600</xdr:rowOff>
                  </to>
                </anchor>
              </controlPr>
            </control>
          </mc:Choice>
        </mc:AlternateContent>
        <mc:AlternateContent xmlns:mc="http://schemas.openxmlformats.org/markup-compatibility/2006">
          <mc:Choice Requires="x14">
            <control shapeId="13352" r:id="rId43" name="Drop Down 40">
              <controlPr defaultSize="0" autoLine="0" autoPict="0">
                <anchor moveWithCells="1">
                  <from>
                    <xdr:col>3</xdr:col>
                    <xdr:colOff>9525</xdr:colOff>
                    <xdr:row>37</xdr:row>
                    <xdr:rowOff>28575</xdr:rowOff>
                  </from>
                  <to>
                    <xdr:col>4</xdr:col>
                    <xdr:colOff>9525</xdr:colOff>
                    <xdr:row>37</xdr:row>
                    <xdr:rowOff>228600</xdr:rowOff>
                  </to>
                </anchor>
              </controlPr>
            </control>
          </mc:Choice>
        </mc:AlternateContent>
        <mc:AlternateContent xmlns:mc="http://schemas.openxmlformats.org/markup-compatibility/2006">
          <mc:Choice Requires="x14">
            <control shapeId="13353" r:id="rId44" name="Drop Down 41">
              <controlPr defaultSize="0" autoLine="0" autoPict="0">
                <anchor moveWithCells="1">
                  <from>
                    <xdr:col>3</xdr:col>
                    <xdr:colOff>9525</xdr:colOff>
                    <xdr:row>38</xdr:row>
                    <xdr:rowOff>28575</xdr:rowOff>
                  </from>
                  <to>
                    <xdr:col>4</xdr:col>
                    <xdr:colOff>9525</xdr:colOff>
                    <xdr:row>38</xdr:row>
                    <xdr:rowOff>228600</xdr:rowOff>
                  </to>
                </anchor>
              </controlPr>
            </control>
          </mc:Choice>
        </mc:AlternateContent>
        <mc:AlternateContent xmlns:mc="http://schemas.openxmlformats.org/markup-compatibility/2006">
          <mc:Choice Requires="x14">
            <control shapeId="13354" r:id="rId45" name="Drop Down 42">
              <controlPr defaultSize="0" autoLine="0" autoPict="0">
                <anchor moveWithCells="1">
                  <from>
                    <xdr:col>5</xdr:col>
                    <xdr:colOff>9525</xdr:colOff>
                    <xdr:row>35</xdr:row>
                    <xdr:rowOff>28575</xdr:rowOff>
                  </from>
                  <to>
                    <xdr:col>6</xdr:col>
                    <xdr:colOff>9525</xdr:colOff>
                    <xdr:row>35</xdr:row>
                    <xdr:rowOff>228600</xdr:rowOff>
                  </to>
                </anchor>
              </controlPr>
            </control>
          </mc:Choice>
        </mc:AlternateContent>
        <mc:AlternateContent xmlns:mc="http://schemas.openxmlformats.org/markup-compatibility/2006">
          <mc:Choice Requires="x14">
            <control shapeId="13355" r:id="rId46" name="Drop Down 43">
              <controlPr defaultSize="0" autoLine="0" autoPict="0">
                <anchor moveWithCells="1">
                  <from>
                    <xdr:col>5</xdr:col>
                    <xdr:colOff>9525</xdr:colOff>
                    <xdr:row>36</xdr:row>
                    <xdr:rowOff>28575</xdr:rowOff>
                  </from>
                  <to>
                    <xdr:col>6</xdr:col>
                    <xdr:colOff>9525</xdr:colOff>
                    <xdr:row>36</xdr:row>
                    <xdr:rowOff>228600</xdr:rowOff>
                  </to>
                </anchor>
              </controlPr>
            </control>
          </mc:Choice>
        </mc:AlternateContent>
        <mc:AlternateContent xmlns:mc="http://schemas.openxmlformats.org/markup-compatibility/2006">
          <mc:Choice Requires="x14">
            <control shapeId="13356" r:id="rId47" name="Drop Down 44">
              <controlPr defaultSize="0" autoLine="0" autoPict="0">
                <anchor moveWithCells="1">
                  <from>
                    <xdr:col>5</xdr:col>
                    <xdr:colOff>9525</xdr:colOff>
                    <xdr:row>37</xdr:row>
                    <xdr:rowOff>28575</xdr:rowOff>
                  </from>
                  <to>
                    <xdr:col>6</xdr:col>
                    <xdr:colOff>9525</xdr:colOff>
                    <xdr:row>37</xdr:row>
                    <xdr:rowOff>228600</xdr:rowOff>
                  </to>
                </anchor>
              </controlPr>
            </control>
          </mc:Choice>
        </mc:AlternateContent>
        <mc:AlternateContent xmlns:mc="http://schemas.openxmlformats.org/markup-compatibility/2006">
          <mc:Choice Requires="x14">
            <control shapeId="13357" r:id="rId48" name="Drop Down 45">
              <controlPr defaultSize="0" autoLine="0" autoPict="0">
                <anchor moveWithCells="1">
                  <from>
                    <xdr:col>5</xdr:col>
                    <xdr:colOff>9525</xdr:colOff>
                    <xdr:row>38</xdr:row>
                    <xdr:rowOff>28575</xdr:rowOff>
                  </from>
                  <to>
                    <xdr:col>6</xdr:col>
                    <xdr:colOff>9525</xdr:colOff>
                    <xdr:row>38</xdr:row>
                    <xdr:rowOff>228600</xdr:rowOff>
                  </to>
                </anchor>
              </controlPr>
            </control>
          </mc:Choice>
        </mc:AlternateContent>
        <mc:AlternateContent xmlns:mc="http://schemas.openxmlformats.org/markup-compatibility/2006">
          <mc:Choice Requires="x14">
            <control shapeId="13358" r:id="rId49" name="Drop Down 46">
              <controlPr defaultSize="0" autoLine="0" autoPict="0">
                <anchor moveWithCells="1">
                  <from>
                    <xdr:col>3</xdr:col>
                    <xdr:colOff>9525</xdr:colOff>
                    <xdr:row>42</xdr:row>
                    <xdr:rowOff>28575</xdr:rowOff>
                  </from>
                  <to>
                    <xdr:col>4</xdr:col>
                    <xdr:colOff>9525</xdr:colOff>
                    <xdr:row>42</xdr:row>
                    <xdr:rowOff>228600</xdr:rowOff>
                  </to>
                </anchor>
              </controlPr>
            </control>
          </mc:Choice>
        </mc:AlternateContent>
        <mc:AlternateContent xmlns:mc="http://schemas.openxmlformats.org/markup-compatibility/2006">
          <mc:Choice Requires="x14">
            <control shapeId="13359" r:id="rId50" name="Drop Down 47">
              <controlPr defaultSize="0" autoLine="0" autoPict="0">
                <anchor moveWithCells="1">
                  <from>
                    <xdr:col>3</xdr:col>
                    <xdr:colOff>9525</xdr:colOff>
                    <xdr:row>43</xdr:row>
                    <xdr:rowOff>28575</xdr:rowOff>
                  </from>
                  <to>
                    <xdr:col>4</xdr:col>
                    <xdr:colOff>9525</xdr:colOff>
                    <xdr:row>43</xdr:row>
                    <xdr:rowOff>228600</xdr:rowOff>
                  </to>
                </anchor>
              </controlPr>
            </control>
          </mc:Choice>
        </mc:AlternateContent>
        <mc:AlternateContent xmlns:mc="http://schemas.openxmlformats.org/markup-compatibility/2006">
          <mc:Choice Requires="x14">
            <control shapeId="13360" r:id="rId51" name="Drop Down 48">
              <controlPr defaultSize="0" autoLine="0" autoPict="0">
                <anchor moveWithCells="1">
                  <from>
                    <xdr:col>5</xdr:col>
                    <xdr:colOff>9525</xdr:colOff>
                    <xdr:row>41</xdr:row>
                    <xdr:rowOff>28575</xdr:rowOff>
                  </from>
                  <to>
                    <xdr:col>6</xdr:col>
                    <xdr:colOff>9525</xdr:colOff>
                    <xdr:row>41</xdr:row>
                    <xdr:rowOff>228600</xdr:rowOff>
                  </to>
                </anchor>
              </controlPr>
            </control>
          </mc:Choice>
        </mc:AlternateContent>
        <mc:AlternateContent xmlns:mc="http://schemas.openxmlformats.org/markup-compatibility/2006">
          <mc:Choice Requires="x14">
            <control shapeId="13361" r:id="rId52" name="Drop Down 49">
              <controlPr defaultSize="0" autoLine="0" autoPict="0">
                <anchor moveWithCells="1">
                  <from>
                    <xdr:col>5</xdr:col>
                    <xdr:colOff>9525</xdr:colOff>
                    <xdr:row>42</xdr:row>
                    <xdr:rowOff>28575</xdr:rowOff>
                  </from>
                  <to>
                    <xdr:col>6</xdr:col>
                    <xdr:colOff>9525</xdr:colOff>
                    <xdr:row>42</xdr:row>
                    <xdr:rowOff>228600</xdr:rowOff>
                  </to>
                </anchor>
              </controlPr>
            </control>
          </mc:Choice>
        </mc:AlternateContent>
        <mc:AlternateContent xmlns:mc="http://schemas.openxmlformats.org/markup-compatibility/2006">
          <mc:Choice Requires="x14">
            <control shapeId="13362" r:id="rId53" name="Drop Down 50">
              <controlPr defaultSize="0" autoLine="0" autoPict="0">
                <anchor moveWithCells="1">
                  <from>
                    <xdr:col>5</xdr:col>
                    <xdr:colOff>9525</xdr:colOff>
                    <xdr:row>43</xdr:row>
                    <xdr:rowOff>28575</xdr:rowOff>
                  </from>
                  <to>
                    <xdr:col>6</xdr:col>
                    <xdr:colOff>9525</xdr:colOff>
                    <xdr:row>43</xdr:row>
                    <xdr:rowOff>228600</xdr:rowOff>
                  </to>
                </anchor>
              </controlPr>
            </control>
          </mc:Choice>
        </mc:AlternateContent>
        <mc:AlternateContent xmlns:mc="http://schemas.openxmlformats.org/markup-compatibility/2006">
          <mc:Choice Requires="x14">
            <control shapeId="13363" r:id="rId54" name="Drop Down 51">
              <controlPr defaultSize="0" autoLine="0" autoPict="0">
                <anchor moveWithCells="1">
                  <from>
                    <xdr:col>5</xdr:col>
                    <xdr:colOff>9525</xdr:colOff>
                    <xdr:row>44</xdr:row>
                    <xdr:rowOff>28575</xdr:rowOff>
                  </from>
                  <to>
                    <xdr:col>6</xdr:col>
                    <xdr:colOff>9525</xdr:colOff>
                    <xdr:row>44</xdr:row>
                    <xdr:rowOff>228600</xdr:rowOff>
                  </to>
                </anchor>
              </controlPr>
            </control>
          </mc:Choice>
        </mc:AlternateContent>
        <mc:AlternateContent xmlns:mc="http://schemas.openxmlformats.org/markup-compatibility/2006">
          <mc:Choice Requires="x14">
            <control shapeId="13364" r:id="rId55" name="Drop Down 52">
              <controlPr defaultSize="0" autoLine="0" autoPict="0">
                <anchor moveWithCells="1">
                  <from>
                    <xdr:col>3</xdr:col>
                    <xdr:colOff>9525</xdr:colOff>
                    <xdr:row>46</xdr:row>
                    <xdr:rowOff>28575</xdr:rowOff>
                  </from>
                  <to>
                    <xdr:col>4</xdr:col>
                    <xdr:colOff>9525</xdr:colOff>
                    <xdr:row>46</xdr:row>
                    <xdr:rowOff>228600</xdr:rowOff>
                  </to>
                </anchor>
              </controlPr>
            </control>
          </mc:Choice>
        </mc:AlternateContent>
        <mc:AlternateContent xmlns:mc="http://schemas.openxmlformats.org/markup-compatibility/2006">
          <mc:Choice Requires="x14">
            <control shapeId="13365" r:id="rId56" name="Drop Down 53">
              <controlPr defaultSize="0" autoLine="0" autoPict="0">
                <anchor moveWithCells="1">
                  <from>
                    <xdr:col>3</xdr:col>
                    <xdr:colOff>9525</xdr:colOff>
                    <xdr:row>47</xdr:row>
                    <xdr:rowOff>28575</xdr:rowOff>
                  </from>
                  <to>
                    <xdr:col>4</xdr:col>
                    <xdr:colOff>9525</xdr:colOff>
                    <xdr:row>47</xdr:row>
                    <xdr:rowOff>228600</xdr:rowOff>
                  </to>
                </anchor>
              </controlPr>
            </control>
          </mc:Choice>
        </mc:AlternateContent>
        <mc:AlternateContent xmlns:mc="http://schemas.openxmlformats.org/markup-compatibility/2006">
          <mc:Choice Requires="x14">
            <control shapeId="13366" r:id="rId57" name="Drop Down 54">
              <controlPr defaultSize="0" autoLine="0" autoPict="0">
                <anchor moveWithCells="1">
                  <from>
                    <xdr:col>5</xdr:col>
                    <xdr:colOff>9525</xdr:colOff>
                    <xdr:row>46</xdr:row>
                    <xdr:rowOff>28575</xdr:rowOff>
                  </from>
                  <to>
                    <xdr:col>6</xdr:col>
                    <xdr:colOff>9525</xdr:colOff>
                    <xdr:row>46</xdr:row>
                    <xdr:rowOff>228600</xdr:rowOff>
                  </to>
                </anchor>
              </controlPr>
            </control>
          </mc:Choice>
        </mc:AlternateContent>
        <mc:AlternateContent xmlns:mc="http://schemas.openxmlformats.org/markup-compatibility/2006">
          <mc:Choice Requires="x14">
            <control shapeId="13367" r:id="rId58" name="Drop Down 55">
              <controlPr defaultSize="0" autoLine="0" autoPict="0">
                <anchor moveWithCells="1">
                  <from>
                    <xdr:col>5</xdr:col>
                    <xdr:colOff>9525</xdr:colOff>
                    <xdr:row>47</xdr:row>
                    <xdr:rowOff>28575</xdr:rowOff>
                  </from>
                  <to>
                    <xdr:col>6</xdr:col>
                    <xdr:colOff>9525</xdr:colOff>
                    <xdr:row>47</xdr:row>
                    <xdr:rowOff>228600</xdr:rowOff>
                  </to>
                </anchor>
              </controlPr>
            </control>
          </mc:Choice>
        </mc:AlternateContent>
        <mc:AlternateContent xmlns:mc="http://schemas.openxmlformats.org/markup-compatibility/2006">
          <mc:Choice Requires="x14">
            <control shapeId="13368" r:id="rId59" name="Drop Down 56">
              <controlPr defaultSize="0" autoLine="0" autoPict="0">
                <anchor moveWithCells="1">
                  <from>
                    <xdr:col>3</xdr:col>
                    <xdr:colOff>9525</xdr:colOff>
                    <xdr:row>49</xdr:row>
                    <xdr:rowOff>28575</xdr:rowOff>
                  </from>
                  <to>
                    <xdr:col>4</xdr:col>
                    <xdr:colOff>9525</xdr:colOff>
                    <xdr:row>49</xdr:row>
                    <xdr:rowOff>228600</xdr:rowOff>
                  </to>
                </anchor>
              </controlPr>
            </control>
          </mc:Choice>
        </mc:AlternateContent>
        <mc:AlternateContent xmlns:mc="http://schemas.openxmlformats.org/markup-compatibility/2006">
          <mc:Choice Requires="x14">
            <control shapeId="13369" r:id="rId60" name="Drop Down 57">
              <controlPr defaultSize="0" autoLine="0" autoPict="0">
                <anchor moveWithCells="1">
                  <from>
                    <xdr:col>3</xdr:col>
                    <xdr:colOff>9525</xdr:colOff>
                    <xdr:row>50</xdr:row>
                    <xdr:rowOff>28575</xdr:rowOff>
                  </from>
                  <to>
                    <xdr:col>4</xdr:col>
                    <xdr:colOff>9525</xdr:colOff>
                    <xdr:row>50</xdr:row>
                    <xdr:rowOff>228600</xdr:rowOff>
                  </to>
                </anchor>
              </controlPr>
            </control>
          </mc:Choice>
        </mc:AlternateContent>
        <mc:AlternateContent xmlns:mc="http://schemas.openxmlformats.org/markup-compatibility/2006">
          <mc:Choice Requires="x14">
            <control shapeId="13370" r:id="rId61" name="Drop Down 58">
              <controlPr defaultSize="0" autoLine="0" autoPict="0">
                <anchor moveWithCells="1">
                  <from>
                    <xdr:col>5</xdr:col>
                    <xdr:colOff>9525</xdr:colOff>
                    <xdr:row>49</xdr:row>
                    <xdr:rowOff>28575</xdr:rowOff>
                  </from>
                  <to>
                    <xdr:col>6</xdr:col>
                    <xdr:colOff>9525</xdr:colOff>
                    <xdr:row>49</xdr:row>
                    <xdr:rowOff>228600</xdr:rowOff>
                  </to>
                </anchor>
              </controlPr>
            </control>
          </mc:Choice>
        </mc:AlternateContent>
        <mc:AlternateContent xmlns:mc="http://schemas.openxmlformats.org/markup-compatibility/2006">
          <mc:Choice Requires="x14">
            <control shapeId="13371" r:id="rId62" name="Drop Down 59">
              <controlPr defaultSize="0" autoLine="0" autoPict="0">
                <anchor moveWithCells="1">
                  <from>
                    <xdr:col>5</xdr:col>
                    <xdr:colOff>9525</xdr:colOff>
                    <xdr:row>50</xdr:row>
                    <xdr:rowOff>28575</xdr:rowOff>
                  </from>
                  <to>
                    <xdr:col>6</xdr:col>
                    <xdr:colOff>9525</xdr:colOff>
                    <xdr:row>50</xdr:row>
                    <xdr:rowOff>228600</xdr:rowOff>
                  </to>
                </anchor>
              </controlPr>
            </control>
          </mc:Choice>
        </mc:AlternateContent>
        <mc:AlternateContent xmlns:mc="http://schemas.openxmlformats.org/markup-compatibility/2006">
          <mc:Choice Requires="x14">
            <control shapeId="13372" r:id="rId63" name="Drop Down 60">
              <controlPr defaultSize="0" autoLine="0" autoPict="0">
                <anchor moveWithCells="1">
                  <from>
                    <xdr:col>3</xdr:col>
                    <xdr:colOff>9525</xdr:colOff>
                    <xdr:row>41</xdr:row>
                    <xdr:rowOff>28575</xdr:rowOff>
                  </from>
                  <to>
                    <xdr:col>4</xdr:col>
                    <xdr:colOff>9525</xdr:colOff>
                    <xdr:row>41</xdr:row>
                    <xdr:rowOff>228600</xdr:rowOff>
                  </to>
                </anchor>
              </controlPr>
            </control>
          </mc:Choice>
        </mc:AlternateContent>
        <mc:AlternateContent xmlns:mc="http://schemas.openxmlformats.org/markup-compatibility/2006">
          <mc:Choice Requires="x14">
            <control shapeId="13373" r:id="rId64" name="Drop Down 61">
              <controlPr defaultSize="0" autoLine="0" autoPict="0">
                <anchor moveWithCells="1">
                  <from>
                    <xdr:col>3</xdr:col>
                    <xdr:colOff>9525</xdr:colOff>
                    <xdr:row>44</xdr:row>
                    <xdr:rowOff>28575</xdr:rowOff>
                  </from>
                  <to>
                    <xdr:col>4</xdr:col>
                    <xdr:colOff>9525</xdr:colOff>
                    <xdr:row>44</xdr:row>
                    <xdr:rowOff>228600</xdr:rowOff>
                  </to>
                </anchor>
              </controlPr>
            </control>
          </mc:Choice>
        </mc:AlternateContent>
        <mc:AlternateContent xmlns:mc="http://schemas.openxmlformats.org/markup-compatibility/2006">
          <mc:Choice Requires="x14">
            <control shapeId="13374" r:id="rId65" name="Drop Down 62">
              <controlPr defaultSize="0" autoLine="0" autoPict="0">
                <anchor moveWithCells="1">
                  <from>
                    <xdr:col>3</xdr:col>
                    <xdr:colOff>9525</xdr:colOff>
                    <xdr:row>39</xdr:row>
                    <xdr:rowOff>28575</xdr:rowOff>
                  </from>
                  <to>
                    <xdr:col>4</xdr:col>
                    <xdr:colOff>9525</xdr:colOff>
                    <xdr:row>39</xdr:row>
                    <xdr:rowOff>228600</xdr:rowOff>
                  </to>
                </anchor>
              </controlPr>
            </control>
          </mc:Choice>
        </mc:AlternateContent>
        <mc:AlternateContent xmlns:mc="http://schemas.openxmlformats.org/markup-compatibility/2006">
          <mc:Choice Requires="x14">
            <control shapeId="13375" r:id="rId66" name="Drop Down 63">
              <controlPr defaultSize="0" autoLine="0" autoPict="0">
                <anchor moveWithCells="1">
                  <from>
                    <xdr:col>5</xdr:col>
                    <xdr:colOff>9525</xdr:colOff>
                    <xdr:row>39</xdr:row>
                    <xdr:rowOff>28575</xdr:rowOff>
                  </from>
                  <to>
                    <xdr:col>6</xdr:col>
                    <xdr:colOff>9525</xdr:colOff>
                    <xdr:row>39</xdr:row>
                    <xdr:rowOff>228600</xdr:rowOff>
                  </to>
                </anchor>
              </controlPr>
            </control>
          </mc:Choice>
        </mc:AlternateContent>
        <mc:AlternateContent xmlns:mc="http://schemas.openxmlformats.org/markup-compatibility/2006">
          <mc:Choice Requires="x14">
            <control shapeId="13376" r:id="rId67" name="Drop Down 64">
              <controlPr defaultSize="0" autoLine="0" autoPict="0">
                <anchor moveWithCells="1">
                  <from>
                    <xdr:col>3</xdr:col>
                    <xdr:colOff>9525</xdr:colOff>
                    <xdr:row>53</xdr:row>
                    <xdr:rowOff>28575</xdr:rowOff>
                  </from>
                  <to>
                    <xdr:col>4</xdr:col>
                    <xdr:colOff>9525</xdr:colOff>
                    <xdr:row>53</xdr:row>
                    <xdr:rowOff>228600</xdr:rowOff>
                  </to>
                </anchor>
              </controlPr>
            </control>
          </mc:Choice>
        </mc:AlternateContent>
        <mc:AlternateContent xmlns:mc="http://schemas.openxmlformats.org/markup-compatibility/2006">
          <mc:Choice Requires="x14">
            <control shapeId="13377" r:id="rId68" name="Drop Down 65">
              <controlPr defaultSize="0" autoLine="0" autoPict="0">
                <anchor moveWithCells="1">
                  <from>
                    <xdr:col>3</xdr:col>
                    <xdr:colOff>9525</xdr:colOff>
                    <xdr:row>54</xdr:row>
                    <xdr:rowOff>28575</xdr:rowOff>
                  </from>
                  <to>
                    <xdr:col>4</xdr:col>
                    <xdr:colOff>9525</xdr:colOff>
                    <xdr:row>54</xdr:row>
                    <xdr:rowOff>228600</xdr:rowOff>
                  </to>
                </anchor>
              </controlPr>
            </control>
          </mc:Choice>
        </mc:AlternateContent>
        <mc:AlternateContent xmlns:mc="http://schemas.openxmlformats.org/markup-compatibility/2006">
          <mc:Choice Requires="x14">
            <control shapeId="13378" r:id="rId69" name="Drop Down 66">
              <controlPr defaultSize="0" autoLine="0" autoPict="0">
                <anchor moveWithCells="1">
                  <from>
                    <xdr:col>3</xdr:col>
                    <xdr:colOff>9525</xdr:colOff>
                    <xdr:row>55</xdr:row>
                    <xdr:rowOff>28575</xdr:rowOff>
                  </from>
                  <to>
                    <xdr:col>4</xdr:col>
                    <xdr:colOff>9525</xdr:colOff>
                    <xdr:row>55</xdr:row>
                    <xdr:rowOff>228600</xdr:rowOff>
                  </to>
                </anchor>
              </controlPr>
            </control>
          </mc:Choice>
        </mc:AlternateContent>
        <mc:AlternateContent xmlns:mc="http://schemas.openxmlformats.org/markup-compatibility/2006">
          <mc:Choice Requires="x14">
            <control shapeId="13379" r:id="rId70" name="Drop Down 67">
              <controlPr defaultSize="0" autoLine="0" autoPict="0">
                <anchor moveWithCells="1">
                  <from>
                    <xdr:col>3</xdr:col>
                    <xdr:colOff>9525</xdr:colOff>
                    <xdr:row>56</xdr:row>
                    <xdr:rowOff>28575</xdr:rowOff>
                  </from>
                  <to>
                    <xdr:col>4</xdr:col>
                    <xdr:colOff>9525</xdr:colOff>
                    <xdr:row>56</xdr:row>
                    <xdr:rowOff>228600</xdr:rowOff>
                  </to>
                </anchor>
              </controlPr>
            </control>
          </mc:Choice>
        </mc:AlternateContent>
        <mc:AlternateContent xmlns:mc="http://schemas.openxmlformats.org/markup-compatibility/2006">
          <mc:Choice Requires="x14">
            <control shapeId="13380" r:id="rId71" name="Drop Down 68">
              <controlPr defaultSize="0" autoLine="0" autoPict="0">
                <anchor moveWithCells="1">
                  <from>
                    <xdr:col>3</xdr:col>
                    <xdr:colOff>9525</xdr:colOff>
                    <xdr:row>57</xdr:row>
                    <xdr:rowOff>28575</xdr:rowOff>
                  </from>
                  <to>
                    <xdr:col>4</xdr:col>
                    <xdr:colOff>9525</xdr:colOff>
                    <xdr:row>57</xdr:row>
                    <xdr:rowOff>228600</xdr:rowOff>
                  </to>
                </anchor>
              </controlPr>
            </control>
          </mc:Choice>
        </mc:AlternateContent>
        <mc:AlternateContent xmlns:mc="http://schemas.openxmlformats.org/markup-compatibility/2006">
          <mc:Choice Requires="x14">
            <control shapeId="13381" r:id="rId72" name="Drop Down 69">
              <controlPr defaultSize="0" autoLine="0" autoPict="0">
                <anchor moveWithCells="1">
                  <from>
                    <xdr:col>3</xdr:col>
                    <xdr:colOff>9525</xdr:colOff>
                    <xdr:row>60</xdr:row>
                    <xdr:rowOff>28575</xdr:rowOff>
                  </from>
                  <to>
                    <xdr:col>4</xdr:col>
                    <xdr:colOff>9525</xdr:colOff>
                    <xdr:row>60</xdr:row>
                    <xdr:rowOff>228600</xdr:rowOff>
                  </to>
                </anchor>
              </controlPr>
            </control>
          </mc:Choice>
        </mc:AlternateContent>
        <mc:AlternateContent xmlns:mc="http://schemas.openxmlformats.org/markup-compatibility/2006">
          <mc:Choice Requires="x14">
            <control shapeId="13382" r:id="rId73" name="Drop Down 70">
              <controlPr defaultSize="0" autoLine="0" autoPict="0">
                <anchor moveWithCells="1">
                  <from>
                    <xdr:col>3</xdr:col>
                    <xdr:colOff>9525</xdr:colOff>
                    <xdr:row>61</xdr:row>
                    <xdr:rowOff>28575</xdr:rowOff>
                  </from>
                  <to>
                    <xdr:col>4</xdr:col>
                    <xdr:colOff>9525</xdr:colOff>
                    <xdr:row>61</xdr:row>
                    <xdr:rowOff>228600</xdr:rowOff>
                  </to>
                </anchor>
              </controlPr>
            </control>
          </mc:Choice>
        </mc:AlternateContent>
        <mc:AlternateContent xmlns:mc="http://schemas.openxmlformats.org/markup-compatibility/2006">
          <mc:Choice Requires="x14">
            <control shapeId="13383" r:id="rId74" name="Drop Down 71">
              <controlPr defaultSize="0" autoLine="0" autoPict="0">
                <anchor moveWithCells="1">
                  <from>
                    <xdr:col>3</xdr:col>
                    <xdr:colOff>9525</xdr:colOff>
                    <xdr:row>62</xdr:row>
                    <xdr:rowOff>28575</xdr:rowOff>
                  </from>
                  <to>
                    <xdr:col>4</xdr:col>
                    <xdr:colOff>9525</xdr:colOff>
                    <xdr:row>62</xdr:row>
                    <xdr:rowOff>228600</xdr:rowOff>
                  </to>
                </anchor>
              </controlPr>
            </control>
          </mc:Choice>
        </mc:AlternateContent>
        <mc:AlternateContent xmlns:mc="http://schemas.openxmlformats.org/markup-compatibility/2006">
          <mc:Choice Requires="x14">
            <control shapeId="13384" r:id="rId75" name="Drop Down 72">
              <controlPr defaultSize="0" autoLine="0" autoPict="0">
                <anchor moveWithCells="1">
                  <from>
                    <xdr:col>3</xdr:col>
                    <xdr:colOff>9525</xdr:colOff>
                    <xdr:row>63</xdr:row>
                    <xdr:rowOff>28575</xdr:rowOff>
                  </from>
                  <to>
                    <xdr:col>4</xdr:col>
                    <xdr:colOff>9525</xdr:colOff>
                    <xdr:row>63</xdr:row>
                    <xdr:rowOff>228600</xdr:rowOff>
                  </to>
                </anchor>
              </controlPr>
            </control>
          </mc:Choice>
        </mc:AlternateContent>
        <mc:AlternateContent xmlns:mc="http://schemas.openxmlformats.org/markup-compatibility/2006">
          <mc:Choice Requires="x14">
            <control shapeId="13385" r:id="rId76" name="Drop Down 73">
              <controlPr defaultSize="0" autoLine="0" autoPict="0">
                <anchor moveWithCells="1">
                  <from>
                    <xdr:col>3</xdr:col>
                    <xdr:colOff>9525</xdr:colOff>
                    <xdr:row>64</xdr:row>
                    <xdr:rowOff>28575</xdr:rowOff>
                  </from>
                  <to>
                    <xdr:col>4</xdr:col>
                    <xdr:colOff>9525</xdr:colOff>
                    <xdr:row>64</xdr:row>
                    <xdr:rowOff>228600</xdr:rowOff>
                  </to>
                </anchor>
              </controlPr>
            </control>
          </mc:Choice>
        </mc:AlternateContent>
        <mc:AlternateContent xmlns:mc="http://schemas.openxmlformats.org/markup-compatibility/2006">
          <mc:Choice Requires="x14">
            <control shapeId="13386" r:id="rId77" name="Drop Down 74">
              <controlPr defaultSize="0" autoLine="0" autoPict="0">
                <anchor moveWithCells="1">
                  <from>
                    <xdr:col>3</xdr:col>
                    <xdr:colOff>9525</xdr:colOff>
                    <xdr:row>65</xdr:row>
                    <xdr:rowOff>28575</xdr:rowOff>
                  </from>
                  <to>
                    <xdr:col>4</xdr:col>
                    <xdr:colOff>9525</xdr:colOff>
                    <xdr:row>65</xdr:row>
                    <xdr:rowOff>228600</xdr:rowOff>
                  </to>
                </anchor>
              </controlPr>
            </control>
          </mc:Choice>
        </mc:AlternateContent>
        <mc:AlternateContent xmlns:mc="http://schemas.openxmlformats.org/markup-compatibility/2006">
          <mc:Choice Requires="x14">
            <control shapeId="13387" r:id="rId78" name="Drop Down 75">
              <controlPr defaultSize="0" autoLine="0" autoPict="0">
                <anchor moveWithCells="1">
                  <from>
                    <xdr:col>3</xdr:col>
                    <xdr:colOff>9525</xdr:colOff>
                    <xdr:row>66</xdr:row>
                    <xdr:rowOff>28575</xdr:rowOff>
                  </from>
                  <to>
                    <xdr:col>4</xdr:col>
                    <xdr:colOff>9525</xdr:colOff>
                    <xdr:row>66</xdr:row>
                    <xdr:rowOff>228600</xdr:rowOff>
                  </to>
                </anchor>
              </controlPr>
            </control>
          </mc:Choice>
        </mc:AlternateContent>
        <mc:AlternateContent xmlns:mc="http://schemas.openxmlformats.org/markup-compatibility/2006">
          <mc:Choice Requires="x14">
            <control shapeId="13388" r:id="rId79" name="Drop Down 76">
              <controlPr defaultSize="0" autoLine="0" autoPict="0">
                <anchor moveWithCells="1">
                  <from>
                    <xdr:col>3</xdr:col>
                    <xdr:colOff>9525</xdr:colOff>
                    <xdr:row>68</xdr:row>
                    <xdr:rowOff>28575</xdr:rowOff>
                  </from>
                  <to>
                    <xdr:col>4</xdr:col>
                    <xdr:colOff>9525</xdr:colOff>
                    <xdr:row>68</xdr:row>
                    <xdr:rowOff>228600</xdr:rowOff>
                  </to>
                </anchor>
              </controlPr>
            </control>
          </mc:Choice>
        </mc:AlternateContent>
        <mc:AlternateContent xmlns:mc="http://schemas.openxmlformats.org/markup-compatibility/2006">
          <mc:Choice Requires="x14">
            <control shapeId="13389" r:id="rId80" name="Drop Down 77">
              <controlPr defaultSize="0" autoLine="0" autoPict="0">
                <anchor moveWithCells="1">
                  <from>
                    <xdr:col>3</xdr:col>
                    <xdr:colOff>9525</xdr:colOff>
                    <xdr:row>69</xdr:row>
                    <xdr:rowOff>28575</xdr:rowOff>
                  </from>
                  <to>
                    <xdr:col>4</xdr:col>
                    <xdr:colOff>9525</xdr:colOff>
                    <xdr:row>69</xdr:row>
                    <xdr:rowOff>228600</xdr:rowOff>
                  </to>
                </anchor>
              </controlPr>
            </control>
          </mc:Choice>
        </mc:AlternateContent>
        <mc:AlternateContent xmlns:mc="http://schemas.openxmlformats.org/markup-compatibility/2006">
          <mc:Choice Requires="x14">
            <control shapeId="13390" r:id="rId81" name="Drop Down 78">
              <controlPr defaultSize="0" autoLine="0" autoPict="0">
                <anchor moveWithCells="1">
                  <from>
                    <xdr:col>3</xdr:col>
                    <xdr:colOff>9525</xdr:colOff>
                    <xdr:row>70</xdr:row>
                    <xdr:rowOff>28575</xdr:rowOff>
                  </from>
                  <to>
                    <xdr:col>4</xdr:col>
                    <xdr:colOff>9525</xdr:colOff>
                    <xdr:row>70</xdr:row>
                    <xdr:rowOff>228600</xdr:rowOff>
                  </to>
                </anchor>
              </controlPr>
            </control>
          </mc:Choice>
        </mc:AlternateContent>
        <mc:AlternateContent xmlns:mc="http://schemas.openxmlformats.org/markup-compatibility/2006">
          <mc:Choice Requires="x14">
            <control shapeId="13391" r:id="rId82" name="Drop Down 79">
              <controlPr defaultSize="0" autoLine="0" autoPict="0">
                <anchor moveWithCells="1">
                  <from>
                    <xdr:col>3</xdr:col>
                    <xdr:colOff>9525</xdr:colOff>
                    <xdr:row>71</xdr:row>
                    <xdr:rowOff>28575</xdr:rowOff>
                  </from>
                  <to>
                    <xdr:col>4</xdr:col>
                    <xdr:colOff>9525</xdr:colOff>
                    <xdr:row>71</xdr:row>
                    <xdr:rowOff>228600</xdr:rowOff>
                  </to>
                </anchor>
              </controlPr>
            </control>
          </mc:Choice>
        </mc:AlternateContent>
        <mc:AlternateContent xmlns:mc="http://schemas.openxmlformats.org/markup-compatibility/2006">
          <mc:Choice Requires="x14">
            <control shapeId="13392" r:id="rId83" name="Drop Down 80">
              <controlPr defaultSize="0" autoLine="0" autoPict="0">
                <anchor moveWithCells="1">
                  <from>
                    <xdr:col>3</xdr:col>
                    <xdr:colOff>9525</xdr:colOff>
                    <xdr:row>72</xdr:row>
                    <xdr:rowOff>28575</xdr:rowOff>
                  </from>
                  <to>
                    <xdr:col>4</xdr:col>
                    <xdr:colOff>9525</xdr:colOff>
                    <xdr:row>72</xdr:row>
                    <xdr:rowOff>228600</xdr:rowOff>
                  </to>
                </anchor>
              </controlPr>
            </control>
          </mc:Choice>
        </mc:AlternateContent>
        <mc:AlternateContent xmlns:mc="http://schemas.openxmlformats.org/markup-compatibility/2006">
          <mc:Choice Requires="x14">
            <control shapeId="13393" r:id="rId84" name="Drop Down 81">
              <controlPr defaultSize="0" autoLine="0" autoPict="0">
                <anchor moveWithCells="1">
                  <from>
                    <xdr:col>3</xdr:col>
                    <xdr:colOff>9525</xdr:colOff>
                    <xdr:row>78</xdr:row>
                    <xdr:rowOff>28575</xdr:rowOff>
                  </from>
                  <to>
                    <xdr:col>4</xdr:col>
                    <xdr:colOff>9525</xdr:colOff>
                    <xdr:row>78</xdr:row>
                    <xdr:rowOff>228600</xdr:rowOff>
                  </to>
                </anchor>
              </controlPr>
            </control>
          </mc:Choice>
        </mc:AlternateContent>
        <mc:AlternateContent xmlns:mc="http://schemas.openxmlformats.org/markup-compatibility/2006">
          <mc:Choice Requires="x14">
            <control shapeId="13394" r:id="rId85" name="Drop Down 82">
              <controlPr defaultSize="0" autoLine="0" autoPict="0">
                <anchor moveWithCells="1">
                  <from>
                    <xdr:col>3</xdr:col>
                    <xdr:colOff>9525</xdr:colOff>
                    <xdr:row>79</xdr:row>
                    <xdr:rowOff>28575</xdr:rowOff>
                  </from>
                  <to>
                    <xdr:col>4</xdr:col>
                    <xdr:colOff>9525</xdr:colOff>
                    <xdr:row>79</xdr:row>
                    <xdr:rowOff>228600</xdr:rowOff>
                  </to>
                </anchor>
              </controlPr>
            </control>
          </mc:Choice>
        </mc:AlternateContent>
        <mc:AlternateContent xmlns:mc="http://schemas.openxmlformats.org/markup-compatibility/2006">
          <mc:Choice Requires="x14">
            <control shapeId="13395" r:id="rId86" name="Drop Down 83">
              <controlPr defaultSize="0" autoLine="0" autoPict="0">
                <anchor moveWithCells="1">
                  <from>
                    <xdr:col>3</xdr:col>
                    <xdr:colOff>9525</xdr:colOff>
                    <xdr:row>80</xdr:row>
                    <xdr:rowOff>28575</xdr:rowOff>
                  </from>
                  <to>
                    <xdr:col>4</xdr:col>
                    <xdr:colOff>9525</xdr:colOff>
                    <xdr:row>80</xdr:row>
                    <xdr:rowOff>228600</xdr:rowOff>
                  </to>
                </anchor>
              </controlPr>
            </control>
          </mc:Choice>
        </mc:AlternateContent>
        <mc:AlternateContent xmlns:mc="http://schemas.openxmlformats.org/markup-compatibility/2006">
          <mc:Choice Requires="x14">
            <control shapeId="13396" r:id="rId87" name="Drop Down 84">
              <controlPr defaultSize="0" autoLine="0" autoPict="0">
                <anchor moveWithCells="1">
                  <from>
                    <xdr:col>5</xdr:col>
                    <xdr:colOff>9525</xdr:colOff>
                    <xdr:row>53</xdr:row>
                    <xdr:rowOff>28575</xdr:rowOff>
                  </from>
                  <to>
                    <xdr:col>6</xdr:col>
                    <xdr:colOff>9525</xdr:colOff>
                    <xdr:row>53</xdr:row>
                    <xdr:rowOff>228600</xdr:rowOff>
                  </to>
                </anchor>
              </controlPr>
            </control>
          </mc:Choice>
        </mc:AlternateContent>
        <mc:AlternateContent xmlns:mc="http://schemas.openxmlformats.org/markup-compatibility/2006">
          <mc:Choice Requires="x14">
            <control shapeId="13397" r:id="rId88" name="Drop Down 85">
              <controlPr defaultSize="0" autoLine="0" autoPict="0">
                <anchor moveWithCells="1">
                  <from>
                    <xdr:col>5</xdr:col>
                    <xdr:colOff>9525</xdr:colOff>
                    <xdr:row>54</xdr:row>
                    <xdr:rowOff>28575</xdr:rowOff>
                  </from>
                  <to>
                    <xdr:col>6</xdr:col>
                    <xdr:colOff>9525</xdr:colOff>
                    <xdr:row>54</xdr:row>
                    <xdr:rowOff>228600</xdr:rowOff>
                  </to>
                </anchor>
              </controlPr>
            </control>
          </mc:Choice>
        </mc:AlternateContent>
        <mc:AlternateContent xmlns:mc="http://schemas.openxmlformats.org/markup-compatibility/2006">
          <mc:Choice Requires="x14">
            <control shapeId="13398" r:id="rId89" name="Drop Down 86">
              <controlPr defaultSize="0" autoLine="0" autoPict="0">
                <anchor moveWithCells="1">
                  <from>
                    <xdr:col>5</xdr:col>
                    <xdr:colOff>9525</xdr:colOff>
                    <xdr:row>55</xdr:row>
                    <xdr:rowOff>28575</xdr:rowOff>
                  </from>
                  <to>
                    <xdr:col>6</xdr:col>
                    <xdr:colOff>9525</xdr:colOff>
                    <xdr:row>55</xdr:row>
                    <xdr:rowOff>228600</xdr:rowOff>
                  </to>
                </anchor>
              </controlPr>
            </control>
          </mc:Choice>
        </mc:AlternateContent>
        <mc:AlternateContent xmlns:mc="http://schemas.openxmlformats.org/markup-compatibility/2006">
          <mc:Choice Requires="x14">
            <control shapeId="13399" r:id="rId90" name="Drop Down 87">
              <controlPr defaultSize="0" autoLine="0" autoPict="0">
                <anchor moveWithCells="1">
                  <from>
                    <xdr:col>5</xdr:col>
                    <xdr:colOff>9525</xdr:colOff>
                    <xdr:row>56</xdr:row>
                    <xdr:rowOff>28575</xdr:rowOff>
                  </from>
                  <to>
                    <xdr:col>6</xdr:col>
                    <xdr:colOff>9525</xdr:colOff>
                    <xdr:row>56</xdr:row>
                    <xdr:rowOff>228600</xdr:rowOff>
                  </to>
                </anchor>
              </controlPr>
            </control>
          </mc:Choice>
        </mc:AlternateContent>
        <mc:AlternateContent xmlns:mc="http://schemas.openxmlformats.org/markup-compatibility/2006">
          <mc:Choice Requires="x14">
            <control shapeId="13400" r:id="rId91" name="Drop Down 88">
              <controlPr defaultSize="0" autoLine="0" autoPict="0">
                <anchor moveWithCells="1">
                  <from>
                    <xdr:col>5</xdr:col>
                    <xdr:colOff>9525</xdr:colOff>
                    <xdr:row>57</xdr:row>
                    <xdr:rowOff>28575</xdr:rowOff>
                  </from>
                  <to>
                    <xdr:col>6</xdr:col>
                    <xdr:colOff>9525</xdr:colOff>
                    <xdr:row>57</xdr:row>
                    <xdr:rowOff>228600</xdr:rowOff>
                  </to>
                </anchor>
              </controlPr>
            </control>
          </mc:Choice>
        </mc:AlternateContent>
        <mc:AlternateContent xmlns:mc="http://schemas.openxmlformats.org/markup-compatibility/2006">
          <mc:Choice Requires="x14">
            <control shapeId="13401" r:id="rId92" name="Drop Down 89">
              <controlPr defaultSize="0" autoLine="0" autoPict="0">
                <anchor moveWithCells="1">
                  <from>
                    <xdr:col>5</xdr:col>
                    <xdr:colOff>9525</xdr:colOff>
                    <xdr:row>60</xdr:row>
                    <xdr:rowOff>28575</xdr:rowOff>
                  </from>
                  <to>
                    <xdr:col>6</xdr:col>
                    <xdr:colOff>9525</xdr:colOff>
                    <xdr:row>60</xdr:row>
                    <xdr:rowOff>228600</xdr:rowOff>
                  </to>
                </anchor>
              </controlPr>
            </control>
          </mc:Choice>
        </mc:AlternateContent>
        <mc:AlternateContent xmlns:mc="http://schemas.openxmlformats.org/markup-compatibility/2006">
          <mc:Choice Requires="x14">
            <control shapeId="13402" r:id="rId93" name="Drop Down 90">
              <controlPr defaultSize="0" autoLine="0" autoPict="0">
                <anchor moveWithCells="1">
                  <from>
                    <xdr:col>5</xdr:col>
                    <xdr:colOff>9525</xdr:colOff>
                    <xdr:row>61</xdr:row>
                    <xdr:rowOff>28575</xdr:rowOff>
                  </from>
                  <to>
                    <xdr:col>6</xdr:col>
                    <xdr:colOff>9525</xdr:colOff>
                    <xdr:row>61</xdr:row>
                    <xdr:rowOff>228600</xdr:rowOff>
                  </to>
                </anchor>
              </controlPr>
            </control>
          </mc:Choice>
        </mc:AlternateContent>
        <mc:AlternateContent xmlns:mc="http://schemas.openxmlformats.org/markup-compatibility/2006">
          <mc:Choice Requires="x14">
            <control shapeId="13403" r:id="rId94" name="Drop Down 91">
              <controlPr defaultSize="0" autoLine="0" autoPict="0">
                <anchor moveWithCells="1">
                  <from>
                    <xdr:col>5</xdr:col>
                    <xdr:colOff>9525</xdr:colOff>
                    <xdr:row>62</xdr:row>
                    <xdr:rowOff>28575</xdr:rowOff>
                  </from>
                  <to>
                    <xdr:col>6</xdr:col>
                    <xdr:colOff>9525</xdr:colOff>
                    <xdr:row>62</xdr:row>
                    <xdr:rowOff>228600</xdr:rowOff>
                  </to>
                </anchor>
              </controlPr>
            </control>
          </mc:Choice>
        </mc:AlternateContent>
        <mc:AlternateContent xmlns:mc="http://schemas.openxmlformats.org/markup-compatibility/2006">
          <mc:Choice Requires="x14">
            <control shapeId="13404" r:id="rId95" name="Drop Down 92">
              <controlPr defaultSize="0" autoLine="0" autoPict="0">
                <anchor moveWithCells="1">
                  <from>
                    <xdr:col>5</xdr:col>
                    <xdr:colOff>9525</xdr:colOff>
                    <xdr:row>63</xdr:row>
                    <xdr:rowOff>28575</xdr:rowOff>
                  </from>
                  <to>
                    <xdr:col>6</xdr:col>
                    <xdr:colOff>9525</xdr:colOff>
                    <xdr:row>63</xdr:row>
                    <xdr:rowOff>228600</xdr:rowOff>
                  </to>
                </anchor>
              </controlPr>
            </control>
          </mc:Choice>
        </mc:AlternateContent>
        <mc:AlternateContent xmlns:mc="http://schemas.openxmlformats.org/markup-compatibility/2006">
          <mc:Choice Requires="x14">
            <control shapeId="13405" r:id="rId96" name="Drop Down 93">
              <controlPr defaultSize="0" autoLine="0" autoPict="0">
                <anchor moveWithCells="1">
                  <from>
                    <xdr:col>5</xdr:col>
                    <xdr:colOff>9525</xdr:colOff>
                    <xdr:row>64</xdr:row>
                    <xdr:rowOff>28575</xdr:rowOff>
                  </from>
                  <to>
                    <xdr:col>6</xdr:col>
                    <xdr:colOff>9525</xdr:colOff>
                    <xdr:row>64</xdr:row>
                    <xdr:rowOff>228600</xdr:rowOff>
                  </to>
                </anchor>
              </controlPr>
            </control>
          </mc:Choice>
        </mc:AlternateContent>
        <mc:AlternateContent xmlns:mc="http://schemas.openxmlformats.org/markup-compatibility/2006">
          <mc:Choice Requires="x14">
            <control shapeId="13406" r:id="rId97" name="Drop Down 94">
              <controlPr defaultSize="0" autoLine="0" autoPict="0">
                <anchor moveWithCells="1">
                  <from>
                    <xdr:col>5</xdr:col>
                    <xdr:colOff>9525</xdr:colOff>
                    <xdr:row>65</xdr:row>
                    <xdr:rowOff>28575</xdr:rowOff>
                  </from>
                  <to>
                    <xdr:col>6</xdr:col>
                    <xdr:colOff>9525</xdr:colOff>
                    <xdr:row>65</xdr:row>
                    <xdr:rowOff>228600</xdr:rowOff>
                  </to>
                </anchor>
              </controlPr>
            </control>
          </mc:Choice>
        </mc:AlternateContent>
        <mc:AlternateContent xmlns:mc="http://schemas.openxmlformats.org/markup-compatibility/2006">
          <mc:Choice Requires="x14">
            <control shapeId="13407" r:id="rId98" name="Drop Down 95">
              <controlPr defaultSize="0" autoLine="0" autoPict="0">
                <anchor moveWithCells="1">
                  <from>
                    <xdr:col>5</xdr:col>
                    <xdr:colOff>9525</xdr:colOff>
                    <xdr:row>66</xdr:row>
                    <xdr:rowOff>28575</xdr:rowOff>
                  </from>
                  <to>
                    <xdr:col>6</xdr:col>
                    <xdr:colOff>9525</xdr:colOff>
                    <xdr:row>66</xdr:row>
                    <xdr:rowOff>228600</xdr:rowOff>
                  </to>
                </anchor>
              </controlPr>
            </control>
          </mc:Choice>
        </mc:AlternateContent>
        <mc:AlternateContent xmlns:mc="http://schemas.openxmlformats.org/markup-compatibility/2006">
          <mc:Choice Requires="x14">
            <control shapeId="13408" r:id="rId99" name="Drop Down 96">
              <controlPr defaultSize="0" autoLine="0" autoPict="0">
                <anchor moveWithCells="1">
                  <from>
                    <xdr:col>5</xdr:col>
                    <xdr:colOff>9525</xdr:colOff>
                    <xdr:row>68</xdr:row>
                    <xdr:rowOff>38100</xdr:rowOff>
                  </from>
                  <to>
                    <xdr:col>6</xdr:col>
                    <xdr:colOff>9525</xdr:colOff>
                    <xdr:row>68</xdr:row>
                    <xdr:rowOff>238125</xdr:rowOff>
                  </to>
                </anchor>
              </controlPr>
            </control>
          </mc:Choice>
        </mc:AlternateContent>
        <mc:AlternateContent xmlns:mc="http://schemas.openxmlformats.org/markup-compatibility/2006">
          <mc:Choice Requires="x14">
            <control shapeId="13410" r:id="rId100" name="Drop Down 98">
              <controlPr defaultSize="0" autoLine="0" autoPict="0">
                <anchor moveWithCells="1">
                  <from>
                    <xdr:col>5</xdr:col>
                    <xdr:colOff>9525</xdr:colOff>
                    <xdr:row>69</xdr:row>
                    <xdr:rowOff>38100</xdr:rowOff>
                  </from>
                  <to>
                    <xdr:col>6</xdr:col>
                    <xdr:colOff>9525</xdr:colOff>
                    <xdr:row>69</xdr:row>
                    <xdr:rowOff>238125</xdr:rowOff>
                  </to>
                </anchor>
              </controlPr>
            </control>
          </mc:Choice>
        </mc:AlternateContent>
        <mc:AlternateContent xmlns:mc="http://schemas.openxmlformats.org/markup-compatibility/2006">
          <mc:Choice Requires="x14">
            <control shapeId="13411" r:id="rId101" name="Drop Down 99">
              <controlPr defaultSize="0" autoLine="0" autoPict="0">
                <anchor moveWithCells="1">
                  <from>
                    <xdr:col>5</xdr:col>
                    <xdr:colOff>9525</xdr:colOff>
                    <xdr:row>70</xdr:row>
                    <xdr:rowOff>38100</xdr:rowOff>
                  </from>
                  <to>
                    <xdr:col>6</xdr:col>
                    <xdr:colOff>9525</xdr:colOff>
                    <xdr:row>70</xdr:row>
                    <xdr:rowOff>238125</xdr:rowOff>
                  </to>
                </anchor>
              </controlPr>
            </control>
          </mc:Choice>
        </mc:AlternateContent>
        <mc:AlternateContent xmlns:mc="http://schemas.openxmlformats.org/markup-compatibility/2006">
          <mc:Choice Requires="x14">
            <control shapeId="13412" r:id="rId102" name="Drop Down 100">
              <controlPr defaultSize="0" autoLine="0" autoPict="0">
                <anchor moveWithCells="1">
                  <from>
                    <xdr:col>5</xdr:col>
                    <xdr:colOff>9525</xdr:colOff>
                    <xdr:row>71</xdr:row>
                    <xdr:rowOff>38100</xdr:rowOff>
                  </from>
                  <to>
                    <xdr:col>6</xdr:col>
                    <xdr:colOff>9525</xdr:colOff>
                    <xdr:row>71</xdr:row>
                    <xdr:rowOff>238125</xdr:rowOff>
                  </to>
                </anchor>
              </controlPr>
            </control>
          </mc:Choice>
        </mc:AlternateContent>
        <mc:AlternateContent xmlns:mc="http://schemas.openxmlformats.org/markup-compatibility/2006">
          <mc:Choice Requires="x14">
            <control shapeId="13413" r:id="rId103" name="Drop Down 101">
              <controlPr defaultSize="0" autoLine="0" autoPict="0">
                <anchor moveWithCells="1">
                  <from>
                    <xdr:col>5</xdr:col>
                    <xdr:colOff>9525</xdr:colOff>
                    <xdr:row>72</xdr:row>
                    <xdr:rowOff>38100</xdr:rowOff>
                  </from>
                  <to>
                    <xdr:col>6</xdr:col>
                    <xdr:colOff>9525</xdr:colOff>
                    <xdr:row>72</xdr:row>
                    <xdr:rowOff>238125</xdr:rowOff>
                  </to>
                </anchor>
              </controlPr>
            </control>
          </mc:Choice>
        </mc:AlternateContent>
        <mc:AlternateContent xmlns:mc="http://schemas.openxmlformats.org/markup-compatibility/2006">
          <mc:Choice Requires="x14">
            <control shapeId="13414" r:id="rId104" name="Drop Down 102">
              <controlPr defaultSize="0" autoLine="0" autoPict="0">
                <anchor moveWithCells="1">
                  <from>
                    <xdr:col>5</xdr:col>
                    <xdr:colOff>9525</xdr:colOff>
                    <xdr:row>78</xdr:row>
                    <xdr:rowOff>38100</xdr:rowOff>
                  </from>
                  <to>
                    <xdr:col>6</xdr:col>
                    <xdr:colOff>9525</xdr:colOff>
                    <xdr:row>78</xdr:row>
                    <xdr:rowOff>238125</xdr:rowOff>
                  </to>
                </anchor>
              </controlPr>
            </control>
          </mc:Choice>
        </mc:AlternateContent>
        <mc:AlternateContent xmlns:mc="http://schemas.openxmlformats.org/markup-compatibility/2006">
          <mc:Choice Requires="x14">
            <control shapeId="13415" r:id="rId105" name="Drop Down 103">
              <controlPr defaultSize="0" autoLine="0" autoPict="0">
                <anchor moveWithCells="1">
                  <from>
                    <xdr:col>5</xdr:col>
                    <xdr:colOff>9525</xdr:colOff>
                    <xdr:row>79</xdr:row>
                    <xdr:rowOff>38100</xdr:rowOff>
                  </from>
                  <to>
                    <xdr:col>6</xdr:col>
                    <xdr:colOff>9525</xdr:colOff>
                    <xdr:row>79</xdr:row>
                    <xdr:rowOff>238125</xdr:rowOff>
                  </to>
                </anchor>
              </controlPr>
            </control>
          </mc:Choice>
        </mc:AlternateContent>
        <mc:AlternateContent xmlns:mc="http://schemas.openxmlformats.org/markup-compatibility/2006">
          <mc:Choice Requires="x14">
            <control shapeId="13416" r:id="rId106" name="Drop Down 104">
              <controlPr defaultSize="0" autoLine="0" autoPict="0">
                <anchor moveWithCells="1">
                  <from>
                    <xdr:col>5</xdr:col>
                    <xdr:colOff>9525</xdr:colOff>
                    <xdr:row>80</xdr:row>
                    <xdr:rowOff>38100</xdr:rowOff>
                  </from>
                  <to>
                    <xdr:col>6</xdr:col>
                    <xdr:colOff>9525</xdr:colOff>
                    <xdr:row>80</xdr:row>
                    <xdr:rowOff>238125</xdr:rowOff>
                  </to>
                </anchor>
              </controlPr>
            </control>
          </mc:Choice>
        </mc:AlternateContent>
        <mc:AlternateContent xmlns:mc="http://schemas.openxmlformats.org/markup-compatibility/2006">
          <mc:Choice Requires="x14">
            <control shapeId="13417" r:id="rId107" name="Drop Down 105">
              <controlPr defaultSize="0" autoLine="0" autoPict="0">
                <anchor moveWithCells="1">
                  <from>
                    <xdr:col>3</xdr:col>
                    <xdr:colOff>9525</xdr:colOff>
                    <xdr:row>74</xdr:row>
                    <xdr:rowOff>28575</xdr:rowOff>
                  </from>
                  <to>
                    <xdr:col>4</xdr:col>
                    <xdr:colOff>9525</xdr:colOff>
                    <xdr:row>74</xdr:row>
                    <xdr:rowOff>228600</xdr:rowOff>
                  </to>
                </anchor>
              </controlPr>
            </control>
          </mc:Choice>
        </mc:AlternateContent>
        <mc:AlternateContent xmlns:mc="http://schemas.openxmlformats.org/markup-compatibility/2006">
          <mc:Choice Requires="x14">
            <control shapeId="13418" r:id="rId108" name="Drop Down 106">
              <controlPr defaultSize="0" autoLine="0" autoPict="0">
                <anchor moveWithCells="1">
                  <from>
                    <xdr:col>3</xdr:col>
                    <xdr:colOff>9525</xdr:colOff>
                    <xdr:row>75</xdr:row>
                    <xdr:rowOff>28575</xdr:rowOff>
                  </from>
                  <to>
                    <xdr:col>4</xdr:col>
                    <xdr:colOff>9525</xdr:colOff>
                    <xdr:row>75</xdr:row>
                    <xdr:rowOff>228600</xdr:rowOff>
                  </to>
                </anchor>
              </controlPr>
            </control>
          </mc:Choice>
        </mc:AlternateContent>
        <mc:AlternateContent xmlns:mc="http://schemas.openxmlformats.org/markup-compatibility/2006">
          <mc:Choice Requires="x14">
            <control shapeId="13419" r:id="rId109" name="Drop Down 107">
              <controlPr defaultSize="0" autoLine="0" autoPict="0">
                <anchor moveWithCells="1">
                  <from>
                    <xdr:col>3</xdr:col>
                    <xdr:colOff>9525</xdr:colOff>
                    <xdr:row>76</xdr:row>
                    <xdr:rowOff>28575</xdr:rowOff>
                  </from>
                  <to>
                    <xdr:col>4</xdr:col>
                    <xdr:colOff>9525</xdr:colOff>
                    <xdr:row>76</xdr:row>
                    <xdr:rowOff>228600</xdr:rowOff>
                  </to>
                </anchor>
              </controlPr>
            </control>
          </mc:Choice>
        </mc:AlternateContent>
        <mc:AlternateContent xmlns:mc="http://schemas.openxmlformats.org/markup-compatibility/2006">
          <mc:Choice Requires="x14">
            <control shapeId="13421" r:id="rId110" name="Drop Down 109">
              <controlPr defaultSize="0" autoLine="0" autoPict="0">
                <anchor moveWithCells="1">
                  <from>
                    <xdr:col>5</xdr:col>
                    <xdr:colOff>9525</xdr:colOff>
                    <xdr:row>74</xdr:row>
                    <xdr:rowOff>38100</xdr:rowOff>
                  </from>
                  <to>
                    <xdr:col>6</xdr:col>
                    <xdr:colOff>9525</xdr:colOff>
                    <xdr:row>74</xdr:row>
                    <xdr:rowOff>238125</xdr:rowOff>
                  </to>
                </anchor>
              </controlPr>
            </control>
          </mc:Choice>
        </mc:AlternateContent>
        <mc:AlternateContent xmlns:mc="http://schemas.openxmlformats.org/markup-compatibility/2006">
          <mc:Choice Requires="x14">
            <control shapeId="13422" r:id="rId111" name="Drop Down 110">
              <controlPr defaultSize="0" autoLine="0" autoPict="0">
                <anchor moveWithCells="1">
                  <from>
                    <xdr:col>5</xdr:col>
                    <xdr:colOff>9525</xdr:colOff>
                    <xdr:row>75</xdr:row>
                    <xdr:rowOff>38100</xdr:rowOff>
                  </from>
                  <to>
                    <xdr:col>6</xdr:col>
                    <xdr:colOff>9525</xdr:colOff>
                    <xdr:row>75</xdr:row>
                    <xdr:rowOff>238125</xdr:rowOff>
                  </to>
                </anchor>
              </controlPr>
            </control>
          </mc:Choice>
        </mc:AlternateContent>
        <mc:AlternateContent xmlns:mc="http://schemas.openxmlformats.org/markup-compatibility/2006">
          <mc:Choice Requires="x14">
            <control shapeId="13423" r:id="rId112" name="Drop Down 111">
              <controlPr defaultSize="0" autoLine="0" autoPict="0">
                <anchor moveWithCells="1">
                  <from>
                    <xdr:col>5</xdr:col>
                    <xdr:colOff>9525</xdr:colOff>
                    <xdr:row>76</xdr:row>
                    <xdr:rowOff>38100</xdr:rowOff>
                  </from>
                  <to>
                    <xdr:col>6</xdr:col>
                    <xdr:colOff>9525</xdr:colOff>
                    <xdr:row>76</xdr:row>
                    <xdr:rowOff>238125</xdr:rowOff>
                  </to>
                </anchor>
              </controlPr>
            </control>
          </mc:Choice>
        </mc:AlternateContent>
        <mc:AlternateContent xmlns:mc="http://schemas.openxmlformats.org/markup-compatibility/2006">
          <mc:Choice Requires="x14">
            <control shapeId="13424" r:id="rId113" name="Drop Down 112">
              <controlPr defaultSize="0" autoLine="0" autoPict="0">
                <anchor moveWithCells="1">
                  <from>
                    <xdr:col>3</xdr:col>
                    <xdr:colOff>9525</xdr:colOff>
                    <xdr:row>58</xdr:row>
                    <xdr:rowOff>28575</xdr:rowOff>
                  </from>
                  <to>
                    <xdr:col>4</xdr:col>
                    <xdr:colOff>9525</xdr:colOff>
                    <xdr:row>58</xdr:row>
                    <xdr:rowOff>228600</xdr:rowOff>
                  </to>
                </anchor>
              </controlPr>
            </control>
          </mc:Choice>
        </mc:AlternateContent>
        <mc:AlternateContent xmlns:mc="http://schemas.openxmlformats.org/markup-compatibility/2006">
          <mc:Choice Requires="x14">
            <control shapeId="13425" r:id="rId114" name="Drop Down 113">
              <controlPr defaultSize="0" autoLine="0" autoPict="0">
                <anchor moveWithCells="1">
                  <from>
                    <xdr:col>5</xdr:col>
                    <xdr:colOff>9525</xdr:colOff>
                    <xdr:row>58</xdr:row>
                    <xdr:rowOff>28575</xdr:rowOff>
                  </from>
                  <to>
                    <xdr:col>6</xdr:col>
                    <xdr:colOff>9525</xdr:colOff>
                    <xdr:row>58</xdr:row>
                    <xdr:rowOff>228600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Blad7">
    <tabColor rgb="FF0070C0"/>
  </sheetPr>
  <dimension ref="A1:H142"/>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customWidth="1"/>
    <col min="9" max="16384" width="9.140625" hidden="1"/>
  </cols>
  <sheetData>
    <row r="1" spans="1:8" s="2" customFormat="1" ht="20.100000000000001" customHeight="1" x14ac:dyDescent="0.25">
      <c r="A1" s="294" t="s">
        <v>1010</v>
      </c>
      <c r="B1" s="295"/>
      <c r="C1" s="295"/>
      <c r="D1" s="295"/>
      <c r="E1" s="295"/>
      <c r="F1" s="295"/>
      <c r="G1" s="295"/>
      <c r="H1" s="296"/>
    </row>
    <row r="2" spans="1:8" s="2" customFormat="1" ht="20.100000000000001" customHeight="1" x14ac:dyDescent="0.25">
      <c r="A2" s="297"/>
      <c r="B2" s="298"/>
      <c r="C2" s="298"/>
      <c r="D2" s="298"/>
      <c r="E2" s="298"/>
      <c r="F2" s="298"/>
      <c r="G2" s="298"/>
      <c r="H2" s="299"/>
    </row>
    <row r="3" spans="1:8" s="2" customFormat="1" ht="20.100000000000001" customHeight="1" thickBot="1" x14ac:dyDescent="0.3">
      <c r="A3" s="300"/>
      <c r="B3" s="301"/>
      <c r="C3" s="301"/>
      <c r="D3" s="301"/>
      <c r="E3" s="301"/>
      <c r="F3" s="301"/>
      <c r="G3" s="301"/>
      <c r="H3" s="302"/>
    </row>
    <row r="4" spans="1:8" s="2" customFormat="1" ht="20.100000000000001" customHeight="1" x14ac:dyDescent="0.25">
      <c r="A4" s="10"/>
      <c r="B4" s="4"/>
      <c r="C4" s="4"/>
      <c r="D4" s="4"/>
      <c r="E4" s="4"/>
      <c r="F4" s="4"/>
      <c r="G4" s="4"/>
      <c r="H4" s="24"/>
    </row>
    <row r="5" spans="1:8" s="2" customFormat="1" ht="20.100000000000001" customHeight="1" x14ac:dyDescent="0.25">
      <c r="A5" s="6">
        <v>1</v>
      </c>
      <c r="B5" s="122" t="s">
        <v>383</v>
      </c>
      <c r="C5" s="4"/>
      <c r="D5" s="122" t="s">
        <v>156</v>
      </c>
      <c r="E5" s="20"/>
      <c r="F5" s="122" t="s">
        <v>131</v>
      </c>
      <c r="G5" s="122"/>
      <c r="H5" s="9" t="s">
        <v>157</v>
      </c>
    </row>
    <row r="6" spans="1:8" s="2" customFormat="1" ht="20.100000000000001" customHeight="1" x14ac:dyDescent="0.25">
      <c r="A6" s="10"/>
      <c r="B6" s="4" t="s">
        <v>1</v>
      </c>
      <c r="C6" s="13" t="s">
        <v>78</v>
      </c>
      <c r="D6" s="4"/>
      <c r="E6" s="4"/>
      <c r="F6" s="4"/>
      <c r="G6" s="4"/>
      <c r="H6" s="24"/>
    </row>
    <row r="7" spans="1:8" s="2" customFormat="1" ht="20.100000000000001" customHeight="1" x14ac:dyDescent="0.25">
      <c r="A7" s="10"/>
      <c r="B7" s="14" t="s">
        <v>1566</v>
      </c>
      <c r="C7" s="4" t="s">
        <v>1091</v>
      </c>
      <c r="D7" s="4"/>
      <c r="E7" s="4"/>
      <c r="F7" s="4"/>
      <c r="G7" s="4"/>
      <c r="H7" s="24" t="s">
        <v>1295</v>
      </c>
    </row>
    <row r="8" spans="1:8" s="2" customFormat="1" ht="20.100000000000001" customHeight="1" x14ac:dyDescent="0.25">
      <c r="A8" s="10"/>
      <c r="B8" s="14" t="s">
        <v>1567</v>
      </c>
      <c r="C8" s="4" t="s">
        <v>1293</v>
      </c>
      <c r="D8" s="4"/>
      <c r="E8" s="4"/>
      <c r="F8" s="4"/>
      <c r="G8" s="4"/>
      <c r="H8" s="24" t="s">
        <v>1294</v>
      </c>
    </row>
    <row r="9" spans="1:8" s="2" customFormat="1" ht="20.100000000000001" customHeight="1" x14ac:dyDescent="0.25">
      <c r="A9" s="10"/>
      <c r="B9" s="4" t="s">
        <v>3</v>
      </c>
      <c r="C9" s="13" t="s">
        <v>1361</v>
      </c>
      <c r="D9" s="4"/>
      <c r="E9" s="4"/>
      <c r="F9" s="4"/>
      <c r="G9" s="4"/>
      <c r="H9" s="24"/>
    </row>
    <row r="10" spans="1:8" s="2" customFormat="1" ht="20.100000000000001" customHeight="1" x14ac:dyDescent="0.25">
      <c r="A10" s="10"/>
      <c r="B10" s="14" t="s">
        <v>245</v>
      </c>
      <c r="C10" s="4" t="s">
        <v>1076</v>
      </c>
      <c r="D10" s="4"/>
      <c r="E10" s="4"/>
      <c r="F10" s="4"/>
      <c r="G10" s="4"/>
      <c r="H10" s="24" t="s">
        <v>1296</v>
      </c>
    </row>
    <row r="11" spans="1:8" s="2" customFormat="1" ht="20.100000000000001" customHeight="1" x14ac:dyDescent="0.25">
      <c r="A11" s="10"/>
      <c r="B11" s="14" t="s">
        <v>1090</v>
      </c>
      <c r="C11" s="4" t="s">
        <v>1077</v>
      </c>
      <c r="D11" s="4"/>
      <c r="E11" s="4"/>
      <c r="F11" s="4"/>
      <c r="G11" s="4"/>
      <c r="H11" s="24" t="s">
        <v>1297</v>
      </c>
    </row>
    <row r="12" spans="1:8" s="2" customFormat="1" ht="20.100000000000001" customHeight="1" x14ac:dyDescent="0.25">
      <c r="A12" s="10"/>
      <c r="B12" s="23" t="s">
        <v>18</v>
      </c>
      <c r="C12" s="13" t="s">
        <v>1362</v>
      </c>
      <c r="D12" s="4"/>
      <c r="E12" s="4"/>
      <c r="F12" s="4"/>
      <c r="G12" s="4"/>
      <c r="H12" s="24"/>
    </row>
    <row r="13" spans="1:8" s="2" customFormat="1" ht="20.100000000000001" customHeight="1" x14ac:dyDescent="0.25">
      <c r="A13" s="10"/>
      <c r="B13" s="14" t="s">
        <v>407</v>
      </c>
      <c r="C13" s="4" t="s">
        <v>1078</v>
      </c>
      <c r="D13" s="4"/>
      <c r="E13" s="4"/>
      <c r="F13" s="4"/>
      <c r="G13" s="4"/>
      <c r="H13" s="24"/>
    </row>
    <row r="14" spans="1:8" s="2" customFormat="1" ht="20.100000000000001" customHeight="1" x14ac:dyDescent="0.25">
      <c r="A14" s="10"/>
      <c r="B14" s="14" t="s">
        <v>408</v>
      </c>
      <c r="C14" s="4" t="s">
        <v>1115</v>
      </c>
      <c r="D14" s="4"/>
      <c r="E14" s="4"/>
      <c r="F14" s="4"/>
      <c r="G14" s="4"/>
      <c r="H14" s="24"/>
    </row>
    <row r="15" spans="1:8" s="2" customFormat="1" ht="20.100000000000001" customHeight="1" x14ac:dyDescent="0.25">
      <c r="A15" s="10"/>
      <c r="B15" s="14" t="s">
        <v>409</v>
      </c>
      <c r="C15" s="4" t="s">
        <v>1080</v>
      </c>
      <c r="D15" s="4"/>
      <c r="E15" s="4"/>
      <c r="F15" s="4"/>
      <c r="G15" s="4"/>
      <c r="H15" s="24"/>
    </row>
    <row r="16" spans="1:8" s="2" customFormat="1" ht="20.100000000000001" customHeight="1" x14ac:dyDescent="0.25">
      <c r="A16" s="10"/>
      <c r="B16" s="14" t="s">
        <v>410</v>
      </c>
      <c r="C16" s="4" t="s">
        <v>1081</v>
      </c>
      <c r="D16" s="4"/>
      <c r="E16" s="4"/>
      <c r="F16" s="4"/>
      <c r="G16" s="4"/>
      <c r="H16" s="24"/>
    </row>
    <row r="17" spans="1:8" s="2" customFormat="1" ht="20.100000000000001" customHeight="1" x14ac:dyDescent="0.25">
      <c r="A17" s="10"/>
      <c r="B17" s="4" t="s">
        <v>19</v>
      </c>
      <c r="C17" s="13" t="s">
        <v>1094</v>
      </c>
      <c r="D17" s="4"/>
      <c r="E17" s="4"/>
      <c r="F17" s="4"/>
      <c r="G17" s="4"/>
      <c r="H17" s="24"/>
    </row>
    <row r="18" spans="1:8" s="2" customFormat="1" ht="20.100000000000001" customHeight="1" x14ac:dyDescent="0.25">
      <c r="A18" s="10"/>
      <c r="B18" s="14" t="s">
        <v>1092</v>
      </c>
      <c r="C18" s="4" t="s">
        <v>1196</v>
      </c>
      <c r="D18" s="4"/>
      <c r="E18" s="4"/>
      <c r="F18" s="4"/>
      <c r="G18" s="4"/>
      <c r="H18" s="24" t="s">
        <v>1195</v>
      </c>
    </row>
    <row r="19" spans="1:8" s="2" customFormat="1" ht="20.100000000000001" customHeight="1" x14ac:dyDescent="0.25">
      <c r="A19" s="10"/>
      <c r="B19" s="14" t="s">
        <v>1093</v>
      </c>
      <c r="C19" s="4" t="s">
        <v>1197</v>
      </c>
      <c r="D19" s="4"/>
      <c r="E19" s="4"/>
      <c r="F19" s="4"/>
      <c r="G19" s="4"/>
      <c r="H19" s="24" t="s">
        <v>1298</v>
      </c>
    </row>
    <row r="20" spans="1:8" s="2" customFormat="1" ht="20.100000000000001" customHeight="1" x14ac:dyDescent="0.25">
      <c r="A20" s="10"/>
      <c r="B20" s="14" t="s">
        <v>1097</v>
      </c>
      <c r="C20" s="4" t="s">
        <v>2063</v>
      </c>
      <c r="D20" s="4"/>
      <c r="E20" s="4"/>
      <c r="F20" s="4"/>
      <c r="G20" s="4"/>
      <c r="H20" s="24" t="s">
        <v>2064</v>
      </c>
    </row>
    <row r="21" spans="1:8" s="2" customFormat="1" ht="20.100000000000001" customHeight="1" x14ac:dyDescent="0.25">
      <c r="A21" s="10"/>
      <c r="B21" s="14" t="s">
        <v>1108</v>
      </c>
      <c r="C21" s="4" t="s">
        <v>1079</v>
      </c>
      <c r="D21" s="4"/>
      <c r="E21" s="4"/>
      <c r="F21" s="4"/>
      <c r="G21" s="4"/>
      <c r="H21" s="24"/>
    </row>
    <row r="22" spans="1:8" s="2" customFormat="1" ht="20.100000000000001" customHeight="1" x14ac:dyDescent="0.25">
      <c r="A22" s="10"/>
      <c r="B22" s="4" t="s">
        <v>20</v>
      </c>
      <c r="C22" s="13" t="s">
        <v>1095</v>
      </c>
      <c r="D22" s="4"/>
      <c r="E22" s="4"/>
      <c r="F22" s="4"/>
      <c r="G22" s="4"/>
      <c r="H22" s="24"/>
    </row>
    <row r="23" spans="1:8" s="2" customFormat="1" ht="20.100000000000001" customHeight="1" x14ac:dyDescent="0.25">
      <c r="A23" s="10"/>
      <c r="B23" s="14" t="s">
        <v>446</v>
      </c>
      <c r="C23" s="4" t="s">
        <v>1096</v>
      </c>
      <c r="D23" s="4"/>
      <c r="E23" s="4"/>
      <c r="F23" s="4"/>
      <c r="G23" s="4"/>
      <c r="H23" s="24"/>
    </row>
    <row r="24" spans="1:8" s="2" customFormat="1" ht="20.100000000000001" customHeight="1" x14ac:dyDescent="0.25">
      <c r="A24" s="10"/>
      <c r="B24" s="14" t="s">
        <v>447</v>
      </c>
      <c r="C24" s="4" t="s">
        <v>1114</v>
      </c>
      <c r="D24" s="4"/>
      <c r="E24" s="4"/>
      <c r="F24" s="4"/>
      <c r="G24" s="4"/>
      <c r="H24" s="24"/>
    </row>
    <row r="25" spans="1:8" s="2" customFormat="1" ht="20.100000000000001" customHeight="1" x14ac:dyDescent="0.25">
      <c r="A25" s="10"/>
      <c r="B25" s="4" t="s">
        <v>524</v>
      </c>
      <c r="C25" s="13" t="s">
        <v>1503</v>
      </c>
      <c r="D25" s="4"/>
      <c r="E25" s="4"/>
      <c r="F25" s="4"/>
      <c r="G25" s="4"/>
      <c r="H25" s="24" t="s">
        <v>1089</v>
      </c>
    </row>
    <row r="26" spans="1:8" s="2" customFormat="1" ht="20.100000000000001" customHeight="1" x14ac:dyDescent="0.25">
      <c r="A26" s="10"/>
      <c r="B26" s="239" t="s">
        <v>761</v>
      </c>
      <c r="C26" s="4" t="s">
        <v>1070</v>
      </c>
      <c r="D26" s="4"/>
      <c r="E26" s="4"/>
      <c r="F26" s="4"/>
      <c r="G26" s="4"/>
      <c r="H26" s="24" t="s">
        <v>1302</v>
      </c>
    </row>
    <row r="27" spans="1:8" s="2" customFormat="1" ht="20.100000000000001" customHeight="1" x14ac:dyDescent="0.25">
      <c r="A27" s="10"/>
      <c r="B27" s="239" t="s">
        <v>762</v>
      </c>
      <c r="C27" s="4" t="s">
        <v>1069</v>
      </c>
      <c r="D27" s="4"/>
      <c r="E27" s="4"/>
      <c r="F27" s="4"/>
      <c r="G27" s="4"/>
      <c r="H27" s="24" t="s">
        <v>1315</v>
      </c>
    </row>
    <row r="28" spans="1:8" s="2" customFormat="1" ht="20.100000000000001" customHeight="1" x14ac:dyDescent="0.25">
      <c r="A28" s="10"/>
      <c r="B28" s="239" t="s">
        <v>763</v>
      </c>
      <c r="C28" s="4" t="s">
        <v>1318</v>
      </c>
      <c r="D28" s="4"/>
      <c r="E28" s="4"/>
      <c r="F28" s="4"/>
      <c r="G28" s="4"/>
      <c r="H28" s="24" t="s">
        <v>1319</v>
      </c>
    </row>
    <row r="29" spans="1:8" s="2" customFormat="1" ht="20.100000000000001" customHeight="1" x14ac:dyDescent="0.25">
      <c r="A29" s="10"/>
      <c r="B29" s="239" t="s">
        <v>764</v>
      </c>
      <c r="C29" s="4" t="s">
        <v>1082</v>
      </c>
      <c r="D29" s="4"/>
      <c r="E29" s="4"/>
      <c r="F29" s="4"/>
      <c r="G29" s="4"/>
      <c r="H29" s="24" t="s">
        <v>1316</v>
      </c>
    </row>
    <row r="30" spans="1:8" s="2" customFormat="1" ht="20.100000000000001" customHeight="1" x14ac:dyDescent="0.25">
      <c r="A30" s="10"/>
      <c r="B30" s="239" t="s">
        <v>765</v>
      </c>
      <c r="C30" s="4" t="s">
        <v>419</v>
      </c>
      <c r="D30" s="4"/>
      <c r="E30" s="4"/>
      <c r="F30" s="4"/>
      <c r="G30" s="4"/>
      <c r="H30" s="24" t="s">
        <v>1317</v>
      </c>
    </row>
    <row r="31" spans="1:8" s="2" customFormat="1" ht="20.100000000000001" customHeight="1" x14ac:dyDescent="0.25">
      <c r="A31" s="10"/>
      <c r="B31" s="239" t="s">
        <v>766</v>
      </c>
      <c r="C31" s="4" t="s">
        <v>1083</v>
      </c>
      <c r="D31" s="4"/>
      <c r="E31" s="4"/>
      <c r="F31" s="4"/>
      <c r="G31" s="4"/>
      <c r="H31" s="24" t="s">
        <v>1313</v>
      </c>
    </row>
    <row r="32" spans="1:8" s="2" customFormat="1" ht="20.100000000000001" customHeight="1" x14ac:dyDescent="0.25">
      <c r="A32" s="10"/>
      <c r="B32" s="239" t="s">
        <v>767</v>
      </c>
      <c r="C32" s="4" t="s">
        <v>1314</v>
      </c>
      <c r="D32" s="4"/>
      <c r="E32" s="4"/>
      <c r="F32" s="4"/>
      <c r="G32" s="4"/>
      <c r="H32" s="24" t="s">
        <v>1323</v>
      </c>
    </row>
    <row r="33" spans="1:8" s="2" customFormat="1" ht="20.100000000000001" customHeight="1" x14ac:dyDescent="0.25">
      <c r="A33" s="10"/>
      <c r="B33" s="239" t="s">
        <v>768</v>
      </c>
      <c r="C33" s="4" t="s">
        <v>1350</v>
      </c>
      <c r="D33" s="4"/>
      <c r="E33" s="4"/>
      <c r="F33" s="4"/>
      <c r="G33" s="4"/>
      <c r="H33" s="24" t="s">
        <v>1351</v>
      </c>
    </row>
    <row r="34" spans="1:8" s="2" customFormat="1" ht="20.100000000000001" customHeight="1" x14ac:dyDescent="0.25">
      <c r="A34" s="10"/>
      <c r="B34" s="239" t="s">
        <v>769</v>
      </c>
      <c r="C34" s="4" t="s">
        <v>1084</v>
      </c>
      <c r="D34" s="4"/>
      <c r="E34" s="4"/>
      <c r="F34" s="4"/>
      <c r="G34" s="4"/>
      <c r="H34" s="24" t="s">
        <v>1303</v>
      </c>
    </row>
    <row r="35" spans="1:8" s="2" customFormat="1" ht="20.100000000000001" customHeight="1" x14ac:dyDescent="0.25">
      <c r="A35" s="10"/>
      <c r="B35" s="239" t="s">
        <v>770</v>
      </c>
      <c r="C35" s="4" t="s">
        <v>1071</v>
      </c>
      <c r="D35" s="4"/>
      <c r="E35" s="4"/>
      <c r="F35" s="4"/>
      <c r="G35" s="4"/>
      <c r="H35" s="24" t="s">
        <v>1517</v>
      </c>
    </row>
    <row r="36" spans="1:8" s="2" customFormat="1" ht="20.100000000000001" customHeight="1" x14ac:dyDescent="0.25">
      <c r="A36" s="10"/>
      <c r="B36" s="239" t="s">
        <v>771</v>
      </c>
      <c r="C36" s="4" t="s">
        <v>496</v>
      </c>
      <c r="D36" s="4"/>
      <c r="E36" s="4"/>
      <c r="F36" s="4"/>
      <c r="G36" s="4"/>
      <c r="H36" s="24" t="s">
        <v>1304</v>
      </c>
    </row>
    <row r="37" spans="1:8" s="2" customFormat="1" ht="20.100000000000001" customHeight="1" x14ac:dyDescent="0.25">
      <c r="A37" s="10"/>
      <c r="B37" s="239" t="s">
        <v>772</v>
      </c>
      <c r="C37" s="4" t="s">
        <v>617</v>
      </c>
      <c r="D37" s="4"/>
      <c r="E37" s="4"/>
      <c r="F37" s="4"/>
      <c r="G37" s="4"/>
      <c r="H37" s="24" t="s">
        <v>1307</v>
      </c>
    </row>
    <row r="38" spans="1:8" s="2" customFormat="1" ht="20.100000000000001" customHeight="1" x14ac:dyDescent="0.25">
      <c r="A38" s="10"/>
      <c r="B38" s="239" t="s">
        <v>773</v>
      </c>
      <c r="C38" s="4" t="s">
        <v>1075</v>
      </c>
      <c r="D38" s="4"/>
      <c r="E38" s="4"/>
      <c r="F38" s="4"/>
      <c r="G38" s="4"/>
      <c r="H38" s="24" t="s">
        <v>1305</v>
      </c>
    </row>
    <row r="39" spans="1:8" s="2" customFormat="1" ht="20.100000000000001" customHeight="1" x14ac:dyDescent="0.25">
      <c r="A39" s="10"/>
      <c r="B39" s="239" t="s">
        <v>774</v>
      </c>
      <c r="C39" s="4" t="s">
        <v>1085</v>
      </c>
      <c r="D39" s="4"/>
      <c r="E39" s="4"/>
      <c r="F39" s="4"/>
      <c r="G39" s="4"/>
      <c r="H39" s="24" t="s">
        <v>1306</v>
      </c>
    </row>
    <row r="40" spans="1:8" s="2" customFormat="1" ht="20.100000000000001" customHeight="1" x14ac:dyDescent="0.25">
      <c r="A40" s="10"/>
      <c r="B40" s="239" t="s">
        <v>775</v>
      </c>
      <c r="C40" s="4" t="s">
        <v>1073</v>
      </c>
      <c r="D40" s="4"/>
      <c r="E40" s="4"/>
      <c r="F40" s="4"/>
      <c r="G40" s="4"/>
      <c r="H40" s="24" t="s">
        <v>1308</v>
      </c>
    </row>
    <row r="41" spans="1:8" s="2" customFormat="1" ht="20.100000000000001" customHeight="1" x14ac:dyDescent="0.25">
      <c r="A41" s="10"/>
      <c r="B41" s="239" t="s">
        <v>776</v>
      </c>
      <c r="C41" s="4" t="s">
        <v>1074</v>
      </c>
      <c r="D41" s="4"/>
      <c r="E41" s="4"/>
      <c r="F41" s="4"/>
      <c r="G41" s="4"/>
      <c r="H41" s="24" t="s">
        <v>1309</v>
      </c>
    </row>
    <row r="42" spans="1:8" s="2" customFormat="1" ht="20.100000000000001" customHeight="1" x14ac:dyDescent="0.25">
      <c r="A42" s="10"/>
      <c r="B42" s="239" t="s">
        <v>777</v>
      </c>
      <c r="C42" s="4" t="s">
        <v>1086</v>
      </c>
      <c r="D42" s="4"/>
      <c r="E42" s="4"/>
      <c r="F42" s="4"/>
      <c r="G42" s="4"/>
      <c r="H42" s="24" t="s">
        <v>1310</v>
      </c>
    </row>
    <row r="43" spans="1:8" s="2" customFormat="1" ht="20.100000000000001" customHeight="1" x14ac:dyDescent="0.25">
      <c r="A43" s="10"/>
      <c r="B43" s="239" t="s">
        <v>778</v>
      </c>
      <c r="C43" s="4" t="s">
        <v>1087</v>
      </c>
      <c r="D43" s="4"/>
      <c r="E43" s="4"/>
      <c r="F43" s="4"/>
      <c r="G43" s="4"/>
      <c r="H43" s="24" t="s">
        <v>1311</v>
      </c>
    </row>
    <row r="44" spans="1:8" s="2" customFormat="1" ht="20.100000000000001" customHeight="1" x14ac:dyDescent="0.25">
      <c r="A44" s="10"/>
      <c r="B44" s="239" t="s">
        <v>1099</v>
      </c>
      <c r="C44" s="4" t="s">
        <v>1088</v>
      </c>
      <c r="D44" s="4"/>
      <c r="E44" s="4"/>
      <c r="F44" s="4"/>
      <c r="G44" s="4"/>
      <c r="H44" s="24" t="s">
        <v>1518</v>
      </c>
    </row>
    <row r="45" spans="1:8" s="2" customFormat="1" ht="20.100000000000001" customHeight="1" x14ac:dyDescent="0.25">
      <c r="A45" s="10"/>
      <c r="B45" s="239" t="s">
        <v>1568</v>
      </c>
      <c r="C45" s="4" t="s">
        <v>1299</v>
      </c>
      <c r="D45" s="4"/>
      <c r="E45" s="4"/>
      <c r="F45" s="4"/>
      <c r="G45" s="4"/>
      <c r="H45" s="24" t="s">
        <v>1312</v>
      </c>
    </row>
    <row r="46" spans="1:8" s="2" customFormat="1" ht="20.100000000000001" customHeight="1" x14ac:dyDescent="0.25">
      <c r="A46" s="10"/>
      <c r="B46" s="239" t="s">
        <v>1569</v>
      </c>
      <c r="C46" s="4" t="s">
        <v>1300</v>
      </c>
      <c r="D46" s="4"/>
      <c r="E46" s="4"/>
      <c r="F46" s="4"/>
      <c r="G46" s="4"/>
      <c r="H46" s="24" t="s">
        <v>1322</v>
      </c>
    </row>
    <row r="47" spans="1:8" s="2" customFormat="1" ht="20.100000000000001" customHeight="1" x14ac:dyDescent="0.25">
      <c r="A47" s="10"/>
      <c r="B47" s="239" t="s">
        <v>1570</v>
      </c>
      <c r="C47" s="4" t="s">
        <v>1301</v>
      </c>
      <c r="D47" s="4"/>
      <c r="E47" s="4"/>
      <c r="F47" s="4"/>
      <c r="G47" s="4"/>
      <c r="H47" s="24" t="s">
        <v>1519</v>
      </c>
    </row>
    <row r="48" spans="1:8" s="2" customFormat="1" ht="20.100000000000001" customHeight="1" x14ac:dyDescent="0.25">
      <c r="A48" s="10"/>
      <c r="B48" s="239" t="s">
        <v>1571</v>
      </c>
      <c r="C48" s="4" t="s">
        <v>1100</v>
      </c>
      <c r="D48" s="4"/>
      <c r="E48" s="4"/>
      <c r="F48" s="4"/>
      <c r="G48" s="4"/>
      <c r="H48" s="24" t="s">
        <v>1101</v>
      </c>
    </row>
    <row r="49" spans="1:8" s="2" customFormat="1" ht="20.100000000000001" customHeight="1" x14ac:dyDescent="0.25">
      <c r="A49" s="10"/>
      <c r="B49" s="239" t="s">
        <v>1572</v>
      </c>
      <c r="C49" s="4" t="s">
        <v>1110</v>
      </c>
      <c r="D49" s="4"/>
      <c r="E49" s="4"/>
      <c r="F49" s="4"/>
      <c r="G49" s="4"/>
      <c r="H49" s="24" t="s">
        <v>1320</v>
      </c>
    </row>
    <row r="50" spans="1:8" s="2" customFormat="1" ht="20.100000000000001" customHeight="1" x14ac:dyDescent="0.25">
      <c r="A50" s="10"/>
      <c r="B50" s="239" t="s">
        <v>1573</v>
      </c>
      <c r="C50" s="56" t="s">
        <v>1111</v>
      </c>
      <c r="D50" s="56"/>
      <c r="E50" s="56"/>
      <c r="F50" s="56"/>
      <c r="G50" s="56"/>
      <c r="H50" s="198" t="s">
        <v>1321</v>
      </c>
    </row>
    <row r="51" spans="1:8" s="2" customFormat="1" ht="20.100000000000001" customHeight="1" x14ac:dyDescent="0.25">
      <c r="A51" s="10"/>
      <c r="B51" s="4"/>
      <c r="C51" s="22" t="s">
        <v>1194</v>
      </c>
      <c r="D51" s="211">
        <f>ROUND(_Output!G289,0)</f>
        <v>0</v>
      </c>
      <c r="E51" s="4"/>
      <c r="F51" s="4"/>
      <c r="G51" s="4"/>
      <c r="H51" s="24"/>
    </row>
    <row r="52" spans="1:8" s="2" customFormat="1" ht="20.100000000000001" customHeight="1" x14ac:dyDescent="0.25">
      <c r="A52" s="10"/>
      <c r="B52" s="4"/>
      <c r="C52" s="4"/>
      <c r="D52" s="4"/>
      <c r="E52" s="4"/>
      <c r="F52" s="4"/>
      <c r="G52" s="4"/>
      <c r="H52" s="24"/>
    </row>
    <row r="53" spans="1:8" s="2" customFormat="1" ht="20.100000000000001" customHeight="1" x14ac:dyDescent="0.25">
      <c r="A53" s="6">
        <v>2</v>
      </c>
      <c r="B53" s="122" t="s">
        <v>1149</v>
      </c>
      <c r="C53" s="4"/>
      <c r="D53" s="122" t="s">
        <v>156</v>
      </c>
      <c r="E53" s="20"/>
      <c r="F53" s="122" t="s">
        <v>131</v>
      </c>
      <c r="G53" s="122"/>
      <c r="H53" s="9" t="s">
        <v>157</v>
      </c>
    </row>
    <row r="54" spans="1:8" s="2" customFormat="1" ht="20.100000000000001" customHeight="1" x14ac:dyDescent="0.25">
      <c r="A54" s="10"/>
      <c r="B54" s="4" t="s">
        <v>5</v>
      </c>
      <c r="C54" s="13" t="s">
        <v>78</v>
      </c>
      <c r="D54" s="4"/>
      <c r="E54" s="4"/>
      <c r="F54" s="4"/>
      <c r="G54" s="4"/>
      <c r="H54" s="24"/>
    </row>
    <row r="55" spans="1:8" s="2" customFormat="1" ht="20.100000000000001" customHeight="1" x14ac:dyDescent="0.25">
      <c r="A55" s="10"/>
      <c r="B55" s="14" t="s">
        <v>929</v>
      </c>
      <c r="C55" s="4" t="s">
        <v>1102</v>
      </c>
      <c r="D55" s="4"/>
      <c r="E55" s="4"/>
      <c r="F55" s="4"/>
      <c r="G55" s="4"/>
      <c r="H55" s="24" t="s">
        <v>1295</v>
      </c>
    </row>
    <row r="56" spans="1:8" s="2" customFormat="1" ht="20.100000000000001" customHeight="1" x14ac:dyDescent="0.25">
      <c r="A56" s="10"/>
      <c r="B56" s="14" t="s">
        <v>930</v>
      </c>
      <c r="C56" s="4" t="s">
        <v>1102</v>
      </c>
      <c r="D56" s="4"/>
      <c r="E56" s="4"/>
      <c r="F56" s="4"/>
      <c r="G56" s="4"/>
      <c r="H56" s="24" t="s">
        <v>1294</v>
      </c>
    </row>
    <row r="57" spans="1:8" s="2" customFormat="1" ht="20.100000000000001" customHeight="1" x14ac:dyDescent="0.25">
      <c r="A57" s="10"/>
      <c r="B57" s="4" t="s">
        <v>7</v>
      </c>
      <c r="C57" s="13" t="s">
        <v>1361</v>
      </c>
      <c r="D57" s="4"/>
      <c r="E57" s="4"/>
      <c r="F57" s="4"/>
      <c r="G57" s="4"/>
      <c r="H57" s="24"/>
    </row>
    <row r="58" spans="1:8" s="2" customFormat="1" ht="20.100000000000001" customHeight="1" x14ac:dyDescent="0.25">
      <c r="A58" s="10"/>
      <c r="B58" s="14" t="s">
        <v>264</v>
      </c>
      <c r="C58" s="4" t="s">
        <v>1103</v>
      </c>
      <c r="D58" s="4"/>
      <c r="E58" s="4"/>
      <c r="F58" s="4"/>
      <c r="G58" s="4"/>
      <c r="H58" s="24" t="s">
        <v>1324</v>
      </c>
    </row>
    <row r="59" spans="1:8" s="2" customFormat="1" ht="20.100000000000001" customHeight="1" x14ac:dyDescent="0.25">
      <c r="A59" s="10"/>
      <c r="B59" s="14" t="s">
        <v>265</v>
      </c>
      <c r="C59" s="4" t="s">
        <v>1104</v>
      </c>
      <c r="D59" s="4"/>
      <c r="E59" s="4"/>
      <c r="F59" s="4"/>
      <c r="G59" s="4"/>
      <c r="H59" s="24" t="s">
        <v>1325</v>
      </c>
    </row>
    <row r="60" spans="1:8" s="2" customFormat="1" ht="20.100000000000001" customHeight="1" x14ac:dyDescent="0.25">
      <c r="A60" s="10"/>
      <c r="B60" s="23" t="s">
        <v>10</v>
      </c>
      <c r="C60" s="13" t="s">
        <v>1362</v>
      </c>
      <c r="D60" s="4"/>
      <c r="E60" s="4"/>
      <c r="F60" s="4"/>
      <c r="G60" s="4"/>
      <c r="H60" s="24"/>
    </row>
    <row r="61" spans="1:8" s="2" customFormat="1" ht="20.100000000000001" customHeight="1" x14ac:dyDescent="0.25">
      <c r="A61" s="10"/>
      <c r="B61" s="14" t="s">
        <v>288</v>
      </c>
      <c r="C61" s="4" t="s">
        <v>1105</v>
      </c>
      <c r="D61" s="4"/>
      <c r="E61" s="4"/>
      <c r="F61" s="4"/>
      <c r="G61" s="4"/>
      <c r="H61" s="24"/>
    </row>
    <row r="62" spans="1:8" s="2" customFormat="1" ht="20.100000000000001" customHeight="1" x14ac:dyDescent="0.25">
      <c r="A62" s="10"/>
      <c r="B62" s="14" t="s">
        <v>935</v>
      </c>
      <c r="C62" s="4" t="s">
        <v>1107</v>
      </c>
      <c r="D62" s="4"/>
      <c r="E62" s="4"/>
      <c r="F62" s="4"/>
      <c r="G62" s="4"/>
      <c r="H62" s="24"/>
    </row>
    <row r="63" spans="1:8" s="2" customFormat="1" ht="20.100000000000001" customHeight="1" x14ac:dyDescent="0.25">
      <c r="A63" s="10"/>
      <c r="B63" s="14" t="s">
        <v>936</v>
      </c>
      <c r="C63" s="4" t="s">
        <v>1106</v>
      </c>
      <c r="D63" s="4"/>
      <c r="E63" s="4"/>
      <c r="F63" s="4"/>
      <c r="G63" s="4"/>
      <c r="H63" s="24"/>
    </row>
    <row r="64" spans="1:8" s="2" customFormat="1" ht="20.100000000000001" customHeight="1" x14ac:dyDescent="0.25">
      <c r="A64" s="10"/>
      <c r="B64" s="14" t="s">
        <v>937</v>
      </c>
      <c r="C64" s="4" t="s">
        <v>1109</v>
      </c>
      <c r="D64" s="4"/>
      <c r="E64" s="4"/>
      <c r="F64" s="4"/>
      <c r="G64" s="4"/>
      <c r="H64" s="24"/>
    </row>
    <row r="65" spans="1:8" s="2" customFormat="1" ht="20.100000000000001" customHeight="1" x14ac:dyDescent="0.25">
      <c r="A65" s="10"/>
      <c r="B65" s="4" t="s">
        <v>21</v>
      </c>
      <c r="C65" s="13" t="s">
        <v>1094</v>
      </c>
      <c r="D65" s="4"/>
      <c r="E65" s="4"/>
      <c r="F65" s="4"/>
      <c r="G65" s="4"/>
      <c r="H65" s="24"/>
    </row>
    <row r="66" spans="1:8" s="2" customFormat="1" ht="20.100000000000001" customHeight="1" x14ac:dyDescent="0.25">
      <c r="A66" s="10"/>
      <c r="B66" s="14" t="s">
        <v>934</v>
      </c>
      <c r="C66" s="4" t="s">
        <v>1211</v>
      </c>
      <c r="D66" s="4"/>
      <c r="E66" s="4"/>
      <c r="F66" s="4"/>
      <c r="G66" s="4"/>
      <c r="H66" s="24" t="s">
        <v>1195</v>
      </c>
    </row>
    <row r="67" spans="1:8" s="2" customFormat="1" ht="20.100000000000001" customHeight="1" x14ac:dyDescent="0.25">
      <c r="A67" s="10"/>
      <c r="B67" s="14" t="s">
        <v>938</v>
      </c>
      <c r="C67" s="4" t="s">
        <v>1079</v>
      </c>
      <c r="D67" s="4"/>
      <c r="E67" s="4"/>
      <c r="F67" s="4"/>
      <c r="G67" s="4"/>
      <c r="H67" s="24"/>
    </row>
    <row r="68" spans="1:8" s="2" customFormat="1" ht="20.100000000000001" customHeight="1" x14ac:dyDescent="0.25">
      <c r="A68" s="10"/>
      <c r="B68" s="4" t="s">
        <v>22</v>
      </c>
      <c r="C68" s="13" t="s">
        <v>1095</v>
      </c>
      <c r="D68" s="4"/>
      <c r="E68" s="4"/>
      <c r="F68" s="4"/>
      <c r="G68" s="4"/>
      <c r="H68" s="24"/>
    </row>
    <row r="69" spans="1:8" s="2" customFormat="1" ht="20.100000000000001" customHeight="1" x14ac:dyDescent="0.25">
      <c r="A69" s="10"/>
      <c r="B69" s="14" t="s">
        <v>483</v>
      </c>
      <c r="C69" s="4" t="s">
        <v>1112</v>
      </c>
      <c r="D69" s="4"/>
      <c r="E69" s="4"/>
      <c r="F69" s="4"/>
      <c r="G69" s="4"/>
      <c r="H69" s="24"/>
    </row>
    <row r="70" spans="1:8" s="2" customFormat="1" ht="20.100000000000001" customHeight="1" x14ac:dyDescent="0.25">
      <c r="A70" s="10"/>
      <c r="B70" s="14" t="s">
        <v>484</v>
      </c>
      <c r="C70" s="4" t="s">
        <v>1113</v>
      </c>
      <c r="D70" s="4"/>
      <c r="E70" s="4"/>
      <c r="F70" s="4"/>
      <c r="G70" s="4"/>
      <c r="H70" s="24"/>
    </row>
    <row r="71" spans="1:8" s="2" customFormat="1" ht="20.100000000000001" customHeight="1" x14ac:dyDescent="0.25">
      <c r="A71" s="10"/>
      <c r="B71" s="14" t="s">
        <v>485</v>
      </c>
      <c r="C71" s="4" t="s">
        <v>1114</v>
      </c>
      <c r="D71" s="4"/>
      <c r="E71" s="4"/>
      <c r="F71" s="4"/>
      <c r="G71" s="4"/>
      <c r="H71" s="24"/>
    </row>
    <row r="72" spans="1:8" s="2" customFormat="1" ht="20.100000000000001" customHeight="1" x14ac:dyDescent="0.25">
      <c r="A72" s="10"/>
      <c r="B72" s="4" t="s">
        <v>214</v>
      </c>
      <c r="C72" s="13" t="s">
        <v>1503</v>
      </c>
      <c r="D72" s="4"/>
      <c r="E72" s="4"/>
      <c r="F72" s="4"/>
      <c r="G72" s="4"/>
      <c r="H72" s="24"/>
    </row>
    <row r="73" spans="1:8" s="2" customFormat="1" ht="20.100000000000001" customHeight="1" x14ac:dyDescent="0.25">
      <c r="A73" s="10"/>
      <c r="B73" s="14" t="s">
        <v>941</v>
      </c>
      <c r="C73" s="4" t="s">
        <v>1125</v>
      </c>
      <c r="D73" s="4"/>
      <c r="E73" s="4"/>
      <c r="F73" s="4"/>
      <c r="G73" s="4"/>
      <c r="H73" s="24" t="s">
        <v>1127</v>
      </c>
    </row>
    <row r="74" spans="1:8" s="2" customFormat="1" ht="20.100000000000001" customHeight="1" x14ac:dyDescent="0.25">
      <c r="A74" s="10"/>
      <c r="B74" s="14" t="s">
        <v>942</v>
      </c>
      <c r="C74" s="4" t="s">
        <v>1126</v>
      </c>
      <c r="D74" s="4"/>
      <c r="E74" s="4"/>
      <c r="F74" s="4"/>
      <c r="G74" s="4"/>
      <c r="H74" s="24" t="s">
        <v>1128</v>
      </c>
    </row>
    <row r="75" spans="1:8" s="2" customFormat="1" ht="20.100000000000001" customHeight="1" x14ac:dyDescent="0.25">
      <c r="A75" s="10"/>
      <c r="B75" s="14" t="s">
        <v>1574</v>
      </c>
      <c r="C75" s="4" t="s">
        <v>1116</v>
      </c>
      <c r="D75" s="4"/>
      <c r="E75" s="4"/>
      <c r="F75" s="4"/>
      <c r="G75" s="4"/>
      <c r="H75" s="24" t="s">
        <v>1123</v>
      </c>
    </row>
    <row r="76" spans="1:8" s="2" customFormat="1" ht="20.100000000000001" customHeight="1" x14ac:dyDescent="0.25">
      <c r="A76" s="10"/>
      <c r="B76" s="14" t="s">
        <v>1575</v>
      </c>
      <c r="C76" s="4" t="s">
        <v>1117</v>
      </c>
      <c r="D76" s="4"/>
      <c r="E76" s="4"/>
      <c r="F76" s="4"/>
      <c r="G76" s="4"/>
      <c r="H76" s="24" t="s">
        <v>1124</v>
      </c>
    </row>
    <row r="77" spans="1:8" s="2" customFormat="1" ht="20.100000000000001" customHeight="1" x14ac:dyDescent="0.25">
      <c r="A77" s="10"/>
      <c r="B77" s="14" t="s">
        <v>1576</v>
      </c>
      <c r="C77" s="4" t="s">
        <v>1118</v>
      </c>
      <c r="D77" s="4"/>
      <c r="E77" s="4"/>
      <c r="F77" s="4"/>
      <c r="G77" s="4"/>
      <c r="H77" s="24" t="s">
        <v>2029</v>
      </c>
    </row>
    <row r="78" spans="1:8" s="2" customFormat="1" ht="20.100000000000001" customHeight="1" x14ac:dyDescent="0.25">
      <c r="A78" s="10"/>
      <c r="B78" s="14" t="s">
        <v>1577</v>
      </c>
      <c r="C78" s="4" t="s">
        <v>1119</v>
      </c>
      <c r="D78" s="4"/>
      <c r="E78" s="4"/>
      <c r="F78" s="4"/>
      <c r="G78" s="4"/>
      <c r="H78" s="24" t="s">
        <v>1326</v>
      </c>
    </row>
    <row r="79" spans="1:8" s="2" customFormat="1" ht="20.100000000000001" customHeight="1" x14ac:dyDescent="0.25">
      <c r="A79" s="10"/>
      <c r="B79" s="14" t="s">
        <v>1578</v>
      </c>
      <c r="C79" s="4" t="s">
        <v>421</v>
      </c>
      <c r="D79" s="4"/>
      <c r="E79" s="4"/>
      <c r="F79" s="4"/>
      <c r="G79" s="4"/>
      <c r="H79" s="24" t="s">
        <v>1328</v>
      </c>
    </row>
    <row r="80" spans="1:8" s="2" customFormat="1" ht="20.100000000000001" customHeight="1" x14ac:dyDescent="0.25">
      <c r="A80" s="10"/>
      <c r="B80" s="14" t="s">
        <v>1579</v>
      </c>
      <c r="C80" s="4" t="s">
        <v>1083</v>
      </c>
      <c r="D80" s="4"/>
      <c r="E80" s="4"/>
      <c r="F80" s="4"/>
      <c r="G80" s="4"/>
      <c r="H80" s="24" t="s">
        <v>1313</v>
      </c>
    </row>
    <row r="81" spans="1:8" s="2" customFormat="1" ht="20.100000000000001" customHeight="1" x14ac:dyDescent="0.25">
      <c r="A81" s="10"/>
      <c r="B81" s="14" t="s">
        <v>1580</v>
      </c>
      <c r="C81" s="4" t="s">
        <v>1120</v>
      </c>
      <c r="D81" s="4"/>
      <c r="E81" s="4"/>
      <c r="F81" s="4"/>
      <c r="G81" s="4"/>
      <c r="H81" s="24" t="s">
        <v>1329</v>
      </c>
    </row>
    <row r="82" spans="1:8" s="2" customFormat="1" ht="20.100000000000001" customHeight="1" x14ac:dyDescent="0.25">
      <c r="A82" s="10"/>
      <c r="B82" s="14" t="s">
        <v>1581</v>
      </c>
      <c r="C82" s="4" t="s">
        <v>1331</v>
      </c>
      <c r="D82" s="4"/>
      <c r="E82" s="4"/>
      <c r="F82" s="4"/>
      <c r="G82" s="4"/>
      <c r="H82" s="24" t="s">
        <v>1332</v>
      </c>
    </row>
    <row r="83" spans="1:8" s="2" customFormat="1" ht="20.100000000000001" customHeight="1" x14ac:dyDescent="0.25">
      <c r="A83" s="10"/>
      <c r="B83" s="14" t="s">
        <v>1582</v>
      </c>
      <c r="C83" s="4" t="s">
        <v>1121</v>
      </c>
      <c r="D83" s="4"/>
      <c r="E83" s="4"/>
      <c r="F83" s="4"/>
      <c r="G83" s="4"/>
      <c r="H83" s="24" t="s">
        <v>1330</v>
      </c>
    </row>
    <row r="84" spans="1:8" s="2" customFormat="1" ht="20.100000000000001" customHeight="1" x14ac:dyDescent="0.25">
      <c r="A84" s="10"/>
      <c r="B84" s="14" t="s">
        <v>1583</v>
      </c>
      <c r="C84" s="4" t="s">
        <v>1100</v>
      </c>
      <c r="D84" s="4"/>
      <c r="E84" s="4"/>
      <c r="F84" s="4"/>
      <c r="G84" s="4"/>
      <c r="H84" s="24" t="s">
        <v>1122</v>
      </c>
    </row>
    <row r="85" spans="1:8" s="2" customFormat="1" ht="20.100000000000001" customHeight="1" x14ac:dyDescent="0.25">
      <c r="A85" s="10"/>
      <c r="B85" s="14" t="s">
        <v>1584</v>
      </c>
      <c r="C85" s="56" t="s">
        <v>1082</v>
      </c>
      <c r="D85" s="56"/>
      <c r="E85" s="56"/>
      <c r="F85" s="56"/>
      <c r="G85" s="56"/>
      <c r="H85" s="198" t="s">
        <v>1327</v>
      </c>
    </row>
    <row r="86" spans="1:8" s="2" customFormat="1" ht="20.100000000000001" customHeight="1" x14ac:dyDescent="0.25">
      <c r="A86" s="10"/>
      <c r="B86" s="4"/>
      <c r="C86" s="22" t="s">
        <v>1194</v>
      </c>
      <c r="D86" s="211">
        <f>ROUND(_Output!G326,0)</f>
        <v>0</v>
      </c>
      <c r="E86" s="4"/>
      <c r="F86" s="4"/>
      <c r="G86" s="4"/>
      <c r="H86" s="24"/>
    </row>
    <row r="87" spans="1:8" s="2" customFormat="1" ht="20.100000000000001" customHeight="1" x14ac:dyDescent="0.25">
      <c r="A87" s="10"/>
      <c r="B87" s="4"/>
      <c r="C87" s="4"/>
      <c r="D87" s="4"/>
      <c r="E87" s="4"/>
      <c r="F87" s="4"/>
      <c r="G87" s="4"/>
      <c r="H87" s="24"/>
    </row>
    <row r="88" spans="1:8" s="2" customFormat="1" ht="20.100000000000001" customHeight="1" x14ac:dyDescent="0.25">
      <c r="A88" s="6">
        <v>3</v>
      </c>
      <c r="B88" s="121" t="s">
        <v>1135</v>
      </c>
      <c r="C88" s="4"/>
      <c r="D88" s="122" t="s">
        <v>156</v>
      </c>
      <c r="E88" s="20"/>
      <c r="F88" s="122" t="s">
        <v>131</v>
      </c>
      <c r="G88" s="122"/>
      <c r="H88" s="9" t="s">
        <v>157</v>
      </c>
    </row>
    <row r="89" spans="1:8" s="2" customFormat="1" ht="20.100000000000001" customHeight="1" x14ac:dyDescent="0.25">
      <c r="A89" s="10"/>
      <c r="B89" s="4" t="s">
        <v>12</v>
      </c>
      <c r="C89" s="13" t="s">
        <v>78</v>
      </c>
      <c r="D89" s="4"/>
      <c r="E89" s="4"/>
      <c r="F89" s="4"/>
      <c r="G89" s="4"/>
      <c r="H89" s="24"/>
    </row>
    <row r="90" spans="1:8" s="2" customFormat="1" ht="20.100000000000001" customHeight="1" x14ac:dyDescent="0.25">
      <c r="A90" s="10"/>
      <c r="B90" s="14" t="s">
        <v>1585</v>
      </c>
      <c r="C90" s="4" t="s">
        <v>1226</v>
      </c>
      <c r="D90" s="4"/>
      <c r="E90" s="4"/>
      <c r="F90" s="4"/>
      <c r="G90" s="4"/>
      <c r="H90" s="24" t="s">
        <v>1295</v>
      </c>
    </row>
    <row r="91" spans="1:8" s="2" customFormat="1" ht="20.100000000000001" customHeight="1" x14ac:dyDescent="0.25">
      <c r="A91" s="10"/>
      <c r="B91" s="14" t="s">
        <v>1586</v>
      </c>
      <c r="C91" s="4" t="s">
        <v>1226</v>
      </c>
      <c r="D91" s="4"/>
      <c r="E91" s="4"/>
      <c r="F91" s="4"/>
      <c r="G91" s="4"/>
      <c r="H91" s="24" t="s">
        <v>1294</v>
      </c>
    </row>
    <row r="92" spans="1:8" s="2" customFormat="1" ht="20.100000000000001" customHeight="1" x14ac:dyDescent="0.25">
      <c r="A92" s="10"/>
      <c r="B92" s="4" t="s">
        <v>24</v>
      </c>
      <c r="C92" s="13" t="s">
        <v>1361</v>
      </c>
      <c r="D92" s="4"/>
      <c r="E92" s="4"/>
      <c r="F92" s="4"/>
      <c r="G92" s="4"/>
      <c r="H92" s="24"/>
    </row>
    <row r="93" spans="1:8" s="2" customFormat="1" ht="20.100000000000001" customHeight="1" x14ac:dyDescent="0.25">
      <c r="A93" s="10"/>
      <c r="B93" s="14" t="s">
        <v>25</v>
      </c>
      <c r="C93" s="4" t="s">
        <v>1227</v>
      </c>
      <c r="D93" s="4"/>
      <c r="E93" s="4"/>
      <c r="F93" s="4"/>
      <c r="G93" s="4"/>
      <c r="H93" s="24" t="s">
        <v>1366</v>
      </c>
    </row>
    <row r="94" spans="1:8" s="2" customFormat="1" ht="20.100000000000001" customHeight="1" x14ac:dyDescent="0.25">
      <c r="A94" s="10"/>
      <c r="B94" s="14" t="s">
        <v>36</v>
      </c>
      <c r="C94" s="4" t="s">
        <v>1228</v>
      </c>
      <c r="D94" s="4"/>
      <c r="E94" s="4"/>
      <c r="F94" s="4"/>
      <c r="G94" s="4"/>
      <c r="H94" s="24" t="s">
        <v>1367</v>
      </c>
    </row>
    <row r="95" spans="1:8" s="2" customFormat="1" ht="20.100000000000001" customHeight="1" x14ac:dyDescent="0.25">
      <c r="A95" s="10"/>
      <c r="B95" s="4" t="s">
        <v>70</v>
      </c>
      <c r="C95" s="13" t="s">
        <v>1362</v>
      </c>
      <c r="D95" s="4"/>
      <c r="E95" s="4"/>
      <c r="F95" s="4"/>
      <c r="G95" s="4"/>
      <c r="H95" s="24"/>
    </row>
    <row r="96" spans="1:8" s="2" customFormat="1" ht="20.100000000000001" customHeight="1" x14ac:dyDescent="0.25">
      <c r="A96" s="10"/>
      <c r="B96" s="14" t="s">
        <v>567</v>
      </c>
      <c r="C96" s="4" t="s">
        <v>1234</v>
      </c>
      <c r="D96" s="4"/>
      <c r="E96" s="4"/>
      <c r="F96" s="4"/>
      <c r="G96" s="4"/>
      <c r="H96" s="24"/>
    </row>
    <row r="97" spans="1:8" s="2" customFormat="1" ht="20.100000000000001" customHeight="1" x14ac:dyDescent="0.25">
      <c r="A97" s="10"/>
      <c r="B97" s="14" t="s">
        <v>568</v>
      </c>
      <c r="C97" s="4" t="s">
        <v>1229</v>
      </c>
      <c r="D97" s="4"/>
      <c r="E97" s="4"/>
      <c r="F97" s="4"/>
      <c r="G97" s="4"/>
      <c r="H97" s="24"/>
    </row>
    <row r="98" spans="1:8" s="2" customFormat="1" ht="20.100000000000001" customHeight="1" x14ac:dyDescent="0.25">
      <c r="A98" s="10"/>
      <c r="B98" s="14" t="s">
        <v>569</v>
      </c>
      <c r="C98" s="4" t="s">
        <v>1230</v>
      </c>
      <c r="D98" s="4"/>
      <c r="E98" s="4"/>
      <c r="F98" s="4"/>
      <c r="G98" s="4"/>
      <c r="H98" s="24"/>
    </row>
    <row r="99" spans="1:8" s="2" customFormat="1" ht="20.100000000000001" customHeight="1" x14ac:dyDescent="0.25">
      <c r="A99" s="10"/>
      <c r="B99" s="14" t="s">
        <v>570</v>
      </c>
      <c r="C99" s="4" t="s">
        <v>1231</v>
      </c>
      <c r="D99" s="4"/>
      <c r="E99" s="4"/>
      <c r="F99" s="4"/>
      <c r="G99" s="4"/>
      <c r="H99" s="24"/>
    </row>
    <row r="100" spans="1:8" s="2" customFormat="1" ht="20.100000000000001" customHeight="1" x14ac:dyDescent="0.25">
      <c r="A100" s="10"/>
      <c r="B100" s="4" t="s">
        <v>72</v>
      </c>
      <c r="C100" s="13" t="s">
        <v>1094</v>
      </c>
      <c r="D100" s="4"/>
      <c r="E100" s="4"/>
      <c r="F100" s="4"/>
      <c r="G100" s="4"/>
      <c r="H100" s="24"/>
    </row>
    <row r="101" spans="1:8" s="2" customFormat="1" ht="20.100000000000001" customHeight="1" x14ac:dyDescent="0.25">
      <c r="A101" s="10"/>
      <c r="B101" s="14" t="s">
        <v>1129</v>
      </c>
      <c r="C101" s="4" t="s">
        <v>1235</v>
      </c>
      <c r="D101" s="4"/>
      <c r="E101" s="4"/>
      <c r="F101" s="4"/>
      <c r="G101" s="4"/>
      <c r="H101" s="24"/>
    </row>
    <row r="102" spans="1:8" s="2" customFormat="1" ht="20.100000000000001" customHeight="1" x14ac:dyDescent="0.25">
      <c r="A102" s="10"/>
      <c r="B102" s="14" t="s">
        <v>1130</v>
      </c>
      <c r="C102" s="4" t="s">
        <v>1079</v>
      </c>
      <c r="D102" s="4"/>
      <c r="E102" s="4"/>
      <c r="F102" s="4"/>
      <c r="G102" s="4"/>
      <c r="H102" s="24"/>
    </row>
    <row r="103" spans="1:8" s="2" customFormat="1" ht="20.100000000000001" customHeight="1" x14ac:dyDescent="0.25">
      <c r="A103" s="10"/>
      <c r="B103" s="4" t="s">
        <v>192</v>
      </c>
      <c r="C103" s="13" t="s">
        <v>1095</v>
      </c>
      <c r="D103" s="4"/>
      <c r="E103" s="4"/>
      <c r="F103" s="4"/>
      <c r="G103" s="4"/>
      <c r="H103" s="24"/>
    </row>
    <row r="104" spans="1:8" s="2" customFormat="1" ht="20.100000000000001" customHeight="1" x14ac:dyDescent="0.25">
      <c r="A104" s="10"/>
      <c r="B104" s="14" t="s">
        <v>344</v>
      </c>
      <c r="C104" s="4" t="s">
        <v>1232</v>
      </c>
      <c r="D104" s="4"/>
      <c r="E104" s="4"/>
      <c r="F104" s="4"/>
      <c r="G104" s="4"/>
      <c r="H104" s="24"/>
    </row>
    <row r="105" spans="1:8" s="2" customFormat="1" ht="20.100000000000001" customHeight="1" x14ac:dyDescent="0.25">
      <c r="A105" s="10"/>
      <c r="B105" s="14" t="s">
        <v>345</v>
      </c>
      <c r="C105" s="4" t="s">
        <v>1233</v>
      </c>
      <c r="D105" s="4"/>
      <c r="E105" s="4"/>
      <c r="F105" s="4"/>
      <c r="G105" s="4"/>
      <c r="H105" s="24"/>
    </row>
    <row r="106" spans="1:8" s="2" customFormat="1" ht="20.100000000000001" customHeight="1" x14ac:dyDescent="0.25">
      <c r="A106" s="10"/>
      <c r="B106" s="14" t="s">
        <v>346</v>
      </c>
      <c r="C106" s="4" t="s">
        <v>1114</v>
      </c>
      <c r="D106" s="4"/>
      <c r="E106" s="4"/>
      <c r="F106" s="4"/>
      <c r="G106" s="4"/>
      <c r="H106" s="24"/>
    </row>
    <row r="107" spans="1:8" s="2" customFormat="1" ht="20.100000000000001" customHeight="1" x14ac:dyDescent="0.25">
      <c r="A107" s="10"/>
      <c r="B107" s="14" t="s">
        <v>347</v>
      </c>
      <c r="C107" s="4" t="s">
        <v>1237</v>
      </c>
      <c r="D107" s="4"/>
      <c r="E107" s="4"/>
      <c r="F107" s="4"/>
      <c r="G107" s="4"/>
      <c r="H107" s="24" t="s">
        <v>1238</v>
      </c>
    </row>
    <row r="108" spans="1:8" s="2" customFormat="1" ht="20.100000000000001" customHeight="1" x14ac:dyDescent="0.25">
      <c r="A108" s="10"/>
      <c r="B108" s="4" t="s">
        <v>329</v>
      </c>
      <c r="C108" s="13" t="s">
        <v>1503</v>
      </c>
      <c r="D108" s="4"/>
      <c r="E108" s="4"/>
      <c r="F108" s="4"/>
      <c r="G108" s="4"/>
      <c r="H108" s="24" t="s">
        <v>1333</v>
      </c>
    </row>
    <row r="109" spans="1:8" s="2" customFormat="1" ht="20.100000000000001" customHeight="1" x14ac:dyDescent="0.25">
      <c r="A109" s="10"/>
      <c r="B109" s="14" t="s">
        <v>330</v>
      </c>
      <c r="C109" s="4" t="s">
        <v>1136</v>
      </c>
      <c r="D109" s="4"/>
      <c r="E109" s="4"/>
      <c r="F109" s="4"/>
      <c r="G109" s="4"/>
      <c r="H109" s="24" t="s">
        <v>1336</v>
      </c>
    </row>
    <row r="110" spans="1:8" s="2" customFormat="1" ht="20.100000000000001" customHeight="1" x14ac:dyDescent="0.25">
      <c r="A110" s="10"/>
      <c r="B110" s="14" t="s">
        <v>333</v>
      </c>
      <c r="C110" s="4" t="s">
        <v>1137</v>
      </c>
      <c r="D110" s="4"/>
      <c r="E110" s="4"/>
      <c r="F110" s="4"/>
      <c r="G110" s="4"/>
      <c r="H110" s="24" t="s">
        <v>1335</v>
      </c>
    </row>
    <row r="111" spans="1:8" s="2" customFormat="1" ht="20.100000000000001" customHeight="1" x14ac:dyDescent="0.25">
      <c r="A111" s="10"/>
      <c r="B111" s="14" t="s">
        <v>667</v>
      </c>
      <c r="C111" s="4" t="s">
        <v>1337</v>
      </c>
      <c r="D111" s="4"/>
      <c r="E111" s="4"/>
      <c r="F111" s="4"/>
      <c r="G111" s="4"/>
      <c r="H111" s="24" t="s">
        <v>1338</v>
      </c>
    </row>
    <row r="112" spans="1:8" s="2" customFormat="1" ht="20.100000000000001" customHeight="1" x14ac:dyDescent="0.25">
      <c r="A112" s="10"/>
      <c r="B112" s="14" t="s">
        <v>670</v>
      </c>
      <c r="C112" s="4" t="s">
        <v>1363</v>
      </c>
      <c r="D112" s="4"/>
      <c r="E112" s="4"/>
      <c r="F112" s="4"/>
      <c r="G112" s="4"/>
      <c r="H112" s="24" t="s">
        <v>1364</v>
      </c>
    </row>
    <row r="113" spans="1:8" s="2" customFormat="1" ht="20.100000000000001" customHeight="1" x14ac:dyDescent="0.25">
      <c r="A113" s="10"/>
      <c r="B113" s="14" t="s">
        <v>747</v>
      </c>
      <c r="C113" s="4" t="s">
        <v>1520</v>
      </c>
      <c r="D113" s="4"/>
      <c r="E113" s="4"/>
      <c r="F113" s="4"/>
      <c r="G113" s="4"/>
      <c r="H113" s="24" t="s">
        <v>1365</v>
      </c>
    </row>
    <row r="114" spans="1:8" s="2" customFormat="1" ht="20.100000000000001" customHeight="1" x14ac:dyDescent="0.25">
      <c r="A114" s="10"/>
      <c r="B114" s="14" t="s">
        <v>748</v>
      </c>
      <c r="C114" s="4" t="s">
        <v>1138</v>
      </c>
      <c r="D114" s="4"/>
      <c r="E114" s="4"/>
      <c r="F114" s="4"/>
      <c r="G114" s="4"/>
      <c r="H114" s="24" t="s">
        <v>1334</v>
      </c>
    </row>
    <row r="115" spans="1:8" s="2" customFormat="1" ht="20.100000000000001" customHeight="1" x14ac:dyDescent="0.25">
      <c r="A115" s="10"/>
      <c r="B115" s="14" t="s">
        <v>749</v>
      </c>
      <c r="C115" s="4" t="s">
        <v>1352</v>
      </c>
      <c r="D115" s="4"/>
      <c r="E115" s="4"/>
      <c r="F115" s="4"/>
      <c r="G115" s="4"/>
      <c r="H115" s="24" t="s">
        <v>1355</v>
      </c>
    </row>
    <row r="116" spans="1:8" s="2" customFormat="1" ht="20.100000000000001" customHeight="1" x14ac:dyDescent="0.25">
      <c r="A116" s="10"/>
      <c r="B116" s="14" t="s">
        <v>750</v>
      </c>
      <c r="C116" s="4" t="s">
        <v>1353</v>
      </c>
      <c r="D116" s="4"/>
      <c r="E116" s="4"/>
      <c r="F116" s="4"/>
      <c r="G116" s="4"/>
      <c r="H116" s="24" t="s">
        <v>1354</v>
      </c>
    </row>
    <row r="117" spans="1:8" s="2" customFormat="1" ht="20.100000000000001" customHeight="1" x14ac:dyDescent="0.25">
      <c r="A117" s="10"/>
      <c r="B117" s="14" t="s">
        <v>751</v>
      </c>
      <c r="C117" s="4" t="s">
        <v>1357</v>
      </c>
      <c r="D117" s="4"/>
      <c r="E117" s="4"/>
      <c r="F117" s="4"/>
      <c r="G117" s="4"/>
      <c r="H117" s="24" t="s">
        <v>1356</v>
      </c>
    </row>
    <row r="118" spans="1:8" s="2" customFormat="1" ht="20.100000000000001" customHeight="1" x14ac:dyDescent="0.25">
      <c r="A118" s="10"/>
      <c r="B118" s="14" t="s">
        <v>752</v>
      </c>
      <c r="C118" s="4" t="s">
        <v>1358</v>
      </c>
      <c r="D118" s="4"/>
      <c r="E118" s="4"/>
      <c r="F118" s="4"/>
      <c r="G118" s="4"/>
      <c r="H118" s="24" t="s">
        <v>1359</v>
      </c>
    </row>
    <row r="119" spans="1:8" s="2" customFormat="1" ht="20.100000000000001" customHeight="1" x14ac:dyDescent="0.25">
      <c r="A119" s="10"/>
      <c r="B119" s="14" t="s">
        <v>753</v>
      </c>
      <c r="C119" s="4" t="s">
        <v>1139</v>
      </c>
      <c r="D119" s="4"/>
      <c r="E119" s="4"/>
      <c r="F119" s="4"/>
      <c r="G119" s="4"/>
      <c r="H119" s="24" t="s">
        <v>1339</v>
      </c>
    </row>
    <row r="120" spans="1:8" s="2" customFormat="1" ht="20.100000000000001" customHeight="1" x14ac:dyDescent="0.25">
      <c r="A120" s="10"/>
      <c r="B120" s="14" t="s">
        <v>754</v>
      </c>
      <c r="C120" s="4" t="s">
        <v>1140</v>
      </c>
      <c r="D120" s="4"/>
      <c r="E120" s="4"/>
      <c r="F120" s="4"/>
      <c r="G120" s="4"/>
      <c r="H120" s="24" t="s">
        <v>1340</v>
      </c>
    </row>
    <row r="121" spans="1:8" s="2" customFormat="1" ht="20.100000000000001" customHeight="1" x14ac:dyDescent="0.25">
      <c r="A121" s="10"/>
      <c r="B121" s="14" t="s">
        <v>755</v>
      </c>
      <c r="C121" s="4" t="s">
        <v>1141</v>
      </c>
      <c r="D121" s="4"/>
      <c r="E121" s="4"/>
      <c r="F121" s="4"/>
      <c r="G121" s="4"/>
      <c r="H121" s="24" t="s">
        <v>1341</v>
      </c>
    </row>
    <row r="122" spans="1:8" s="2" customFormat="1" ht="20.100000000000001" customHeight="1" x14ac:dyDescent="0.25">
      <c r="A122" s="10"/>
      <c r="B122" s="14" t="s">
        <v>756</v>
      </c>
      <c r="C122" s="4" t="s">
        <v>1142</v>
      </c>
      <c r="D122" s="4"/>
      <c r="E122" s="4"/>
      <c r="F122" s="4"/>
      <c r="G122" s="4"/>
      <c r="H122" s="24" t="s">
        <v>1342</v>
      </c>
    </row>
    <row r="123" spans="1:8" s="2" customFormat="1" ht="20.100000000000001" customHeight="1" x14ac:dyDescent="0.25">
      <c r="A123" s="10"/>
      <c r="B123" s="14" t="s">
        <v>757</v>
      </c>
      <c r="C123" s="4" t="s">
        <v>1143</v>
      </c>
      <c r="D123" s="4"/>
      <c r="E123" s="4"/>
      <c r="F123" s="4"/>
      <c r="G123" s="4"/>
      <c r="H123" s="24" t="s">
        <v>1343</v>
      </c>
    </row>
    <row r="124" spans="1:8" s="2" customFormat="1" ht="20.100000000000001" customHeight="1" x14ac:dyDescent="0.25">
      <c r="A124" s="10"/>
      <c r="B124" s="14" t="s">
        <v>758</v>
      </c>
      <c r="C124" s="4" t="s">
        <v>1144</v>
      </c>
      <c r="D124" s="4"/>
      <c r="E124" s="4"/>
      <c r="F124" s="4"/>
      <c r="G124" s="4"/>
      <c r="H124" s="24" t="s">
        <v>1344</v>
      </c>
    </row>
    <row r="125" spans="1:8" s="2" customFormat="1" ht="20.100000000000001" customHeight="1" x14ac:dyDescent="0.25">
      <c r="A125" s="10"/>
      <c r="B125" s="14" t="s">
        <v>1587</v>
      </c>
      <c r="C125" s="4" t="s">
        <v>1145</v>
      </c>
      <c r="D125" s="4"/>
      <c r="E125" s="4"/>
      <c r="F125" s="4"/>
      <c r="G125" s="4"/>
      <c r="H125" s="24" t="s">
        <v>1345</v>
      </c>
    </row>
    <row r="126" spans="1:8" s="2" customFormat="1" ht="20.100000000000001" customHeight="1" x14ac:dyDescent="0.25">
      <c r="A126" s="10"/>
      <c r="B126" s="14" t="s">
        <v>1588</v>
      </c>
      <c r="C126" s="4" t="s">
        <v>1146</v>
      </c>
      <c r="D126" s="4"/>
      <c r="E126" s="4"/>
      <c r="F126" s="4"/>
      <c r="G126" s="4"/>
      <c r="H126" s="24" t="s">
        <v>1346</v>
      </c>
    </row>
    <row r="127" spans="1:8" s="2" customFormat="1" ht="20.100000000000001" customHeight="1" x14ac:dyDescent="0.25">
      <c r="A127" s="10"/>
      <c r="B127" s="14" t="s">
        <v>1589</v>
      </c>
      <c r="C127" s="4" t="s">
        <v>1347</v>
      </c>
      <c r="D127" s="4"/>
      <c r="E127" s="4"/>
      <c r="F127" s="4"/>
      <c r="G127" s="4"/>
      <c r="H127" s="24" t="s">
        <v>1348</v>
      </c>
    </row>
    <row r="128" spans="1:8" s="2" customFormat="1" ht="20.100000000000001" customHeight="1" x14ac:dyDescent="0.25">
      <c r="A128" s="10"/>
      <c r="B128" s="14" t="s">
        <v>1590</v>
      </c>
      <c r="C128" s="4" t="s">
        <v>1349</v>
      </c>
      <c r="D128" s="4"/>
      <c r="E128" s="4"/>
      <c r="F128" s="4"/>
      <c r="G128" s="4"/>
      <c r="H128" s="24" t="s">
        <v>1521</v>
      </c>
    </row>
    <row r="129" spans="1:8" s="2" customFormat="1" ht="20.100000000000001" customHeight="1" x14ac:dyDescent="0.25">
      <c r="A129" s="10"/>
      <c r="B129" s="14" t="s">
        <v>1591</v>
      </c>
      <c r="C129" s="4" t="s">
        <v>1147</v>
      </c>
      <c r="D129" s="4"/>
      <c r="E129" s="4"/>
      <c r="F129" s="4"/>
      <c r="G129" s="4"/>
      <c r="H129" s="24" t="s">
        <v>1522</v>
      </c>
    </row>
    <row r="130" spans="1:8" s="2" customFormat="1" ht="20.100000000000001" customHeight="1" x14ac:dyDescent="0.25">
      <c r="A130" s="10"/>
      <c r="B130" s="14" t="s">
        <v>1592</v>
      </c>
      <c r="C130" s="56" t="s">
        <v>1100</v>
      </c>
      <c r="D130" s="56"/>
      <c r="E130" s="56"/>
      <c r="F130" s="56"/>
      <c r="G130" s="56"/>
      <c r="H130" s="198" t="s">
        <v>1360</v>
      </c>
    </row>
    <row r="131" spans="1:8" s="2" customFormat="1" ht="20.100000000000001" customHeight="1" x14ac:dyDescent="0.25">
      <c r="A131" s="10"/>
      <c r="B131" s="4"/>
      <c r="C131" s="22" t="s">
        <v>1194</v>
      </c>
      <c r="D131" s="211">
        <f>ROUND(_Output!G373,0)</f>
        <v>0</v>
      </c>
      <c r="E131" s="4"/>
      <c r="F131" s="4"/>
      <c r="G131" s="4"/>
      <c r="H131" s="24"/>
    </row>
    <row r="132" spans="1:8" s="2" customFormat="1" ht="20.100000000000001" customHeight="1" x14ac:dyDescent="0.25">
      <c r="A132" s="10"/>
      <c r="B132" s="4"/>
      <c r="C132" s="4"/>
      <c r="D132" s="4"/>
      <c r="E132" s="4"/>
      <c r="F132" s="4"/>
      <c r="G132" s="4"/>
      <c r="H132" s="24"/>
    </row>
    <row r="133" spans="1:8" s="2" customFormat="1" ht="20.100000000000001" customHeight="1" x14ac:dyDescent="0.25">
      <c r="A133" s="6">
        <v>4</v>
      </c>
      <c r="B133" s="82" t="s">
        <v>251</v>
      </c>
      <c r="C133" s="4"/>
      <c r="D133" s="4"/>
      <c r="E133" s="4"/>
      <c r="F133" s="4"/>
      <c r="G133" s="4"/>
      <c r="H133" s="24"/>
    </row>
    <row r="134" spans="1:8" ht="80.099999999999994" customHeight="1" x14ac:dyDescent="0.25">
      <c r="A134" s="16"/>
      <c r="B134" s="41" t="s">
        <v>62</v>
      </c>
      <c r="C134" s="41" t="s">
        <v>250</v>
      </c>
      <c r="D134" s="339"/>
      <c r="E134" s="340"/>
      <c r="F134" s="341"/>
      <c r="G134" s="11"/>
      <c r="H134" s="25"/>
    </row>
    <row r="135" spans="1:8" ht="20.100000000000001" customHeight="1" thickBot="1" x14ac:dyDescent="0.3">
      <c r="A135" s="17"/>
      <c r="B135" s="18"/>
      <c r="C135" s="18"/>
      <c r="D135" s="18"/>
      <c r="E135" s="18"/>
      <c r="F135" s="18"/>
      <c r="G135" s="18"/>
      <c r="H135" s="26"/>
    </row>
    <row r="136" spans="1:8" hidden="1" x14ac:dyDescent="0.25"/>
    <row r="137" spans="1:8" hidden="1" x14ac:dyDescent="0.25"/>
    <row r="138" spans="1:8" hidden="1" x14ac:dyDescent="0.25"/>
    <row r="139" spans="1:8" hidden="1" x14ac:dyDescent="0.25"/>
    <row r="140" spans="1:8" hidden="1" x14ac:dyDescent="0.25"/>
    <row r="141" spans="1:8" hidden="1" x14ac:dyDescent="0.25"/>
    <row r="142" spans="1:8" hidden="1" x14ac:dyDescent="0.25"/>
  </sheetData>
  <mergeCells count="2">
    <mergeCell ref="A1:H3"/>
    <mergeCell ref="D134:F134"/>
  </mergeCells>
  <conditionalFormatting sqref="D51">
    <cfRule type="dataBar" priority="6">
      <dataBar>
        <cfvo type="num" val="0"/>
        <cfvo type="num" val="100"/>
        <color rgb="FF638EC6"/>
      </dataBar>
      <extLst>
        <ext xmlns:x14="http://schemas.microsoft.com/office/spreadsheetml/2009/9/main" uri="{B025F937-C7B1-47D3-B67F-A62EFF666E3E}">
          <x14:id>{0D5A23B0-9F16-408E-A39A-3AF2732AAB45}</x14:id>
        </ext>
      </extLst>
    </cfRule>
  </conditionalFormatting>
  <conditionalFormatting sqref="D131">
    <cfRule type="dataBar" priority="5">
      <dataBar>
        <cfvo type="num" val="0"/>
        <cfvo type="num" val="100"/>
        <color rgb="FF638EC6"/>
      </dataBar>
      <extLst>
        <ext xmlns:x14="http://schemas.microsoft.com/office/spreadsheetml/2009/9/main" uri="{B025F937-C7B1-47D3-B67F-A62EFF666E3E}">
          <x14:id>{EDDC9F9D-693E-414C-BCB2-21EBB243E661}</x14:id>
        </ext>
      </extLst>
    </cfRule>
  </conditionalFormatting>
  <conditionalFormatting sqref="D86">
    <cfRule type="dataBar" priority="4">
      <dataBar>
        <cfvo type="num" val="0"/>
        <cfvo type="num" val="100"/>
        <color rgb="FF638EC6"/>
      </dataBar>
      <extLst>
        <ext xmlns:x14="http://schemas.microsoft.com/office/spreadsheetml/2009/9/main" uri="{B025F937-C7B1-47D3-B67F-A62EFF666E3E}">
          <x14:id>{94537AC3-5340-4812-8594-8619D801E14C}</x14:id>
        </ext>
      </extLst>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8438" r:id="rId4" name="Drop Down 6">
              <controlPr defaultSize="0" autoLine="0" autoPict="0">
                <anchor moveWithCells="1">
                  <from>
                    <xdr:col>3</xdr:col>
                    <xdr:colOff>9525</xdr:colOff>
                    <xdr:row>6</xdr:row>
                    <xdr:rowOff>19050</xdr:rowOff>
                  </from>
                  <to>
                    <xdr:col>4</xdr:col>
                    <xdr:colOff>9525</xdr:colOff>
                    <xdr:row>6</xdr:row>
                    <xdr:rowOff>238125</xdr:rowOff>
                  </to>
                </anchor>
              </controlPr>
            </control>
          </mc:Choice>
        </mc:AlternateContent>
        <mc:AlternateContent xmlns:mc="http://schemas.openxmlformats.org/markup-compatibility/2006">
          <mc:Choice Requires="x14">
            <control shapeId="18439" r:id="rId5" name="Drop Down 7">
              <controlPr defaultSize="0" autoLine="0" autoPict="0">
                <anchor moveWithCells="1">
                  <from>
                    <xdr:col>3</xdr:col>
                    <xdr:colOff>9525</xdr:colOff>
                    <xdr:row>7</xdr:row>
                    <xdr:rowOff>19050</xdr:rowOff>
                  </from>
                  <to>
                    <xdr:col>4</xdr:col>
                    <xdr:colOff>9525</xdr:colOff>
                    <xdr:row>7</xdr:row>
                    <xdr:rowOff>238125</xdr:rowOff>
                  </to>
                </anchor>
              </controlPr>
            </control>
          </mc:Choice>
        </mc:AlternateContent>
        <mc:AlternateContent xmlns:mc="http://schemas.openxmlformats.org/markup-compatibility/2006">
          <mc:Choice Requires="x14">
            <control shapeId="18440" r:id="rId6" name="Drop Down 8">
              <controlPr defaultSize="0" autoLine="0" autoPict="0">
                <anchor moveWithCells="1">
                  <from>
                    <xdr:col>5</xdr:col>
                    <xdr:colOff>9525</xdr:colOff>
                    <xdr:row>6</xdr:row>
                    <xdr:rowOff>19050</xdr:rowOff>
                  </from>
                  <to>
                    <xdr:col>6</xdr:col>
                    <xdr:colOff>9525</xdr:colOff>
                    <xdr:row>6</xdr:row>
                    <xdr:rowOff>238125</xdr:rowOff>
                  </to>
                </anchor>
              </controlPr>
            </control>
          </mc:Choice>
        </mc:AlternateContent>
        <mc:AlternateContent xmlns:mc="http://schemas.openxmlformats.org/markup-compatibility/2006">
          <mc:Choice Requires="x14">
            <control shapeId="18441" r:id="rId7" name="Drop Down 9">
              <controlPr defaultSize="0" autoLine="0" autoPict="0">
                <anchor moveWithCells="1">
                  <from>
                    <xdr:col>5</xdr:col>
                    <xdr:colOff>9525</xdr:colOff>
                    <xdr:row>7</xdr:row>
                    <xdr:rowOff>19050</xdr:rowOff>
                  </from>
                  <to>
                    <xdr:col>6</xdr:col>
                    <xdr:colOff>9525</xdr:colOff>
                    <xdr:row>7</xdr:row>
                    <xdr:rowOff>238125</xdr:rowOff>
                  </to>
                </anchor>
              </controlPr>
            </control>
          </mc:Choice>
        </mc:AlternateContent>
        <mc:AlternateContent xmlns:mc="http://schemas.openxmlformats.org/markup-compatibility/2006">
          <mc:Choice Requires="x14">
            <control shapeId="18442" r:id="rId8" name="Drop Down 10">
              <controlPr defaultSize="0" autoLine="0" autoPict="0">
                <anchor moveWithCells="1">
                  <from>
                    <xdr:col>3</xdr:col>
                    <xdr:colOff>9525</xdr:colOff>
                    <xdr:row>9</xdr:row>
                    <xdr:rowOff>19050</xdr:rowOff>
                  </from>
                  <to>
                    <xdr:col>4</xdr:col>
                    <xdr:colOff>9525</xdr:colOff>
                    <xdr:row>9</xdr:row>
                    <xdr:rowOff>238125</xdr:rowOff>
                  </to>
                </anchor>
              </controlPr>
            </control>
          </mc:Choice>
        </mc:AlternateContent>
        <mc:AlternateContent xmlns:mc="http://schemas.openxmlformats.org/markup-compatibility/2006">
          <mc:Choice Requires="x14">
            <control shapeId="18443" r:id="rId9" name="Drop Down 11">
              <controlPr defaultSize="0" autoLine="0" autoPict="0">
                <anchor moveWithCells="1">
                  <from>
                    <xdr:col>3</xdr:col>
                    <xdr:colOff>9525</xdr:colOff>
                    <xdr:row>10</xdr:row>
                    <xdr:rowOff>19050</xdr:rowOff>
                  </from>
                  <to>
                    <xdr:col>4</xdr:col>
                    <xdr:colOff>9525</xdr:colOff>
                    <xdr:row>10</xdr:row>
                    <xdr:rowOff>238125</xdr:rowOff>
                  </to>
                </anchor>
              </controlPr>
            </control>
          </mc:Choice>
        </mc:AlternateContent>
        <mc:AlternateContent xmlns:mc="http://schemas.openxmlformats.org/markup-compatibility/2006">
          <mc:Choice Requires="x14">
            <control shapeId="18445" r:id="rId10" name="Drop Down 13">
              <controlPr defaultSize="0" autoLine="0" autoPict="0">
                <anchor moveWithCells="1">
                  <from>
                    <xdr:col>5</xdr:col>
                    <xdr:colOff>9525</xdr:colOff>
                    <xdr:row>9</xdr:row>
                    <xdr:rowOff>19050</xdr:rowOff>
                  </from>
                  <to>
                    <xdr:col>6</xdr:col>
                    <xdr:colOff>9525</xdr:colOff>
                    <xdr:row>9</xdr:row>
                    <xdr:rowOff>238125</xdr:rowOff>
                  </to>
                </anchor>
              </controlPr>
            </control>
          </mc:Choice>
        </mc:AlternateContent>
        <mc:AlternateContent xmlns:mc="http://schemas.openxmlformats.org/markup-compatibility/2006">
          <mc:Choice Requires="x14">
            <control shapeId="18446" r:id="rId11" name="Drop Down 14">
              <controlPr defaultSize="0" autoLine="0" autoPict="0">
                <anchor moveWithCells="1">
                  <from>
                    <xdr:col>5</xdr:col>
                    <xdr:colOff>9525</xdr:colOff>
                    <xdr:row>10</xdr:row>
                    <xdr:rowOff>19050</xdr:rowOff>
                  </from>
                  <to>
                    <xdr:col>6</xdr:col>
                    <xdr:colOff>9525</xdr:colOff>
                    <xdr:row>10</xdr:row>
                    <xdr:rowOff>238125</xdr:rowOff>
                  </to>
                </anchor>
              </controlPr>
            </control>
          </mc:Choice>
        </mc:AlternateContent>
        <mc:AlternateContent xmlns:mc="http://schemas.openxmlformats.org/markup-compatibility/2006">
          <mc:Choice Requires="x14">
            <control shapeId="18448" r:id="rId12" name="Drop Down 16">
              <controlPr defaultSize="0" autoLine="0" autoPict="0">
                <anchor moveWithCells="1">
                  <from>
                    <xdr:col>3</xdr:col>
                    <xdr:colOff>9525</xdr:colOff>
                    <xdr:row>12</xdr:row>
                    <xdr:rowOff>19050</xdr:rowOff>
                  </from>
                  <to>
                    <xdr:col>4</xdr:col>
                    <xdr:colOff>9525</xdr:colOff>
                    <xdr:row>12</xdr:row>
                    <xdr:rowOff>238125</xdr:rowOff>
                  </to>
                </anchor>
              </controlPr>
            </control>
          </mc:Choice>
        </mc:AlternateContent>
        <mc:AlternateContent xmlns:mc="http://schemas.openxmlformats.org/markup-compatibility/2006">
          <mc:Choice Requires="x14">
            <control shapeId="18449" r:id="rId13" name="Drop Down 17">
              <controlPr defaultSize="0" autoLine="0" autoPict="0">
                <anchor moveWithCells="1">
                  <from>
                    <xdr:col>3</xdr:col>
                    <xdr:colOff>9525</xdr:colOff>
                    <xdr:row>13</xdr:row>
                    <xdr:rowOff>19050</xdr:rowOff>
                  </from>
                  <to>
                    <xdr:col>4</xdr:col>
                    <xdr:colOff>9525</xdr:colOff>
                    <xdr:row>13</xdr:row>
                    <xdr:rowOff>238125</xdr:rowOff>
                  </to>
                </anchor>
              </controlPr>
            </control>
          </mc:Choice>
        </mc:AlternateContent>
        <mc:AlternateContent xmlns:mc="http://schemas.openxmlformats.org/markup-compatibility/2006">
          <mc:Choice Requires="x14">
            <control shapeId="18450" r:id="rId14" name="Drop Down 18">
              <controlPr defaultSize="0" autoLine="0" autoPict="0">
                <anchor moveWithCells="1">
                  <from>
                    <xdr:col>3</xdr:col>
                    <xdr:colOff>9525</xdr:colOff>
                    <xdr:row>14</xdr:row>
                    <xdr:rowOff>19050</xdr:rowOff>
                  </from>
                  <to>
                    <xdr:col>4</xdr:col>
                    <xdr:colOff>9525</xdr:colOff>
                    <xdr:row>14</xdr:row>
                    <xdr:rowOff>238125</xdr:rowOff>
                  </to>
                </anchor>
              </controlPr>
            </control>
          </mc:Choice>
        </mc:AlternateContent>
        <mc:AlternateContent xmlns:mc="http://schemas.openxmlformats.org/markup-compatibility/2006">
          <mc:Choice Requires="x14">
            <control shapeId="18451" r:id="rId15" name="Drop Down 19">
              <controlPr defaultSize="0" autoLine="0" autoPict="0">
                <anchor moveWithCells="1">
                  <from>
                    <xdr:col>3</xdr:col>
                    <xdr:colOff>9525</xdr:colOff>
                    <xdr:row>15</xdr:row>
                    <xdr:rowOff>19050</xdr:rowOff>
                  </from>
                  <to>
                    <xdr:col>4</xdr:col>
                    <xdr:colOff>9525</xdr:colOff>
                    <xdr:row>15</xdr:row>
                    <xdr:rowOff>238125</xdr:rowOff>
                  </to>
                </anchor>
              </controlPr>
            </control>
          </mc:Choice>
        </mc:AlternateContent>
        <mc:AlternateContent xmlns:mc="http://schemas.openxmlformats.org/markup-compatibility/2006">
          <mc:Choice Requires="x14">
            <control shapeId="18452" r:id="rId16" name="Drop Down 20">
              <controlPr defaultSize="0" autoLine="0" autoPict="0">
                <anchor moveWithCells="1">
                  <from>
                    <xdr:col>5</xdr:col>
                    <xdr:colOff>9525</xdr:colOff>
                    <xdr:row>12</xdr:row>
                    <xdr:rowOff>19050</xdr:rowOff>
                  </from>
                  <to>
                    <xdr:col>6</xdr:col>
                    <xdr:colOff>9525</xdr:colOff>
                    <xdr:row>12</xdr:row>
                    <xdr:rowOff>238125</xdr:rowOff>
                  </to>
                </anchor>
              </controlPr>
            </control>
          </mc:Choice>
        </mc:AlternateContent>
        <mc:AlternateContent xmlns:mc="http://schemas.openxmlformats.org/markup-compatibility/2006">
          <mc:Choice Requires="x14">
            <control shapeId="18453" r:id="rId17" name="Drop Down 21">
              <controlPr defaultSize="0" autoLine="0" autoPict="0">
                <anchor moveWithCells="1">
                  <from>
                    <xdr:col>5</xdr:col>
                    <xdr:colOff>9525</xdr:colOff>
                    <xdr:row>13</xdr:row>
                    <xdr:rowOff>19050</xdr:rowOff>
                  </from>
                  <to>
                    <xdr:col>6</xdr:col>
                    <xdr:colOff>9525</xdr:colOff>
                    <xdr:row>13</xdr:row>
                    <xdr:rowOff>238125</xdr:rowOff>
                  </to>
                </anchor>
              </controlPr>
            </control>
          </mc:Choice>
        </mc:AlternateContent>
        <mc:AlternateContent xmlns:mc="http://schemas.openxmlformats.org/markup-compatibility/2006">
          <mc:Choice Requires="x14">
            <control shapeId="18454" r:id="rId18" name="Drop Down 22">
              <controlPr defaultSize="0" autoLine="0" autoPict="0">
                <anchor moveWithCells="1">
                  <from>
                    <xdr:col>5</xdr:col>
                    <xdr:colOff>9525</xdr:colOff>
                    <xdr:row>14</xdr:row>
                    <xdr:rowOff>19050</xdr:rowOff>
                  </from>
                  <to>
                    <xdr:col>6</xdr:col>
                    <xdr:colOff>9525</xdr:colOff>
                    <xdr:row>14</xdr:row>
                    <xdr:rowOff>238125</xdr:rowOff>
                  </to>
                </anchor>
              </controlPr>
            </control>
          </mc:Choice>
        </mc:AlternateContent>
        <mc:AlternateContent xmlns:mc="http://schemas.openxmlformats.org/markup-compatibility/2006">
          <mc:Choice Requires="x14">
            <control shapeId="18455" r:id="rId19" name="Drop Down 23">
              <controlPr defaultSize="0" autoLine="0" autoPict="0">
                <anchor moveWithCells="1">
                  <from>
                    <xdr:col>5</xdr:col>
                    <xdr:colOff>9525</xdr:colOff>
                    <xdr:row>15</xdr:row>
                    <xdr:rowOff>19050</xdr:rowOff>
                  </from>
                  <to>
                    <xdr:col>6</xdr:col>
                    <xdr:colOff>9525</xdr:colOff>
                    <xdr:row>15</xdr:row>
                    <xdr:rowOff>238125</xdr:rowOff>
                  </to>
                </anchor>
              </controlPr>
            </control>
          </mc:Choice>
        </mc:AlternateContent>
        <mc:AlternateContent xmlns:mc="http://schemas.openxmlformats.org/markup-compatibility/2006">
          <mc:Choice Requires="x14">
            <control shapeId="18456" r:id="rId20" name="Drop Down 24">
              <controlPr defaultSize="0" autoLine="0" autoPict="0">
                <anchor moveWithCells="1">
                  <from>
                    <xdr:col>3</xdr:col>
                    <xdr:colOff>9525</xdr:colOff>
                    <xdr:row>17</xdr:row>
                    <xdr:rowOff>19050</xdr:rowOff>
                  </from>
                  <to>
                    <xdr:col>4</xdr:col>
                    <xdr:colOff>9525</xdr:colOff>
                    <xdr:row>17</xdr:row>
                    <xdr:rowOff>238125</xdr:rowOff>
                  </to>
                </anchor>
              </controlPr>
            </control>
          </mc:Choice>
        </mc:AlternateContent>
        <mc:AlternateContent xmlns:mc="http://schemas.openxmlformats.org/markup-compatibility/2006">
          <mc:Choice Requires="x14">
            <control shapeId="18457" r:id="rId21" name="Drop Down 25">
              <controlPr defaultSize="0" autoLine="0" autoPict="0">
                <anchor moveWithCells="1">
                  <from>
                    <xdr:col>3</xdr:col>
                    <xdr:colOff>9525</xdr:colOff>
                    <xdr:row>18</xdr:row>
                    <xdr:rowOff>19050</xdr:rowOff>
                  </from>
                  <to>
                    <xdr:col>4</xdr:col>
                    <xdr:colOff>9525</xdr:colOff>
                    <xdr:row>18</xdr:row>
                    <xdr:rowOff>238125</xdr:rowOff>
                  </to>
                </anchor>
              </controlPr>
            </control>
          </mc:Choice>
        </mc:AlternateContent>
        <mc:AlternateContent xmlns:mc="http://schemas.openxmlformats.org/markup-compatibility/2006">
          <mc:Choice Requires="x14">
            <control shapeId="18458" r:id="rId22" name="Drop Down 26">
              <controlPr defaultSize="0" autoLine="0" autoPict="0">
                <anchor moveWithCells="1">
                  <from>
                    <xdr:col>3</xdr:col>
                    <xdr:colOff>9525</xdr:colOff>
                    <xdr:row>20</xdr:row>
                    <xdr:rowOff>19050</xdr:rowOff>
                  </from>
                  <to>
                    <xdr:col>4</xdr:col>
                    <xdr:colOff>9525</xdr:colOff>
                    <xdr:row>20</xdr:row>
                    <xdr:rowOff>238125</xdr:rowOff>
                  </to>
                </anchor>
              </controlPr>
            </control>
          </mc:Choice>
        </mc:AlternateContent>
        <mc:AlternateContent xmlns:mc="http://schemas.openxmlformats.org/markup-compatibility/2006">
          <mc:Choice Requires="x14">
            <control shapeId="18459" r:id="rId23" name="Drop Down 27">
              <controlPr defaultSize="0" autoLine="0" autoPict="0">
                <anchor moveWithCells="1">
                  <from>
                    <xdr:col>5</xdr:col>
                    <xdr:colOff>9525</xdr:colOff>
                    <xdr:row>17</xdr:row>
                    <xdr:rowOff>19050</xdr:rowOff>
                  </from>
                  <to>
                    <xdr:col>6</xdr:col>
                    <xdr:colOff>9525</xdr:colOff>
                    <xdr:row>17</xdr:row>
                    <xdr:rowOff>238125</xdr:rowOff>
                  </to>
                </anchor>
              </controlPr>
            </control>
          </mc:Choice>
        </mc:AlternateContent>
        <mc:AlternateContent xmlns:mc="http://schemas.openxmlformats.org/markup-compatibility/2006">
          <mc:Choice Requires="x14">
            <control shapeId="18460" r:id="rId24" name="Drop Down 28">
              <controlPr defaultSize="0" autoLine="0" autoPict="0">
                <anchor moveWithCells="1">
                  <from>
                    <xdr:col>5</xdr:col>
                    <xdr:colOff>9525</xdr:colOff>
                    <xdr:row>18</xdr:row>
                    <xdr:rowOff>19050</xdr:rowOff>
                  </from>
                  <to>
                    <xdr:col>6</xdr:col>
                    <xdr:colOff>9525</xdr:colOff>
                    <xdr:row>18</xdr:row>
                    <xdr:rowOff>238125</xdr:rowOff>
                  </to>
                </anchor>
              </controlPr>
            </control>
          </mc:Choice>
        </mc:AlternateContent>
        <mc:AlternateContent xmlns:mc="http://schemas.openxmlformats.org/markup-compatibility/2006">
          <mc:Choice Requires="x14">
            <control shapeId="18461" r:id="rId25" name="Drop Down 29">
              <controlPr defaultSize="0" autoLine="0" autoPict="0">
                <anchor moveWithCells="1">
                  <from>
                    <xdr:col>5</xdr:col>
                    <xdr:colOff>9525</xdr:colOff>
                    <xdr:row>20</xdr:row>
                    <xdr:rowOff>19050</xdr:rowOff>
                  </from>
                  <to>
                    <xdr:col>6</xdr:col>
                    <xdr:colOff>9525</xdr:colOff>
                    <xdr:row>20</xdr:row>
                    <xdr:rowOff>238125</xdr:rowOff>
                  </to>
                </anchor>
              </controlPr>
            </control>
          </mc:Choice>
        </mc:AlternateContent>
        <mc:AlternateContent xmlns:mc="http://schemas.openxmlformats.org/markup-compatibility/2006">
          <mc:Choice Requires="x14">
            <control shapeId="18462" r:id="rId26" name="Drop Down 30">
              <controlPr defaultSize="0" autoLine="0" autoPict="0">
                <anchor moveWithCells="1">
                  <from>
                    <xdr:col>3</xdr:col>
                    <xdr:colOff>9525</xdr:colOff>
                    <xdr:row>22</xdr:row>
                    <xdr:rowOff>19050</xdr:rowOff>
                  </from>
                  <to>
                    <xdr:col>4</xdr:col>
                    <xdr:colOff>9525</xdr:colOff>
                    <xdr:row>22</xdr:row>
                    <xdr:rowOff>238125</xdr:rowOff>
                  </to>
                </anchor>
              </controlPr>
            </control>
          </mc:Choice>
        </mc:AlternateContent>
        <mc:AlternateContent xmlns:mc="http://schemas.openxmlformats.org/markup-compatibility/2006">
          <mc:Choice Requires="x14">
            <control shapeId="18465" r:id="rId27" name="Drop Down 33">
              <controlPr defaultSize="0" autoLine="0" autoPict="0">
                <anchor moveWithCells="1">
                  <from>
                    <xdr:col>5</xdr:col>
                    <xdr:colOff>9525</xdr:colOff>
                    <xdr:row>22</xdr:row>
                    <xdr:rowOff>19050</xdr:rowOff>
                  </from>
                  <to>
                    <xdr:col>6</xdr:col>
                    <xdr:colOff>9525</xdr:colOff>
                    <xdr:row>22</xdr:row>
                    <xdr:rowOff>238125</xdr:rowOff>
                  </to>
                </anchor>
              </controlPr>
            </control>
          </mc:Choice>
        </mc:AlternateContent>
        <mc:AlternateContent xmlns:mc="http://schemas.openxmlformats.org/markup-compatibility/2006">
          <mc:Choice Requires="x14">
            <control shapeId="18468" r:id="rId28" name="Drop Down 36">
              <controlPr defaultSize="0" autoLine="0" autoPict="0">
                <anchor moveWithCells="1">
                  <from>
                    <xdr:col>3</xdr:col>
                    <xdr:colOff>9525</xdr:colOff>
                    <xdr:row>25</xdr:row>
                    <xdr:rowOff>19050</xdr:rowOff>
                  </from>
                  <to>
                    <xdr:col>4</xdr:col>
                    <xdr:colOff>9525</xdr:colOff>
                    <xdr:row>25</xdr:row>
                    <xdr:rowOff>238125</xdr:rowOff>
                  </to>
                </anchor>
              </controlPr>
            </control>
          </mc:Choice>
        </mc:AlternateContent>
        <mc:AlternateContent xmlns:mc="http://schemas.openxmlformats.org/markup-compatibility/2006">
          <mc:Choice Requires="x14">
            <control shapeId="18472" r:id="rId29" name="Drop Down 40">
              <controlPr defaultSize="0" autoLine="0" autoPict="0">
                <anchor moveWithCells="1">
                  <from>
                    <xdr:col>3</xdr:col>
                    <xdr:colOff>9525</xdr:colOff>
                    <xdr:row>26</xdr:row>
                    <xdr:rowOff>19050</xdr:rowOff>
                  </from>
                  <to>
                    <xdr:col>4</xdr:col>
                    <xdr:colOff>9525</xdr:colOff>
                    <xdr:row>26</xdr:row>
                    <xdr:rowOff>238125</xdr:rowOff>
                  </to>
                </anchor>
              </controlPr>
            </control>
          </mc:Choice>
        </mc:AlternateContent>
        <mc:AlternateContent xmlns:mc="http://schemas.openxmlformats.org/markup-compatibility/2006">
          <mc:Choice Requires="x14">
            <control shapeId="18473" r:id="rId30" name="Drop Down 41">
              <controlPr defaultSize="0" autoLine="0" autoPict="0">
                <anchor moveWithCells="1">
                  <from>
                    <xdr:col>3</xdr:col>
                    <xdr:colOff>9525</xdr:colOff>
                    <xdr:row>28</xdr:row>
                    <xdr:rowOff>19050</xdr:rowOff>
                  </from>
                  <to>
                    <xdr:col>4</xdr:col>
                    <xdr:colOff>9525</xdr:colOff>
                    <xdr:row>28</xdr:row>
                    <xdr:rowOff>238125</xdr:rowOff>
                  </to>
                </anchor>
              </controlPr>
            </control>
          </mc:Choice>
        </mc:AlternateContent>
        <mc:AlternateContent xmlns:mc="http://schemas.openxmlformats.org/markup-compatibility/2006">
          <mc:Choice Requires="x14">
            <control shapeId="18476" r:id="rId31" name="Drop Down 44">
              <controlPr defaultSize="0" autoLine="0" autoPict="0">
                <anchor moveWithCells="1">
                  <from>
                    <xdr:col>3</xdr:col>
                    <xdr:colOff>9525</xdr:colOff>
                    <xdr:row>30</xdr:row>
                    <xdr:rowOff>19050</xdr:rowOff>
                  </from>
                  <to>
                    <xdr:col>4</xdr:col>
                    <xdr:colOff>9525</xdr:colOff>
                    <xdr:row>30</xdr:row>
                    <xdr:rowOff>238125</xdr:rowOff>
                  </to>
                </anchor>
              </controlPr>
            </control>
          </mc:Choice>
        </mc:AlternateContent>
        <mc:AlternateContent xmlns:mc="http://schemas.openxmlformats.org/markup-compatibility/2006">
          <mc:Choice Requires="x14">
            <control shapeId="18477" r:id="rId32" name="Drop Down 45">
              <controlPr defaultSize="0" autoLine="0" autoPict="0">
                <anchor moveWithCells="1">
                  <from>
                    <xdr:col>3</xdr:col>
                    <xdr:colOff>9525</xdr:colOff>
                    <xdr:row>33</xdr:row>
                    <xdr:rowOff>19050</xdr:rowOff>
                  </from>
                  <to>
                    <xdr:col>4</xdr:col>
                    <xdr:colOff>9525</xdr:colOff>
                    <xdr:row>33</xdr:row>
                    <xdr:rowOff>238125</xdr:rowOff>
                  </to>
                </anchor>
              </controlPr>
            </control>
          </mc:Choice>
        </mc:AlternateContent>
        <mc:AlternateContent xmlns:mc="http://schemas.openxmlformats.org/markup-compatibility/2006">
          <mc:Choice Requires="x14">
            <control shapeId="18478" r:id="rId33" name="Drop Down 46">
              <controlPr defaultSize="0" autoLine="0" autoPict="0">
                <anchor moveWithCells="1">
                  <from>
                    <xdr:col>3</xdr:col>
                    <xdr:colOff>9525</xdr:colOff>
                    <xdr:row>34</xdr:row>
                    <xdr:rowOff>19050</xdr:rowOff>
                  </from>
                  <to>
                    <xdr:col>4</xdr:col>
                    <xdr:colOff>9525</xdr:colOff>
                    <xdr:row>34</xdr:row>
                    <xdr:rowOff>238125</xdr:rowOff>
                  </to>
                </anchor>
              </controlPr>
            </control>
          </mc:Choice>
        </mc:AlternateContent>
        <mc:AlternateContent xmlns:mc="http://schemas.openxmlformats.org/markup-compatibility/2006">
          <mc:Choice Requires="x14">
            <control shapeId="18479" r:id="rId34" name="Drop Down 47">
              <controlPr defaultSize="0" autoLine="0" autoPict="0">
                <anchor moveWithCells="1">
                  <from>
                    <xdr:col>3</xdr:col>
                    <xdr:colOff>9525</xdr:colOff>
                    <xdr:row>35</xdr:row>
                    <xdr:rowOff>19050</xdr:rowOff>
                  </from>
                  <to>
                    <xdr:col>4</xdr:col>
                    <xdr:colOff>9525</xdr:colOff>
                    <xdr:row>35</xdr:row>
                    <xdr:rowOff>238125</xdr:rowOff>
                  </to>
                </anchor>
              </controlPr>
            </control>
          </mc:Choice>
        </mc:AlternateContent>
        <mc:AlternateContent xmlns:mc="http://schemas.openxmlformats.org/markup-compatibility/2006">
          <mc:Choice Requires="x14">
            <control shapeId="18480" r:id="rId35" name="Drop Down 48">
              <controlPr defaultSize="0" autoLine="0" autoPict="0">
                <anchor moveWithCells="1">
                  <from>
                    <xdr:col>3</xdr:col>
                    <xdr:colOff>9525</xdr:colOff>
                    <xdr:row>36</xdr:row>
                    <xdr:rowOff>19050</xdr:rowOff>
                  </from>
                  <to>
                    <xdr:col>4</xdr:col>
                    <xdr:colOff>9525</xdr:colOff>
                    <xdr:row>36</xdr:row>
                    <xdr:rowOff>238125</xdr:rowOff>
                  </to>
                </anchor>
              </controlPr>
            </control>
          </mc:Choice>
        </mc:AlternateContent>
        <mc:AlternateContent xmlns:mc="http://schemas.openxmlformats.org/markup-compatibility/2006">
          <mc:Choice Requires="x14">
            <control shapeId="18481" r:id="rId36" name="Drop Down 49">
              <controlPr defaultSize="0" autoLine="0" autoPict="0">
                <anchor moveWithCells="1">
                  <from>
                    <xdr:col>3</xdr:col>
                    <xdr:colOff>9525</xdr:colOff>
                    <xdr:row>37</xdr:row>
                    <xdr:rowOff>19050</xdr:rowOff>
                  </from>
                  <to>
                    <xdr:col>4</xdr:col>
                    <xdr:colOff>9525</xdr:colOff>
                    <xdr:row>37</xdr:row>
                    <xdr:rowOff>238125</xdr:rowOff>
                  </to>
                </anchor>
              </controlPr>
            </control>
          </mc:Choice>
        </mc:AlternateContent>
        <mc:AlternateContent xmlns:mc="http://schemas.openxmlformats.org/markup-compatibility/2006">
          <mc:Choice Requires="x14">
            <control shapeId="18482" r:id="rId37" name="Drop Down 50">
              <controlPr defaultSize="0" autoLine="0" autoPict="0">
                <anchor moveWithCells="1">
                  <from>
                    <xdr:col>3</xdr:col>
                    <xdr:colOff>9525</xdr:colOff>
                    <xdr:row>38</xdr:row>
                    <xdr:rowOff>19050</xdr:rowOff>
                  </from>
                  <to>
                    <xdr:col>4</xdr:col>
                    <xdr:colOff>9525</xdr:colOff>
                    <xdr:row>38</xdr:row>
                    <xdr:rowOff>238125</xdr:rowOff>
                  </to>
                </anchor>
              </controlPr>
            </control>
          </mc:Choice>
        </mc:AlternateContent>
        <mc:AlternateContent xmlns:mc="http://schemas.openxmlformats.org/markup-compatibility/2006">
          <mc:Choice Requires="x14">
            <control shapeId="18483" r:id="rId38" name="Drop Down 51">
              <controlPr defaultSize="0" autoLine="0" autoPict="0">
                <anchor moveWithCells="1">
                  <from>
                    <xdr:col>3</xdr:col>
                    <xdr:colOff>9525</xdr:colOff>
                    <xdr:row>39</xdr:row>
                    <xdr:rowOff>19050</xdr:rowOff>
                  </from>
                  <to>
                    <xdr:col>4</xdr:col>
                    <xdr:colOff>9525</xdr:colOff>
                    <xdr:row>39</xdr:row>
                    <xdr:rowOff>238125</xdr:rowOff>
                  </to>
                </anchor>
              </controlPr>
            </control>
          </mc:Choice>
        </mc:AlternateContent>
        <mc:AlternateContent xmlns:mc="http://schemas.openxmlformats.org/markup-compatibility/2006">
          <mc:Choice Requires="x14">
            <control shapeId="18484" r:id="rId39" name="Drop Down 52">
              <controlPr defaultSize="0" autoLine="0" autoPict="0">
                <anchor moveWithCells="1">
                  <from>
                    <xdr:col>3</xdr:col>
                    <xdr:colOff>9525</xdr:colOff>
                    <xdr:row>40</xdr:row>
                    <xdr:rowOff>19050</xdr:rowOff>
                  </from>
                  <to>
                    <xdr:col>4</xdr:col>
                    <xdr:colOff>9525</xdr:colOff>
                    <xdr:row>40</xdr:row>
                    <xdr:rowOff>238125</xdr:rowOff>
                  </to>
                </anchor>
              </controlPr>
            </control>
          </mc:Choice>
        </mc:AlternateContent>
        <mc:AlternateContent xmlns:mc="http://schemas.openxmlformats.org/markup-compatibility/2006">
          <mc:Choice Requires="x14">
            <control shapeId="18485" r:id="rId40" name="Drop Down 53">
              <controlPr defaultSize="0" autoLine="0" autoPict="0">
                <anchor moveWithCells="1">
                  <from>
                    <xdr:col>3</xdr:col>
                    <xdr:colOff>9525</xdr:colOff>
                    <xdr:row>41</xdr:row>
                    <xdr:rowOff>19050</xdr:rowOff>
                  </from>
                  <to>
                    <xdr:col>4</xdr:col>
                    <xdr:colOff>9525</xdr:colOff>
                    <xdr:row>41</xdr:row>
                    <xdr:rowOff>238125</xdr:rowOff>
                  </to>
                </anchor>
              </controlPr>
            </control>
          </mc:Choice>
        </mc:AlternateContent>
        <mc:AlternateContent xmlns:mc="http://schemas.openxmlformats.org/markup-compatibility/2006">
          <mc:Choice Requires="x14">
            <control shapeId="18486" r:id="rId41" name="Drop Down 54">
              <controlPr defaultSize="0" autoLine="0" autoPict="0">
                <anchor moveWithCells="1">
                  <from>
                    <xdr:col>3</xdr:col>
                    <xdr:colOff>9525</xdr:colOff>
                    <xdr:row>42</xdr:row>
                    <xdr:rowOff>19050</xdr:rowOff>
                  </from>
                  <to>
                    <xdr:col>4</xdr:col>
                    <xdr:colOff>9525</xdr:colOff>
                    <xdr:row>42</xdr:row>
                    <xdr:rowOff>238125</xdr:rowOff>
                  </to>
                </anchor>
              </controlPr>
            </control>
          </mc:Choice>
        </mc:AlternateContent>
        <mc:AlternateContent xmlns:mc="http://schemas.openxmlformats.org/markup-compatibility/2006">
          <mc:Choice Requires="x14">
            <control shapeId="18487" r:id="rId42" name="Drop Down 55">
              <controlPr defaultSize="0" autoLine="0" autoPict="0">
                <anchor moveWithCells="1">
                  <from>
                    <xdr:col>3</xdr:col>
                    <xdr:colOff>9525</xdr:colOff>
                    <xdr:row>43</xdr:row>
                    <xdr:rowOff>19050</xdr:rowOff>
                  </from>
                  <to>
                    <xdr:col>4</xdr:col>
                    <xdr:colOff>9525</xdr:colOff>
                    <xdr:row>43</xdr:row>
                    <xdr:rowOff>238125</xdr:rowOff>
                  </to>
                </anchor>
              </controlPr>
            </control>
          </mc:Choice>
        </mc:AlternateContent>
        <mc:AlternateContent xmlns:mc="http://schemas.openxmlformats.org/markup-compatibility/2006">
          <mc:Choice Requires="x14">
            <control shapeId="18488" r:id="rId43" name="Drop Down 56">
              <controlPr defaultSize="0" autoLine="0" autoPict="0">
                <anchor moveWithCells="1">
                  <from>
                    <xdr:col>3</xdr:col>
                    <xdr:colOff>9525</xdr:colOff>
                    <xdr:row>44</xdr:row>
                    <xdr:rowOff>19050</xdr:rowOff>
                  </from>
                  <to>
                    <xdr:col>4</xdr:col>
                    <xdr:colOff>9525</xdr:colOff>
                    <xdr:row>44</xdr:row>
                    <xdr:rowOff>238125</xdr:rowOff>
                  </to>
                </anchor>
              </controlPr>
            </control>
          </mc:Choice>
        </mc:AlternateContent>
        <mc:AlternateContent xmlns:mc="http://schemas.openxmlformats.org/markup-compatibility/2006">
          <mc:Choice Requires="x14">
            <control shapeId="18489" r:id="rId44" name="Drop Down 57">
              <controlPr defaultSize="0" autoLine="0" autoPict="0">
                <anchor moveWithCells="1">
                  <from>
                    <xdr:col>3</xdr:col>
                    <xdr:colOff>9525</xdr:colOff>
                    <xdr:row>45</xdr:row>
                    <xdr:rowOff>19050</xdr:rowOff>
                  </from>
                  <to>
                    <xdr:col>4</xdr:col>
                    <xdr:colOff>9525</xdr:colOff>
                    <xdr:row>45</xdr:row>
                    <xdr:rowOff>238125</xdr:rowOff>
                  </to>
                </anchor>
              </controlPr>
            </control>
          </mc:Choice>
        </mc:AlternateContent>
        <mc:AlternateContent xmlns:mc="http://schemas.openxmlformats.org/markup-compatibility/2006">
          <mc:Choice Requires="x14">
            <control shapeId="18490" r:id="rId45" name="Drop Down 58">
              <controlPr defaultSize="0" autoLine="0" autoPict="0">
                <anchor moveWithCells="1">
                  <from>
                    <xdr:col>3</xdr:col>
                    <xdr:colOff>9525</xdr:colOff>
                    <xdr:row>47</xdr:row>
                    <xdr:rowOff>19050</xdr:rowOff>
                  </from>
                  <to>
                    <xdr:col>4</xdr:col>
                    <xdr:colOff>9525</xdr:colOff>
                    <xdr:row>47</xdr:row>
                    <xdr:rowOff>238125</xdr:rowOff>
                  </to>
                </anchor>
              </controlPr>
            </control>
          </mc:Choice>
        </mc:AlternateContent>
        <mc:AlternateContent xmlns:mc="http://schemas.openxmlformats.org/markup-compatibility/2006">
          <mc:Choice Requires="x14">
            <control shapeId="18491" r:id="rId46" name="Drop Down 59">
              <controlPr defaultSize="0" autoLine="0" autoPict="0">
                <anchor moveWithCells="1">
                  <from>
                    <xdr:col>3</xdr:col>
                    <xdr:colOff>9525</xdr:colOff>
                    <xdr:row>48</xdr:row>
                    <xdr:rowOff>19050</xdr:rowOff>
                  </from>
                  <to>
                    <xdr:col>4</xdr:col>
                    <xdr:colOff>9525</xdr:colOff>
                    <xdr:row>48</xdr:row>
                    <xdr:rowOff>238125</xdr:rowOff>
                  </to>
                </anchor>
              </controlPr>
            </control>
          </mc:Choice>
        </mc:AlternateContent>
        <mc:AlternateContent xmlns:mc="http://schemas.openxmlformats.org/markup-compatibility/2006">
          <mc:Choice Requires="x14">
            <control shapeId="18492" r:id="rId47" name="Drop Down 60">
              <controlPr defaultSize="0" autoLine="0" autoPict="0">
                <anchor moveWithCells="1">
                  <from>
                    <xdr:col>3</xdr:col>
                    <xdr:colOff>9525</xdr:colOff>
                    <xdr:row>49</xdr:row>
                    <xdr:rowOff>19050</xdr:rowOff>
                  </from>
                  <to>
                    <xdr:col>4</xdr:col>
                    <xdr:colOff>9525</xdr:colOff>
                    <xdr:row>49</xdr:row>
                    <xdr:rowOff>238125</xdr:rowOff>
                  </to>
                </anchor>
              </controlPr>
            </control>
          </mc:Choice>
        </mc:AlternateContent>
        <mc:AlternateContent xmlns:mc="http://schemas.openxmlformats.org/markup-compatibility/2006">
          <mc:Choice Requires="x14">
            <control shapeId="18494" r:id="rId48" name="Drop Down 62">
              <controlPr defaultSize="0" autoLine="0" autoPict="0">
                <anchor moveWithCells="1">
                  <from>
                    <xdr:col>5</xdr:col>
                    <xdr:colOff>9525</xdr:colOff>
                    <xdr:row>54</xdr:row>
                    <xdr:rowOff>19050</xdr:rowOff>
                  </from>
                  <to>
                    <xdr:col>6</xdr:col>
                    <xdr:colOff>9525</xdr:colOff>
                    <xdr:row>54</xdr:row>
                    <xdr:rowOff>238125</xdr:rowOff>
                  </to>
                </anchor>
              </controlPr>
            </control>
          </mc:Choice>
        </mc:AlternateContent>
        <mc:AlternateContent xmlns:mc="http://schemas.openxmlformats.org/markup-compatibility/2006">
          <mc:Choice Requires="x14">
            <control shapeId="18495" r:id="rId49" name="Drop Down 63">
              <controlPr defaultSize="0" autoLine="0" autoPict="0">
                <anchor moveWithCells="1">
                  <from>
                    <xdr:col>5</xdr:col>
                    <xdr:colOff>9525</xdr:colOff>
                    <xdr:row>55</xdr:row>
                    <xdr:rowOff>19050</xdr:rowOff>
                  </from>
                  <to>
                    <xdr:col>6</xdr:col>
                    <xdr:colOff>9525</xdr:colOff>
                    <xdr:row>55</xdr:row>
                    <xdr:rowOff>238125</xdr:rowOff>
                  </to>
                </anchor>
              </controlPr>
            </control>
          </mc:Choice>
        </mc:AlternateContent>
        <mc:AlternateContent xmlns:mc="http://schemas.openxmlformats.org/markup-compatibility/2006">
          <mc:Choice Requires="x14">
            <control shapeId="18496" r:id="rId50" name="Drop Down 64">
              <controlPr defaultSize="0" autoLine="0" autoPict="0">
                <anchor moveWithCells="1">
                  <from>
                    <xdr:col>5</xdr:col>
                    <xdr:colOff>9525</xdr:colOff>
                    <xdr:row>57</xdr:row>
                    <xdr:rowOff>19050</xdr:rowOff>
                  </from>
                  <to>
                    <xdr:col>6</xdr:col>
                    <xdr:colOff>9525</xdr:colOff>
                    <xdr:row>57</xdr:row>
                    <xdr:rowOff>238125</xdr:rowOff>
                  </to>
                </anchor>
              </controlPr>
            </control>
          </mc:Choice>
        </mc:AlternateContent>
        <mc:AlternateContent xmlns:mc="http://schemas.openxmlformats.org/markup-compatibility/2006">
          <mc:Choice Requires="x14">
            <control shapeId="18497" r:id="rId51" name="Drop Down 65">
              <controlPr defaultSize="0" autoLine="0" autoPict="0">
                <anchor moveWithCells="1">
                  <from>
                    <xdr:col>5</xdr:col>
                    <xdr:colOff>9525</xdr:colOff>
                    <xdr:row>58</xdr:row>
                    <xdr:rowOff>19050</xdr:rowOff>
                  </from>
                  <to>
                    <xdr:col>6</xdr:col>
                    <xdr:colOff>9525</xdr:colOff>
                    <xdr:row>58</xdr:row>
                    <xdr:rowOff>238125</xdr:rowOff>
                  </to>
                </anchor>
              </controlPr>
            </control>
          </mc:Choice>
        </mc:AlternateContent>
        <mc:AlternateContent xmlns:mc="http://schemas.openxmlformats.org/markup-compatibility/2006">
          <mc:Choice Requires="x14">
            <control shapeId="18499" r:id="rId52" name="Drop Down 67">
              <controlPr defaultSize="0" autoLine="0" autoPict="0">
                <anchor moveWithCells="1">
                  <from>
                    <xdr:col>3</xdr:col>
                    <xdr:colOff>9525</xdr:colOff>
                    <xdr:row>54</xdr:row>
                    <xdr:rowOff>19050</xdr:rowOff>
                  </from>
                  <to>
                    <xdr:col>4</xdr:col>
                    <xdr:colOff>9525</xdr:colOff>
                    <xdr:row>54</xdr:row>
                    <xdr:rowOff>238125</xdr:rowOff>
                  </to>
                </anchor>
              </controlPr>
            </control>
          </mc:Choice>
        </mc:AlternateContent>
        <mc:AlternateContent xmlns:mc="http://schemas.openxmlformats.org/markup-compatibility/2006">
          <mc:Choice Requires="x14">
            <control shapeId="18500" r:id="rId53" name="Drop Down 68">
              <controlPr defaultSize="0" autoLine="0" autoPict="0">
                <anchor moveWithCells="1">
                  <from>
                    <xdr:col>3</xdr:col>
                    <xdr:colOff>9525</xdr:colOff>
                    <xdr:row>55</xdr:row>
                    <xdr:rowOff>19050</xdr:rowOff>
                  </from>
                  <to>
                    <xdr:col>4</xdr:col>
                    <xdr:colOff>9525</xdr:colOff>
                    <xdr:row>55</xdr:row>
                    <xdr:rowOff>238125</xdr:rowOff>
                  </to>
                </anchor>
              </controlPr>
            </control>
          </mc:Choice>
        </mc:AlternateContent>
        <mc:AlternateContent xmlns:mc="http://schemas.openxmlformats.org/markup-compatibility/2006">
          <mc:Choice Requires="x14">
            <control shapeId="18501" r:id="rId54" name="Drop Down 69">
              <controlPr defaultSize="0" autoLine="0" autoPict="0">
                <anchor moveWithCells="1">
                  <from>
                    <xdr:col>3</xdr:col>
                    <xdr:colOff>9525</xdr:colOff>
                    <xdr:row>57</xdr:row>
                    <xdr:rowOff>19050</xdr:rowOff>
                  </from>
                  <to>
                    <xdr:col>4</xdr:col>
                    <xdr:colOff>9525</xdr:colOff>
                    <xdr:row>57</xdr:row>
                    <xdr:rowOff>238125</xdr:rowOff>
                  </to>
                </anchor>
              </controlPr>
            </control>
          </mc:Choice>
        </mc:AlternateContent>
        <mc:AlternateContent xmlns:mc="http://schemas.openxmlformats.org/markup-compatibility/2006">
          <mc:Choice Requires="x14">
            <control shapeId="18502" r:id="rId55" name="Drop Down 70">
              <controlPr defaultSize="0" autoLine="0" autoPict="0">
                <anchor moveWithCells="1">
                  <from>
                    <xdr:col>3</xdr:col>
                    <xdr:colOff>9525</xdr:colOff>
                    <xdr:row>58</xdr:row>
                    <xdr:rowOff>19050</xdr:rowOff>
                  </from>
                  <to>
                    <xdr:col>4</xdr:col>
                    <xdr:colOff>9525</xdr:colOff>
                    <xdr:row>58</xdr:row>
                    <xdr:rowOff>238125</xdr:rowOff>
                  </to>
                </anchor>
              </controlPr>
            </control>
          </mc:Choice>
        </mc:AlternateContent>
        <mc:AlternateContent xmlns:mc="http://schemas.openxmlformats.org/markup-compatibility/2006">
          <mc:Choice Requires="x14">
            <control shapeId="18504" r:id="rId56" name="Drop Down 72">
              <controlPr defaultSize="0" autoLine="0" autoPict="0">
                <anchor moveWithCells="1">
                  <from>
                    <xdr:col>3</xdr:col>
                    <xdr:colOff>9525</xdr:colOff>
                    <xdr:row>60</xdr:row>
                    <xdr:rowOff>19050</xdr:rowOff>
                  </from>
                  <to>
                    <xdr:col>4</xdr:col>
                    <xdr:colOff>9525</xdr:colOff>
                    <xdr:row>60</xdr:row>
                    <xdr:rowOff>238125</xdr:rowOff>
                  </to>
                </anchor>
              </controlPr>
            </control>
          </mc:Choice>
        </mc:AlternateContent>
        <mc:AlternateContent xmlns:mc="http://schemas.openxmlformats.org/markup-compatibility/2006">
          <mc:Choice Requires="x14">
            <control shapeId="18505" r:id="rId57" name="Drop Down 73">
              <controlPr defaultSize="0" autoLine="0" autoPict="0">
                <anchor moveWithCells="1">
                  <from>
                    <xdr:col>3</xdr:col>
                    <xdr:colOff>9525</xdr:colOff>
                    <xdr:row>61</xdr:row>
                    <xdr:rowOff>19050</xdr:rowOff>
                  </from>
                  <to>
                    <xdr:col>4</xdr:col>
                    <xdr:colOff>9525</xdr:colOff>
                    <xdr:row>61</xdr:row>
                    <xdr:rowOff>238125</xdr:rowOff>
                  </to>
                </anchor>
              </controlPr>
            </control>
          </mc:Choice>
        </mc:AlternateContent>
        <mc:AlternateContent xmlns:mc="http://schemas.openxmlformats.org/markup-compatibility/2006">
          <mc:Choice Requires="x14">
            <control shapeId="18506" r:id="rId58" name="Drop Down 74">
              <controlPr defaultSize="0" autoLine="0" autoPict="0">
                <anchor moveWithCells="1">
                  <from>
                    <xdr:col>3</xdr:col>
                    <xdr:colOff>9525</xdr:colOff>
                    <xdr:row>62</xdr:row>
                    <xdr:rowOff>19050</xdr:rowOff>
                  </from>
                  <to>
                    <xdr:col>4</xdr:col>
                    <xdr:colOff>9525</xdr:colOff>
                    <xdr:row>62</xdr:row>
                    <xdr:rowOff>238125</xdr:rowOff>
                  </to>
                </anchor>
              </controlPr>
            </control>
          </mc:Choice>
        </mc:AlternateContent>
        <mc:AlternateContent xmlns:mc="http://schemas.openxmlformats.org/markup-compatibility/2006">
          <mc:Choice Requires="x14">
            <control shapeId="18507" r:id="rId59" name="Drop Down 75">
              <controlPr defaultSize="0" autoLine="0" autoPict="0">
                <anchor moveWithCells="1">
                  <from>
                    <xdr:col>3</xdr:col>
                    <xdr:colOff>9525</xdr:colOff>
                    <xdr:row>63</xdr:row>
                    <xdr:rowOff>19050</xdr:rowOff>
                  </from>
                  <to>
                    <xdr:col>4</xdr:col>
                    <xdr:colOff>9525</xdr:colOff>
                    <xdr:row>63</xdr:row>
                    <xdr:rowOff>238125</xdr:rowOff>
                  </to>
                </anchor>
              </controlPr>
            </control>
          </mc:Choice>
        </mc:AlternateContent>
        <mc:AlternateContent xmlns:mc="http://schemas.openxmlformats.org/markup-compatibility/2006">
          <mc:Choice Requires="x14">
            <control shapeId="18508" r:id="rId60" name="Drop Down 76">
              <controlPr defaultSize="0" autoLine="0" autoPict="0">
                <anchor moveWithCells="1">
                  <from>
                    <xdr:col>5</xdr:col>
                    <xdr:colOff>9525</xdr:colOff>
                    <xdr:row>60</xdr:row>
                    <xdr:rowOff>19050</xdr:rowOff>
                  </from>
                  <to>
                    <xdr:col>6</xdr:col>
                    <xdr:colOff>9525</xdr:colOff>
                    <xdr:row>60</xdr:row>
                    <xdr:rowOff>238125</xdr:rowOff>
                  </to>
                </anchor>
              </controlPr>
            </control>
          </mc:Choice>
        </mc:AlternateContent>
        <mc:AlternateContent xmlns:mc="http://schemas.openxmlformats.org/markup-compatibility/2006">
          <mc:Choice Requires="x14">
            <control shapeId="18509" r:id="rId61" name="Drop Down 77">
              <controlPr defaultSize="0" autoLine="0" autoPict="0">
                <anchor moveWithCells="1">
                  <from>
                    <xdr:col>5</xdr:col>
                    <xdr:colOff>9525</xdr:colOff>
                    <xdr:row>61</xdr:row>
                    <xdr:rowOff>19050</xdr:rowOff>
                  </from>
                  <to>
                    <xdr:col>6</xdr:col>
                    <xdr:colOff>9525</xdr:colOff>
                    <xdr:row>61</xdr:row>
                    <xdr:rowOff>238125</xdr:rowOff>
                  </to>
                </anchor>
              </controlPr>
            </control>
          </mc:Choice>
        </mc:AlternateContent>
        <mc:AlternateContent xmlns:mc="http://schemas.openxmlformats.org/markup-compatibility/2006">
          <mc:Choice Requires="x14">
            <control shapeId="18510" r:id="rId62" name="Drop Down 78">
              <controlPr defaultSize="0" autoLine="0" autoPict="0">
                <anchor moveWithCells="1">
                  <from>
                    <xdr:col>5</xdr:col>
                    <xdr:colOff>9525</xdr:colOff>
                    <xdr:row>62</xdr:row>
                    <xdr:rowOff>19050</xdr:rowOff>
                  </from>
                  <to>
                    <xdr:col>6</xdr:col>
                    <xdr:colOff>9525</xdr:colOff>
                    <xdr:row>62</xdr:row>
                    <xdr:rowOff>238125</xdr:rowOff>
                  </to>
                </anchor>
              </controlPr>
            </control>
          </mc:Choice>
        </mc:AlternateContent>
        <mc:AlternateContent xmlns:mc="http://schemas.openxmlformats.org/markup-compatibility/2006">
          <mc:Choice Requires="x14">
            <control shapeId="18511" r:id="rId63" name="Drop Down 79">
              <controlPr defaultSize="0" autoLine="0" autoPict="0">
                <anchor moveWithCells="1">
                  <from>
                    <xdr:col>5</xdr:col>
                    <xdr:colOff>9525</xdr:colOff>
                    <xdr:row>63</xdr:row>
                    <xdr:rowOff>19050</xdr:rowOff>
                  </from>
                  <to>
                    <xdr:col>6</xdr:col>
                    <xdr:colOff>9525</xdr:colOff>
                    <xdr:row>63</xdr:row>
                    <xdr:rowOff>238125</xdr:rowOff>
                  </to>
                </anchor>
              </controlPr>
            </control>
          </mc:Choice>
        </mc:AlternateContent>
        <mc:AlternateContent xmlns:mc="http://schemas.openxmlformats.org/markup-compatibility/2006">
          <mc:Choice Requires="x14">
            <control shapeId="18512" r:id="rId64" name="Drop Down 80">
              <controlPr defaultSize="0" autoLine="0" autoPict="0">
                <anchor moveWithCells="1">
                  <from>
                    <xdr:col>3</xdr:col>
                    <xdr:colOff>9525</xdr:colOff>
                    <xdr:row>65</xdr:row>
                    <xdr:rowOff>19050</xdr:rowOff>
                  </from>
                  <to>
                    <xdr:col>4</xdr:col>
                    <xdr:colOff>9525</xdr:colOff>
                    <xdr:row>65</xdr:row>
                    <xdr:rowOff>238125</xdr:rowOff>
                  </to>
                </anchor>
              </controlPr>
            </control>
          </mc:Choice>
        </mc:AlternateContent>
        <mc:AlternateContent xmlns:mc="http://schemas.openxmlformats.org/markup-compatibility/2006">
          <mc:Choice Requires="x14">
            <control shapeId="18513" r:id="rId65" name="Drop Down 81">
              <controlPr defaultSize="0" autoLine="0" autoPict="0">
                <anchor moveWithCells="1">
                  <from>
                    <xdr:col>3</xdr:col>
                    <xdr:colOff>9525</xdr:colOff>
                    <xdr:row>66</xdr:row>
                    <xdr:rowOff>19050</xdr:rowOff>
                  </from>
                  <to>
                    <xdr:col>4</xdr:col>
                    <xdr:colOff>9525</xdr:colOff>
                    <xdr:row>66</xdr:row>
                    <xdr:rowOff>238125</xdr:rowOff>
                  </to>
                </anchor>
              </controlPr>
            </control>
          </mc:Choice>
        </mc:AlternateContent>
        <mc:AlternateContent xmlns:mc="http://schemas.openxmlformats.org/markup-compatibility/2006">
          <mc:Choice Requires="x14">
            <control shapeId="18514" r:id="rId66" name="Drop Down 82">
              <controlPr defaultSize="0" autoLine="0" autoPict="0">
                <anchor moveWithCells="1">
                  <from>
                    <xdr:col>5</xdr:col>
                    <xdr:colOff>9525</xdr:colOff>
                    <xdr:row>66</xdr:row>
                    <xdr:rowOff>19050</xdr:rowOff>
                  </from>
                  <to>
                    <xdr:col>6</xdr:col>
                    <xdr:colOff>9525</xdr:colOff>
                    <xdr:row>66</xdr:row>
                    <xdr:rowOff>238125</xdr:rowOff>
                  </to>
                </anchor>
              </controlPr>
            </control>
          </mc:Choice>
        </mc:AlternateContent>
        <mc:AlternateContent xmlns:mc="http://schemas.openxmlformats.org/markup-compatibility/2006">
          <mc:Choice Requires="x14">
            <control shapeId="18515" r:id="rId67" name="Drop Down 83">
              <controlPr defaultSize="0" autoLine="0" autoPict="0">
                <anchor moveWithCells="1">
                  <from>
                    <xdr:col>5</xdr:col>
                    <xdr:colOff>9525</xdr:colOff>
                    <xdr:row>65</xdr:row>
                    <xdr:rowOff>19050</xdr:rowOff>
                  </from>
                  <to>
                    <xdr:col>6</xdr:col>
                    <xdr:colOff>9525</xdr:colOff>
                    <xdr:row>65</xdr:row>
                    <xdr:rowOff>238125</xdr:rowOff>
                  </to>
                </anchor>
              </controlPr>
            </control>
          </mc:Choice>
        </mc:AlternateContent>
        <mc:AlternateContent xmlns:mc="http://schemas.openxmlformats.org/markup-compatibility/2006">
          <mc:Choice Requires="x14">
            <control shapeId="18516" r:id="rId68" name="Drop Down 84">
              <controlPr defaultSize="0" autoLine="0" autoPict="0">
                <anchor moveWithCells="1">
                  <from>
                    <xdr:col>3</xdr:col>
                    <xdr:colOff>9525</xdr:colOff>
                    <xdr:row>68</xdr:row>
                    <xdr:rowOff>19050</xdr:rowOff>
                  </from>
                  <to>
                    <xdr:col>4</xdr:col>
                    <xdr:colOff>9525</xdr:colOff>
                    <xdr:row>68</xdr:row>
                    <xdr:rowOff>238125</xdr:rowOff>
                  </to>
                </anchor>
              </controlPr>
            </control>
          </mc:Choice>
        </mc:AlternateContent>
        <mc:AlternateContent xmlns:mc="http://schemas.openxmlformats.org/markup-compatibility/2006">
          <mc:Choice Requires="x14">
            <control shapeId="18518" r:id="rId69" name="Drop Down 86">
              <controlPr defaultSize="0" autoLine="0" autoPict="0">
                <anchor moveWithCells="1">
                  <from>
                    <xdr:col>3</xdr:col>
                    <xdr:colOff>9525</xdr:colOff>
                    <xdr:row>69</xdr:row>
                    <xdr:rowOff>19050</xdr:rowOff>
                  </from>
                  <to>
                    <xdr:col>4</xdr:col>
                    <xdr:colOff>9525</xdr:colOff>
                    <xdr:row>69</xdr:row>
                    <xdr:rowOff>238125</xdr:rowOff>
                  </to>
                </anchor>
              </controlPr>
            </control>
          </mc:Choice>
        </mc:AlternateContent>
        <mc:AlternateContent xmlns:mc="http://schemas.openxmlformats.org/markup-compatibility/2006">
          <mc:Choice Requires="x14">
            <control shapeId="18519" r:id="rId70" name="Drop Down 87">
              <controlPr defaultSize="0" autoLine="0" autoPict="0">
                <anchor moveWithCells="1">
                  <from>
                    <xdr:col>3</xdr:col>
                    <xdr:colOff>9525</xdr:colOff>
                    <xdr:row>70</xdr:row>
                    <xdr:rowOff>19050</xdr:rowOff>
                  </from>
                  <to>
                    <xdr:col>4</xdr:col>
                    <xdr:colOff>9525</xdr:colOff>
                    <xdr:row>70</xdr:row>
                    <xdr:rowOff>238125</xdr:rowOff>
                  </to>
                </anchor>
              </controlPr>
            </control>
          </mc:Choice>
        </mc:AlternateContent>
        <mc:AlternateContent xmlns:mc="http://schemas.openxmlformats.org/markup-compatibility/2006">
          <mc:Choice Requires="x14">
            <control shapeId="18520" r:id="rId71" name="Drop Down 88">
              <controlPr defaultSize="0" autoLine="0" autoPict="0">
                <anchor moveWithCells="1">
                  <from>
                    <xdr:col>5</xdr:col>
                    <xdr:colOff>9525</xdr:colOff>
                    <xdr:row>68</xdr:row>
                    <xdr:rowOff>19050</xdr:rowOff>
                  </from>
                  <to>
                    <xdr:col>6</xdr:col>
                    <xdr:colOff>9525</xdr:colOff>
                    <xdr:row>68</xdr:row>
                    <xdr:rowOff>238125</xdr:rowOff>
                  </to>
                </anchor>
              </controlPr>
            </control>
          </mc:Choice>
        </mc:AlternateContent>
        <mc:AlternateContent xmlns:mc="http://schemas.openxmlformats.org/markup-compatibility/2006">
          <mc:Choice Requires="x14">
            <control shapeId="18521" r:id="rId72" name="Drop Down 89">
              <controlPr defaultSize="0" autoLine="0" autoPict="0">
                <anchor moveWithCells="1">
                  <from>
                    <xdr:col>5</xdr:col>
                    <xdr:colOff>9525</xdr:colOff>
                    <xdr:row>69</xdr:row>
                    <xdr:rowOff>19050</xdr:rowOff>
                  </from>
                  <to>
                    <xdr:col>6</xdr:col>
                    <xdr:colOff>9525</xdr:colOff>
                    <xdr:row>69</xdr:row>
                    <xdr:rowOff>238125</xdr:rowOff>
                  </to>
                </anchor>
              </controlPr>
            </control>
          </mc:Choice>
        </mc:AlternateContent>
        <mc:AlternateContent xmlns:mc="http://schemas.openxmlformats.org/markup-compatibility/2006">
          <mc:Choice Requires="x14">
            <control shapeId="18522" r:id="rId73" name="Drop Down 90">
              <controlPr defaultSize="0" autoLine="0" autoPict="0">
                <anchor moveWithCells="1">
                  <from>
                    <xdr:col>5</xdr:col>
                    <xdr:colOff>9525</xdr:colOff>
                    <xdr:row>70</xdr:row>
                    <xdr:rowOff>19050</xdr:rowOff>
                  </from>
                  <to>
                    <xdr:col>6</xdr:col>
                    <xdr:colOff>9525</xdr:colOff>
                    <xdr:row>70</xdr:row>
                    <xdr:rowOff>238125</xdr:rowOff>
                  </to>
                </anchor>
              </controlPr>
            </control>
          </mc:Choice>
        </mc:AlternateContent>
        <mc:AlternateContent xmlns:mc="http://schemas.openxmlformats.org/markup-compatibility/2006">
          <mc:Choice Requires="x14">
            <control shapeId="18523" r:id="rId74" name="Drop Down 91">
              <controlPr defaultSize="0" autoLine="0" autoPict="0">
                <anchor moveWithCells="1">
                  <from>
                    <xdr:col>3</xdr:col>
                    <xdr:colOff>9525</xdr:colOff>
                    <xdr:row>72</xdr:row>
                    <xdr:rowOff>19050</xdr:rowOff>
                  </from>
                  <to>
                    <xdr:col>4</xdr:col>
                    <xdr:colOff>9525</xdr:colOff>
                    <xdr:row>72</xdr:row>
                    <xdr:rowOff>238125</xdr:rowOff>
                  </to>
                </anchor>
              </controlPr>
            </control>
          </mc:Choice>
        </mc:AlternateContent>
        <mc:AlternateContent xmlns:mc="http://schemas.openxmlformats.org/markup-compatibility/2006">
          <mc:Choice Requires="x14">
            <control shapeId="18528" r:id="rId75" name="Drop Down 96">
              <controlPr defaultSize="0" autoLine="0" autoPict="0">
                <anchor moveWithCells="1">
                  <from>
                    <xdr:col>3</xdr:col>
                    <xdr:colOff>9525</xdr:colOff>
                    <xdr:row>73</xdr:row>
                    <xdr:rowOff>19050</xdr:rowOff>
                  </from>
                  <to>
                    <xdr:col>4</xdr:col>
                    <xdr:colOff>9525</xdr:colOff>
                    <xdr:row>73</xdr:row>
                    <xdr:rowOff>238125</xdr:rowOff>
                  </to>
                </anchor>
              </controlPr>
            </control>
          </mc:Choice>
        </mc:AlternateContent>
        <mc:AlternateContent xmlns:mc="http://schemas.openxmlformats.org/markup-compatibility/2006">
          <mc:Choice Requires="x14">
            <control shapeId="18529" r:id="rId76" name="Drop Down 97">
              <controlPr defaultSize="0" autoLine="0" autoPict="0">
                <anchor moveWithCells="1">
                  <from>
                    <xdr:col>3</xdr:col>
                    <xdr:colOff>9525</xdr:colOff>
                    <xdr:row>74</xdr:row>
                    <xdr:rowOff>19050</xdr:rowOff>
                  </from>
                  <to>
                    <xdr:col>4</xdr:col>
                    <xdr:colOff>9525</xdr:colOff>
                    <xdr:row>74</xdr:row>
                    <xdr:rowOff>238125</xdr:rowOff>
                  </to>
                </anchor>
              </controlPr>
            </control>
          </mc:Choice>
        </mc:AlternateContent>
        <mc:AlternateContent xmlns:mc="http://schemas.openxmlformats.org/markup-compatibility/2006">
          <mc:Choice Requires="x14">
            <control shapeId="18530" r:id="rId77" name="Drop Down 98">
              <controlPr defaultSize="0" autoLine="0" autoPict="0">
                <anchor moveWithCells="1">
                  <from>
                    <xdr:col>3</xdr:col>
                    <xdr:colOff>9525</xdr:colOff>
                    <xdr:row>75</xdr:row>
                    <xdr:rowOff>19050</xdr:rowOff>
                  </from>
                  <to>
                    <xdr:col>4</xdr:col>
                    <xdr:colOff>9525</xdr:colOff>
                    <xdr:row>75</xdr:row>
                    <xdr:rowOff>238125</xdr:rowOff>
                  </to>
                </anchor>
              </controlPr>
            </control>
          </mc:Choice>
        </mc:AlternateContent>
        <mc:AlternateContent xmlns:mc="http://schemas.openxmlformats.org/markup-compatibility/2006">
          <mc:Choice Requires="x14">
            <control shapeId="18531" r:id="rId78" name="Drop Down 99">
              <controlPr defaultSize="0" autoLine="0" autoPict="0">
                <anchor moveWithCells="1">
                  <from>
                    <xdr:col>3</xdr:col>
                    <xdr:colOff>9525</xdr:colOff>
                    <xdr:row>76</xdr:row>
                    <xdr:rowOff>19050</xdr:rowOff>
                  </from>
                  <to>
                    <xdr:col>4</xdr:col>
                    <xdr:colOff>9525</xdr:colOff>
                    <xdr:row>76</xdr:row>
                    <xdr:rowOff>238125</xdr:rowOff>
                  </to>
                </anchor>
              </controlPr>
            </control>
          </mc:Choice>
        </mc:AlternateContent>
        <mc:AlternateContent xmlns:mc="http://schemas.openxmlformats.org/markup-compatibility/2006">
          <mc:Choice Requires="x14">
            <control shapeId="18532" r:id="rId79" name="Drop Down 100">
              <controlPr defaultSize="0" autoLine="0" autoPict="0">
                <anchor moveWithCells="1">
                  <from>
                    <xdr:col>3</xdr:col>
                    <xdr:colOff>9525</xdr:colOff>
                    <xdr:row>77</xdr:row>
                    <xdr:rowOff>19050</xdr:rowOff>
                  </from>
                  <to>
                    <xdr:col>4</xdr:col>
                    <xdr:colOff>9525</xdr:colOff>
                    <xdr:row>77</xdr:row>
                    <xdr:rowOff>238125</xdr:rowOff>
                  </to>
                </anchor>
              </controlPr>
            </control>
          </mc:Choice>
        </mc:AlternateContent>
        <mc:AlternateContent xmlns:mc="http://schemas.openxmlformats.org/markup-compatibility/2006">
          <mc:Choice Requires="x14">
            <control shapeId="18533" r:id="rId80" name="Drop Down 101">
              <controlPr defaultSize="0" autoLine="0" autoPict="0">
                <anchor moveWithCells="1">
                  <from>
                    <xdr:col>3</xdr:col>
                    <xdr:colOff>9525</xdr:colOff>
                    <xdr:row>79</xdr:row>
                    <xdr:rowOff>19050</xdr:rowOff>
                  </from>
                  <to>
                    <xdr:col>4</xdr:col>
                    <xdr:colOff>9525</xdr:colOff>
                    <xdr:row>79</xdr:row>
                    <xdr:rowOff>238125</xdr:rowOff>
                  </to>
                </anchor>
              </controlPr>
            </control>
          </mc:Choice>
        </mc:AlternateContent>
        <mc:AlternateContent xmlns:mc="http://schemas.openxmlformats.org/markup-compatibility/2006">
          <mc:Choice Requires="x14">
            <control shapeId="18534" r:id="rId81" name="Drop Down 102">
              <controlPr defaultSize="0" autoLine="0" autoPict="0">
                <anchor moveWithCells="1">
                  <from>
                    <xdr:col>3</xdr:col>
                    <xdr:colOff>9525</xdr:colOff>
                    <xdr:row>80</xdr:row>
                    <xdr:rowOff>19050</xdr:rowOff>
                  </from>
                  <to>
                    <xdr:col>4</xdr:col>
                    <xdr:colOff>9525</xdr:colOff>
                    <xdr:row>80</xdr:row>
                    <xdr:rowOff>238125</xdr:rowOff>
                  </to>
                </anchor>
              </controlPr>
            </control>
          </mc:Choice>
        </mc:AlternateContent>
        <mc:AlternateContent xmlns:mc="http://schemas.openxmlformats.org/markup-compatibility/2006">
          <mc:Choice Requires="x14">
            <control shapeId="18536" r:id="rId82" name="Drop Down 104">
              <controlPr defaultSize="0" autoLine="0" autoPict="0">
                <anchor moveWithCells="1">
                  <from>
                    <xdr:col>3</xdr:col>
                    <xdr:colOff>9525</xdr:colOff>
                    <xdr:row>82</xdr:row>
                    <xdr:rowOff>19050</xdr:rowOff>
                  </from>
                  <to>
                    <xdr:col>4</xdr:col>
                    <xdr:colOff>9525</xdr:colOff>
                    <xdr:row>82</xdr:row>
                    <xdr:rowOff>238125</xdr:rowOff>
                  </to>
                </anchor>
              </controlPr>
            </control>
          </mc:Choice>
        </mc:AlternateContent>
        <mc:AlternateContent xmlns:mc="http://schemas.openxmlformats.org/markup-compatibility/2006">
          <mc:Choice Requires="x14">
            <control shapeId="18537" r:id="rId83" name="Drop Down 105">
              <controlPr defaultSize="0" autoLine="0" autoPict="0">
                <anchor moveWithCells="1">
                  <from>
                    <xdr:col>3</xdr:col>
                    <xdr:colOff>9525</xdr:colOff>
                    <xdr:row>83</xdr:row>
                    <xdr:rowOff>19050</xdr:rowOff>
                  </from>
                  <to>
                    <xdr:col>4</xdr:col>
                    <xdr:colOff>9525</xdr:colOff>
                    <xdr:row>83</xdr:row>
                    <xdr:rowOff>238125</xdr:rowOff>
                  </to>
                </anchor>
              </controlPr>
            </control>
          </mc:Choice>
        </mc:AlternateContent>
        <mc:AlternateContent xmlns:mc="http://schemas.openxmlformats.org/markup-compatibility/2006">
          <mc:Choice Requires="x14">
            <control shapeId="18538" r:id="rId84" name="Drop Down 106">
              <controlPr defaultSize="0" autoLine="0" autoPict="0">
                <anchor moveWithCells="1">
                  <from>
                    <xdr:col>3</xdr:col>
                    <xdr:colOff>9525</xdr:colOff>
                    <xdr:row>84</xdr:row>
                    <xdr:rowOff>19050</xdr:rowOff>
                  </from>
                  <to>
                    <xdr:col>4</xdr:col>
                    <xdr:colOff>9525</xdr:colOff>
                    <xdr:row>84</xdr:row>
                    <xdr:rowOff>238125</xdr:rowOff>
                  </to>
                </anchor>
              </controlPr>
            </control>
          </mc:Choice>
        </mc:AlternateContent>
        <mc:AlternateContent xmlns:mc="http://schemas.openxmlformats.org/markup-compatibility/2006">
          <mc:Choice Requires="x14">
            <control shapeId="18541" r:id="rId85" name="Drop Down 109">
              <controlPr defaultSize="0" autoLine="0" autoPict="0">
                <anchor moveWithCells="1">
                  <from>
                    <xdr:col>5</xdr:col>
                    <xdr:colOff>9525</xdr:colOff>
                    <xdr:row>89</xdr:row>
                    <xdr:rowOff>19050</xdr:rowOff>
                  </from>
                  <to>
                    <xdr:col>6</xdr:col>
                    <xdr:colOff>9525</xdr:colOff>
                    <xdr:row>89</xdr:row>
                    <xdr:rowOff>238125</xdr:rowOff>
                  </to>
                </anchor>
              </controlPr>
            </control>
          </mc:Choice>
        </mc:AlternateContent>
        <mc:AlternateContent xmlns:mc="http://schemas.openxmlformats.org/markup-compatibility/2006">
          <mc:Choice Requires="x14">
            <control shapeId="18542" r:id="rId86" name="Drop Down 110">
              <controlPr defaultSize="0" autoLine="0" autoPict="0">
                <anchor moveWithCells="1">
                  <from>
                    <xdr:col>5</xdr:col>
                    <xdr:colOff>9525</xdr:colOff>
                    <xdr:row>90</xdr:row>
                    <xdr:rowOff>19050</xdr:rowOff>
                  </from>
                  <to>
                    <xdr:col>6</xdr:col>
                    <xdr:colOff>9525</xdr:colOff>
                    <xdr:row>90</xdr:row>
                    <xdr:rowOff>238125</xdr:rowOff>
                  </to>
                </anchor>
              </controlPr>
            </control>
          </mc:Choice>
        </mc:AlternateContent>
        <mc:AlternateContent xmlns:mc="http://schemas.openxmlformats.org/markup-compatibility/2006">
          <mc:Choice Requires="x14">
            <control shapeId="18543" r:id="rId87" name="Drop Down 111">
              <controlPr defaultSize="0" autoLine="0" autoPict="0">
                <anchor moveWithCells="1">
                  <from>
                    <xdr:col>5</xdr:col>
                    <xdr:colOff>9525</xdr:colOff>
                    <xdr:row>92</xdr:row>
                    <xdr:rowOff>19050</xdr:rowOff>
                  </from>
                  <to>
                    <xdr:col>6</xdr:col>
                    <xdr:colOff>9525</xdr:colOff>
                    <xdr:row>92</xdr:row>
                    <xdr:rowOff>238125</xdr:rowOff>
                  </to>
                </anchor>
              </controlPr>
            </control>
          </mc:Choice>
        </mc:AlternateContent>
        <mc:AlternateContent xmlns:mc="http://schemas.openxmlformats.org/markup-compatibility/2006">
          <mc:Choice Requires="x14">
            <control shapeId="18544" r:id="rId88" name="Drop Down 112">
              <controlPr defaultSize="0" autoLine="0" autoPict="0">
                <anchor moveWithCells="1">
                  <from>
                    <xdr:col>5</xdr:col>
                    <xdr:colOff>9525</xdr:colOff>
                    <xdr:row>93</xdr:row>
                    <xdr:rowOff>19050</xdr:rowOff>
                  </from>
                  <to>
                    <xdr:col>6</xdr:col>
                    <xdr:colOff>9525</xdr:colOff>
                    <xdr:row>93</xdr:row>
                    <xdr:rowOff>238125</xdr:rowOff>
                  </to>
                </anchor>
              </controlPr>
            </control>
          </mc:Choice>
        </mc:AlternateContent>
        <mc:AlternateContent xmlns:mc="http://schemas.openxmlformats.org/markup-compatibility/2006">
          <mc:Choice Requires="x14">
            <control shapeId="18546" r:id="rId89" name="Drop Down 114">
              <controlPr defaultSize="0" autoLine="0" autoPict="0">
                <anchor moveWithCells="1">
                  <from>
                    <xdr:col>5</xdr:col>
                    <xdr:colOff>9525</xdr:colOff>
                    <xdr:row>95</xdr:row>
                    <xdr:rowOff>19050</xdr:rowOff>
                  </from>
                  <to>
                    <xdr:col>6</xdr:col>
                    <xdr:colOff>9525</xdr:colOff>
                    <xdr:row>95</xdr:row>
                    <xdr:rowOff>238125</xdr:rowOff>
                  </to>
                </anchor>
              </controlPr>
            </control>
          </mc:Choice>
        </mc:AlternateContent>
        <mc:AlternateContent xmlns:mc="http://schemas.openxmlformats.org/markup-compatibility/2006">
          <mc:Choice Requires="x14">
            <control shapeId="18547" r:id="rId90" name="Drop Down 115">
              <controlPr defaultSize="0" autoLine="0" autoPict="0">
                <anchor moveWithCells="1">
                  <from>
                    <xdr:col>5</xdr:col>
                    <xdr:colOff>9525</xdr:colOff>
                    <xdr:row>96</xdr:row>
                    <xdr:rowOff>19050</xdr:rowOff>
                  </from>
                  <to>
                    <xdr:col>6</xdr:col>
                    <xdr:colOff>9525</xdr:colOff>
                    <xdr:row>96</xdr:row>
                    <xdr:rowOff>238125</xdr:rowOff>
                  </to>
                </anchor>
              </controlPr>
            </control>
          </mc:Choice>
        </mc:AlternateContent>
        <mc:AlternateContent xmlns:mc="http://schemas.openxmlformats.org/markup-compatibility/2006">
          <mc:Choice Requires="x14">
            <control shapeId="18548" r:id="rId91" name="Drop Down 116">
              <controlPr defaultSize="0" autoLine="0" autoPict="0">
                <anchor moveWithCells="1">
                  <from>
                    <xdr:col>5</xdr:col>
                    <xdr:colOff>9525</xdr:colOff>
                    <xdr:row>97</xdr:row>
                    <xdr:rowOff>19050</xdr:rowOff>
                  </from>
                  <to>
                    <xdr:col>6</xdr:col>
                    <xdr:colOff>9525</xdr:colOff>
                    <xdr:row>97</xdr:row>
                    <xdr:rowOff>238125</xdr:rowOff>
                  </to>
                </anchor>
              </controlPr>
            </control>
          </mc:Choice>
        </mc:AlternateContent>
        <mc:AlternateContent xmlns:mc="http://schemas.openxmlformats.org/markup-compatibility/2006">
          <mc:Choice Requires="x14">
            <control shapeId="18549" r:id="rId92" name="Drop Down 117">
              <controlPr defaultSize="0" autoLine="0" autoPict="0">
                <anchor moveWithCells="1">
                  <from>
                    <xdr:col>5</xdr:col>
                    <xdr:colOff>9525</xdr:colOff>
                    <xdr:row>98</xdr:row>
                    <xdr:rowOff>19050</xdr:rowOff>
                  </from>
                  <to>
                    <xdr:col>6</xdr:col>
                    <xdr:colOff>9525</xdr:colOff>
                    <xdr:row>98</xdr:row>
                    <xdr:rowOff>238125</xdr:rowOff>
                  </to>
                </anchor>
              </controlPr>
            </control>
          </mc:Choice>
        </mc:AlternateContent>
        <mc:AlternateContent xmlns:mc="http://schemas.openxmlformats.org/markup-compatibility/2006">
          <mc:Choice Requires="x14">
            <control shapeId="18550" r:id="rId93" name="Drop Down 118">
              <controlPr defaultSize="0" autoLine="0" autoPict="0">
                <anchor moveWithCells="1">
                  <from>
                    <xdr:col>5</xdr:col>
                    <xdr:colOff>9525</xdr:colOff>
                    <xdr:row>100</xdr:row>
                    <xdr:rowOff>19050</xdr:rowOff>
                  </from>
                  <to>
                    <xdr:col>6</xdr:col>
                    <xdr:colOff>9525</xdr:colOff>
                    <xdr:row>100</xdr:row>
                    <xdr:rowOff>238125</xdr:rowOff>
                  </to>
                </anchor>
              </controlPr>
            </control>
          </mc:Choice>
        </mc:AlternateContent>
        <mc:AlternateContent xmlns:mc="http://schemas.openxmlformats.org/markup-compatibility/2006">
          <mc:Choice Requires="x14">
            <control shapeId="18551" r:id="rId94" name="Drop Down 119">
              <controlPr defaultSize="0" autoLine="0" autoPict="0">
                <anchor moveWithCells="1">
                  <from>
                    <xdr:col>5</xdr:col>
                    <xdr:colOff>9525</xdr:colOff>
                    <xdr:row>101</xdr:row>
                    <xdr:rowOff>19050</xdr:rowOff>
                  </from>
                  <to>
                    <xdr:col>6</xdr:col>
                    <xdr:colOff>9525</xdr:colOff>
                    <xdr:row>101</xdr:row>
                    <xdr:rowOff>238125</xdr:rowOff>
                  </to>
                </anchor>
              </controlPr>
            </control>
          </mc:Choice>
        </mc:AlternateContent>
        <mc:AlternateContent xmlns:mc="http://schemas.openxmlformats.org/markup-compatibility/2006">
          <mc:Choice Requires="x14">
            <control shapeId="18552" r:id="rId95" name="Drop Down 120">
              <controlPr defaultSize="0" autoLine="0" autoPict="0">
                <anchor moveWithCells="1">
                  <from>
                    <xdr:col>5</xdr:col>
                    <xdr:colOff>9525</xdr:colOff>
                    <xdr:row>103</xdr:row>
                    <xdr:rowOff>19050</xdr:rowOff>
                  </from>
                  <to>
                    <xdr:col>6</xdr:col>
                    <xdr:colOff>9525</xdr:colOff>
                    <xdr:row>103</xdr:row>
                    <xdr:rowOff>238125</xdr:rowOff>
                  </to>
                </anchor>
              </controlPr>
            </control>
          </mc:Choice>
        </mc:AlternateContent>
        <mc:AlternateContent xmlns:mc="http://schemas.openxmlformats.org/markup-compatibility/2006">
          <mc:Choice Requires="x14">
            <control shapeId="18553" r:id="rId96" name="Drop Down 121">
              <controlPr defaultSize="0" autoLine="0" autoPict="0">
                <anchor moveWithCells="1">
                  <from>
                    <xdr:col>5</xdr:col>
                    <xdr:colOff>9525</xdr:colOff>
                    <xdr:row>104</xdr:row>
                    <xdr:rowOff>19050</xdr:rowOff>
                  </from>
                  <to>
                    <xdr:col>6</xdr:col>
                    <xdr:colOff>9525</xdr:colOff>
                    <xdr:row>104</xdr:row>
                    <xdr:rowOff>238125</xdr:rowOff>
                  </to>
                </anchor>
              </controlPr>
            </control>
          </mc:Choice>
        </mc:AlternateContent>
        <mc:AlternateContent xmlns:mc="http://schemas.openxmlformats.org/markup-compatibility/2006">
          <mc:Choice Requires="x14">
            <control shapeId="18554" r:id="rId97" name="Drop Down 122">
              <controlPr defaultSize="0" autoLine="0" autoPict="0">
                <anchor moveWithCells="1">
                  <from>
                    <xdr:col>5</xdr:col>
                    <xdr:colOff>9525</xdr:colOff>
                    <xdr:row>105</xdr:row>
                    <xdr:rowOff>19050</xdr:rowOff>
                  </from>
                  <to>
                    <xdr:col>6</xdr:col>
                    <xdr:colOff>9525</xdr:colOff>
                    <xdr:row>105</xdr:row>
                    <xdr:rowOff>238125</xdr:rowOff>
                  </to>
                </anchor>
              </controlPr>
            </control>
          </mc:Choice>
        </mc:AlternateContent>
        <mc:AlternateContent xmlns:mc="http://schemas.openxmlformats.org/markup-compatibility/2006">
          <mc:Choice Requires="x14">
            <control shapeId="18555" r:id="rId98" name="Drop Down 123">
              <controlPr defaultSize="0" autoLine="0" autoPict="0">
                <anchor moveWithCells="1">
                  <from>
                    <xdr:col>5</xdr:col>
                    <xdr:colOff>9525</xdr:colOff>
                    <xdr:row>106</xdr:row>
                    <xdr:rowOff>19050</xdr:rowOff>
                  </from>
                  <to>
                    <xdr:col>6</xdr:col>
                    <xdr:colOff>9525</xdr:colOff>
                    <xdr:row>106</xdr:row>
                    <xdr:rowOff>238125</xdr:rowOff>
                  </to>
                </anchor>
              </controlPr>
            </control>
          </mc:Choice>
        </mc:AlternateContent>
        <mc:AlternateContent xmlns:mc="http://schemas.openxmlformats.org/markup-compatibility/2006">
          <mc:Choice Requires="x14">
            <control shapeId="18556" r:id="rId99" name="Drop Down 124">
              <controlPr defaultSize="0" autoLine="0" autoPict="0">
                <anchor moveWithCells="1">
                  <from>
                    <xdr:col>3</xdr:col>
                    <xdr:colOff>9525</xdr:colOff>
                    <xdr:row>89</xdr:row>
                    <xdr:rowOff>19050</xdr:rowOff>
                  </from>
                  <to>
                    <xdr:col>4</xdr:col>
                    <xdr:colOff>9525</xdr:colOff>
                    <xdr:row>89</xdr:row>
                    <xdr:rowOff>238125</xdr:rowOff>
                  </to>
                </anchor>
              </controlPr>
            </control>
          </mc:Choice>
        </mc:AlternateContent>
        <mc:AlternateContent xmlns:mc="http://schemas.openxmlformats.org/markup-compatibility/2006">
          <mc:Choice Requires="x14">
            <control shapeId="18557" r:id="rId100" name="Drop Down 125">
              <controlPr defaultSize="0" autoLine="0" autoPict="0">
                <anchor moveWithCells="1">
                  <from>
                    <xdr:col>3</xdr:col>
                    <xdr:colOff>9525</xdr:colOff>
                    <xdr:row>90</xdr:row>
                    <xdr:rowOff>19050</xdr:rowOff>
                  </from>
                  <to>
                    <xdr:col>4</xdr:col>
                    <xdr:colOff>9525</xdr:colOff>
                    <xdr:row>90</xdr:row>
                    <xdr:rowOff>238125</xdr:rowOff>
                  </to>
                </anchor>
              </controlPr>
            </control>
          </mc:Choice>
        </mc:AlternateContent>
        <mc:AlternateContent xmlns:mc="http://schemas.openxmlformats.org/markup-compatibility/2006">
          <mc:Choice Requires="x14">
            <control shapeId="18558" r:id="rId101" name="Drop Down 126">
              <controlPr defaultSize="0" autoLine="0" autoPict="0">
                <anchor moveWithCells="1">
                  <from>
                    <xdr:col>3</xdr:col>
                    <xdr:colOff>9525</xdr:colOff>
                    <xdr:row>92</xdr:row>
                    <xdr:rowOff>19050</xdr:rowOff>
                  </from>
                  <to>
                    <xdr:col>4</xdr:col>
                    <xdr:colOff>9525</xdr:colOff>
                    <xdr:row>92</xdr:row>
                    <xdr:rowOff>238125</xdr:rowOff>
                  </to>
                </anchor>
              </controlPr>
            </control>
          </mc:Choice>
        </mc:AlternateContent>
        <mc:AlternateContent xmlns:mc="http://schemas.openxmlformats.org/markup-compatibility/2006">
          <mc:Choice Requires="x14">
            <control shapeId="18559" r:id="rId102" name="Drop Down 127">
              <controlPr defaultSize="0" autoLine="0" autoPict="0">
                <anchor moveWithCells="1">
                  <from>
                    <xdr:col>3</xdr:col>
                    <xdr:colOff>9525</xdr:colOff>
                    <xdr:row>93</xdr:row>
                    <xdr:rowOff>19050</xdr:rowOff>
                  </from>
                  <to>
                    <xdr:col>4</xdr:col>
                    <xdr:colOff>9525</xdr:colOff>
                    <xdr:row>93</xdr:row>
                    <xdr:rowOff>238125</xdr:rowOff>
                  </to>
                </anchor>
              </controlPr>
            </control>
          </mc:Choice>
        </mc:AlternateContent>
        <mc:AlternateContent xmlns:mc="http://schemas.openxmlformats.org/markup-compatibility/2006">
          <mc:Choice Requires="x14">
            <control shapeId="18561" r:id="rId103" name="Drop Down 129">
              <controlPr defaultSize="0" autoLine="0" autoPict="0">
                <anchor moveWithCells="1">
                  <from>
                    <xdr:col>3</xdr:col>
                    <xdr:colOff>9525</xdr:colOff>
                    <xdr:row>95</xdr:row>
                    <xdr:rowOff>19050</xdr:rowOff>
                  </from>
                  <to>
                    <xdr:col>4</xdr:col>
                    <xdr:colOff>9525</xdr:colOff>
                    <xdr:row>95</xdr:row>
                    <xdr:rowOff>238125</xdr:rowOff>
                  </to>
                </anchor>
              </controlPr>
            </control>
          </mc:Choice>
        </mc:AlternateContent>
        <mc:AlternateContent xmlns:mc="http://schemas.openxmlformats.org/markup-compatibility/2006">
          <mc:Choice Requires="x14">
            <control shapeId="18562" r:id="rId104" name="Drop Down 130">
              <controlPr defaultSize="0" autoLine="0" autoPict="0">
                <anchor moveWithCells="1">
                  <from>
                    <xdr:col>3</xdr:col>
                    <xdr:colOff>9525</xdr:colOff>
                    <xdr:row>96</xdr:row>
                    <xdr:rowOff>19050</xdr:rowOff>
                  </from>
                  <to>
                    <xdr:col>4</xdr:col>
                    <xdr:colOff>9525</xdr:colOff>
                    <xdr:row>96</xdr:row>
                    <xdr:rowOff>238125</xdr:rowOff>
                  </to>
                </anchor>
              </controlPr>
            </control>
          </mc:Choice>
        </mc:AlternateContent>
        <mc:AlternateContent xmlns:mc="http://schemas.openxmlformats.org/markup-compatibility/2006">
          <mc:Choice Requires="x14">
            <control shapeId="18563" r:id="rId105" name="Drop Down 131">
              <controlPr defaultSize="0" autoLine="0" autoPict="0">
                <anchor moveWithCells="1">
                  <from>
                    <xdr:col>3</xdr:col>
                    <xdr:colOff>9525</xdr:colOff>
                    <xdr:row>97</xdr:row>
                    <xdr:rowOff>19050</xdr:rowOff>
                  </from>
                  <to>
                    <xdr:col>4</xdr:col>
                    <xdr:colOff>9525</xdr:colOff>
                    <xdr:row>97</xdr:row>
                    <xdr:rowOff>238125</xdr:rowOff>
                  </to>
                </anchor>
              </controlPr>
            </control>
          </mc:Choice>
        </mc:AlternateContent>
        <mc:AlternateContent xmlns:mc="http://schemas.openxmlformats.org/markup-compatibility/2006">
          <mc:Choice Requires="x14">
            <control shapeId="18564" r:id="rId106" name="Drop Down 132">
              <controlPr defaultSize="0" autoLine="0" autoPict="0">
                <anchor moveWithCells="1">
                  <from>
                    <xdr:col>3</xdr:col>
                    <xdr:colOff>9525</xdr:colOff>
                    <xdr:row>98</xdr:row>
                    <xdr:rowOff>19050</xdr:rowOff>
                  </from>
                  <to>
                    <xdr:col>4</xdr:col>
                    <xdr:colOff>9525</xdr:colOff>
                    <xdr:row>98</xdr:row>
                    <xdr:rowOff>238125</xdr:rowOff>
                  </to>
                </anchor>
              </controlPr>
            </control>
          </mc:Choice>
        </mc:AlternateContent>
        <mc:AlternateContent xmlns:mc="http://schemas.openxmlformats.org/markup-compatibility/2006">
          <mc:Choice Requires="x14">
            <control shapeId="18565" r:id="rId107" name="Drop Down 133">
              <controlPr defaultSize="0" autoLine="0" autoPict="0">
                <anchor moveWithCells="1">
                  <from>
                    <xdr:col>3</xdr:col>
                    <xdr:colOff>9525</xdr:colOff>
                    <xdr:row>100</xdr:row>
                    <xdr:rowOff>19050</xdr:rowOff>
                  </from>
                  <to>
                    <xdr:col>4</xdr:col>
                    <xdr:colOff>9525</xdr:colOff>
                    <xdr:row>100</xdr:row>
                    <xdr:rowOff>238125</xdr:rowOff>
                  </to>
                </anchor>
              </controlPr>
            </control>
          </mc:Choice>
        </mc:AlternateContent>
        <mc:AlternateContent xmlns:mc="http://schemas.openxmlformats.org/markup-compatibility/2006">
          <mc:Choice Requires="x14">
            <control shapeId="18566" r:id="rId108" name="Drop Down 134">
              <controlPr defaultSize="0" autoLine="0" autoPict="0">
                <anchor moveWithCells="1">
                  <from>
                    <xdr:col>3</xdr:col>
                    <xdr:colOff>9525</xdr:colOff>
                    <xdr:row>101</xdr:row>
                    <xdr:rowOff>19050</xdr:rowOff>
                  </from>
                  <to>
                    <xdr:col>4</xdr:col>
                    <xdr:colOff>9525</xdr:colOff>
                    <xdr:row>101</xdr:row>
                    <xdr:rowOff>238125</xdr:rowOff>
                  </to>
                </anchor>
              </controlPr>
            </control>
          </mc:Choice>
        </mc:AlternateContent>
        <mc:AlternateContent xmlns:mc="http://schemas.openxmlformats.org/markup-compatibility/2006">
          <mc:Choice Requires="x14">
            <control shapeId="18567" r:id="rId109" name="Drop Down 135">
              <controlPr defaultSize="0" autoLine="0" autoPict="0">
                <anchor moveWithCells="1">
                  <from>
                    <xdr:col>3</xdr:col>
                    <xdr:colOff>9525</xdr:colOff>
                    <xdr:row>103</xdr:row>
                    <xdr:rowOff>19050</xdr:rowOff>
                  </from>
                  <to>
                    <xdr:col>4</xdr:col>
                    <xdr:colOff>9525</xdr:colOff>
                    <xdr:row>103</xdr:row>
                    <xdr:rowOff>238125</xdr:rowOff>
                  </to>
                </anchor>
              </controlPr>
            </control>
          </mc:Choice>
        </mc:AlternateContent>
        <mc:AlternateContent xmlns:mc="http://schemas.openxmlformats.org/markup-compatibility/2006">
          <mc:Choice Requires="x14">
            <control shapeId="18568" r:id="rId110" name="Drop Down 136">
              <controlPr defaultSize="0" autoLine="0" autoPict="0">
                <anchor moveWithCells="1">
                  <from>
                    <xdr:col>3</xdr:col>
                    <xdr:colOff>9525</xdr:colOff>
                    <xdr:row>104</xdr:row>
                    <xdr:rowOff>19050</xdr:rowOff>
                  </from>
                  <to>
                    <xdr:col>4</xdr:col>
                    <xdr:colOff>9525</xdr:colOff>
                    <xdr:row>104</xdr:row>
                    <xdr:rowOff>238125</xdr:rowOff>
                  </to>
                </anchor>
              </controlPr>
            </control>
          </mc:Choice>
        </mc:AlternateContent>
        <mc:AlternateContent xmlns:mc="http://schemas.openxmlformats.org/markup-compatibility/2006">
          <mc:Choice Requires="x14">
            <control shapeId="18569" r:id="rId111" name="Drop Down 137">
              <controlPr defaultSize="0" autoLine="0" autoPict="0">
                <anchor moveWithCells="1">
                  <from>
                    <xdr:col>3</xdr:col>
                    <xdr:colOff>9525</xdr:colOff>
                    <xdr:row>105</xdr:row>
                    <xdr:rowOff>19050</xdr:rowOff>
                  </from>
                  <to>
                    <xdr:col>4</xdr:col>
                    <xdr:colOff>9525</xdr:colOff>
                    <xdr:row>105</xdr:row>
                    <xdr:rowOff>238125</xdr:rowOff>
                  </to>
                </anchor>
              </controlPr>
            </control>
          </mc:Choice>
        </mc:AlternateContent>
        <mc:AlternateContent xmlns:mc="http://schemas.openxmlformats.org/markup-compatibility/2006">
          <mc:Choice Requires="x14">
            <control shapeId="18570" r:id="rId112" name="Drop Down 138">
              <controlPr defaultSize="0" autoLine="0" autoPict="0">
                <anchor moveWithCells="1">
                  <from>
                    <xdr:col>3</xdr:col>
                    <xdr:colOff>9525</xdr:colOff>
                    <xdr:row>106</xdr:row>
                    <xdr:rowOff>19050</xdr:rowOff>
                  </from>
                  <to>
                    <xdr:col>4</xdr:col>
                    <xdr:colOff>9525</xdr:colOff>
                    <xdr:row>106</xdr:row>
                    <xdr:rowOff>238125</xdr:rowOff>
                  </to>
                </anchor>
              </controlPr>
            </control>
          </mc:Choice>
        </mc:AlternateContent>
        <mc:AlternateContent xmlns:mc="http://schemas.openxmlformats.org/markup-compatibility/2006">
          <mc:Choice Requires="x14">
            <control shapeId="18571" r:id="rId113" name="Drop Down 139">
              <controlPr defaultSize="0" autoLine="0" autoPict="0">
                <anchor moveWithCells="1">
                  <from>
                    <xdr:col>3</xdr:col>
                    <xdr:colOff>9525</xdr:colOff>
                    <xdr:row>108</xdr:row>
                    <xdr:rowOff>19050</xdr:rowOff>
                  </from>
                  <to>
                    <xdr:col>4</xdr:col>
                    <xdr:colOff>9525</xdr:colOff>
                    <xdr:row>108</xdr:row>
                    <xdr:rowOff>238125</xdr:rowOff>
                  </to>
                </anchor>
              </controlPr>
            </control>
          </mc:Choice>
        </mc:AlternateContent>
        <mc:AlternateContent xmlns:mc="http://schemas.openxmlformats.org/markup-compatibility/2006">
          <mc:Choice Requires="x14">
            <control shapeId="18572" r:id="rId114" name="Drop Down 140">
              <controlPr defaultSize="0" autoLine="0" autoPict="0">
                <anchor moveWithCells="1">
                  <from>
                    <xdr:col>3</xdr:col>
                    <xdr:colOff>9525</xdr:colOff>
                    <xdr:row>109</xdr:row>
                    <xdr:rowOff>19050</xdr:rowOff>
                  </from>
                  <to>
                    <xdr:col>4</xdr:col>
                    <xdr:colOff>9525</xdr:colOff>
                    <xdr:row>109</xdr:row>
                    <xdr:rowOff>238125</xdr:rowOff>
                  </to>
                </anchor>
              </controlPr>
            </control>
          </mc:Choice>
        </mc:AlternateContent>
        <mc:AlternateContent xmlns:mc="http://schemas.openxmlformats.org/markup-compatibility/2006">
          <mc:Choice Requires="x14">
            <control shapeId="18573" r:id="rId115" name="Drop Down 141">
              <controlPr defaultSize="0" autoLine="0" autoPict="0">
                <anchor moveWithCells="1">
                  <from>
                    <xdr:col>3</xdr:col>
                    <xdr:colOff>9525</xdr:colOff>
                    <xdr:row>110</xdr:row>
                    <xdr:rowOff>19050</xdr:rowOff>
                  </from>
                  <to>
                    <xdr:col>4</xdr:col>
                    <xdr:colOff>9525</xdr:colOff>
                    <xdr:row>110</xdr:row>
                    <xdr:rowOff>238125</xdr:rowOff>
                  </to>
                </anchor>
              </controlPr>
            </control>
          </mc:Choice>
        </mc:AlternateContent>
        <mc:AlternateContent xmlns:mc="http://schemas.openxmlformats.org/markup-compatibility/2006">
          <mc:Choice Requires="x14">
            <control shapeId="18574" r:id="rId116" name="Drop Down 142">
              <controlPr defaultSize="0" autoLine="0" autoPict="0">
                <anchor moveWithCells="1">
                  <from>
                    <xdr:col>3</xdr:col>
                    <xdr:colOff>9525</xdr:colOff>
                    <xdr:row>111</xdr:row>
                    <xdr:rowOff>19050</xdr:rowOff>
                  </from>
                  <to>
                    <xdr:col>4</xdr:col>
                    <xdr:colOff>9525</xdr:colOff>
                    <xdr:row>111</xdr:row>
                    <xdr:rowOff>238125</xdr:rowOff>
                  </to>
                </anchor>
              </controlPr>
            </control>
          </mc:Choice>
        </mc:AlternateContent>
        <mc:AlternateContent xmlns:mc="http://schemas.openxmlformats.org/markup-compatibility/2006">
          <mc:Choice Requires="x14">
            <control shapeId="18575" r:id="rId117" name="Drop Down 143">
              <controlPr defaultSize="0" autoLine="0" autoPict="0">
                <anchor moveWithCells="1">
                  <from>
                    <xdr:col>3</xdr:col>
                    <xdr:colOff>9525</xdr:colOff>
                    <xdr:row>113</xdr:row>
                    <xdr:rowOff>19050</xdr:rowOff>
                  </from>
                  <to>
                    <xdr:col>4</xdr:col>
                    <xdr:colOff>9525</xdr:colOff>
                    <xdr:row>113</xdr:row>
                    <xdr:rowOff>238125</xdr:rowOff>
                  </to>
                </anchor>
              </controlPr>
            </control>
          </mc:Choice>
        </mc:AlternateContent>
        <mc:AlternateContent xmlns:mc="http://schemas.openxmlformats.org/markup-compatibility/2006">
          <mc:Choice Requires="x14">
            <control shapeId="18576" r:id="rId118" name="Drop Down 144">
              <controlPr defaultSize="0" autoLine="0" autoPict="0">
                <anchor moveWithCells="1">
                  <from>
                    <xdr:col>3</xdr:col>
                    <xdr:colOff>9525</xdr:colOff>
                    <xdr:row>114</xdr:row>
                    <xdr:rowOff>19050</xdr:rowOff>
                  </from>
                  <to>
                    <xdr:col>4</xdr:col>
                    <xdr:colOff>9525</xdr:colOff>
                    <xdr:row>114</xdr:row>
                    <xdr:rowOff>238125</xdr:rowOff>
                  </to>
                </anchor>
              </controlPr>
            </control>
          </mc:Choice>
        </mc:AlternateContent>
        <mc:AlternateContent xmlns:mc="http://schemas.openxmlformats.org/markup-compatibility/2006">
          <mc:Choice Requires="x14">
            <control shapeId="18578" r:id="rId119" name="Drop Down 146">
              <controlPr defaultSize="0" autoLine="0" autoPict="0">
                <anchor moveWithCells="1">
                  <from>
                    <xdr:col>3</xdr:col>
                    <xdr:colOff>9525</xdr:colOff>
                    <xdr:row>118</xdr:row>
                    <xdr:rowOff>19050</xdr:rowOff>
                  </from>
                  <to>
                    <xdr:col>4</xdr:col>
                    <xdr:colOff>9525</xdr:colOff>
                    <xdr:row>118</xdr:row>
                    <xdr:rowOff>238125</xdr:rowOff>
                  </to>
                </anchor>
              </controlPr>
            </control>
          </mc:Choice>
        </mc:AlternateContent>
        <mc:AlternateContent xmlns:mc="http://schemas.openxmlformats.org/markup-compatibility/2006">
          <mc:Choice Requires="x14">
            <control shapeId="18580" r:id="rId120" name="Drop Down 148">
              <controlPr defaultSize="0" autoLine="0" autoPict="0">
                <anchor moveWithCells="1">
                  <from>
                    <xdr:col>3</xdr:col>
                    <xdr:colOff>9525</xdr:colOff>
                    <xdr:row>119</xdr:row>
                    <xdr:rowOff>19050</xdr:rowOff>
                  </from>
                  <to>
                    <xdr:col>4</xdr:col>
                    <xdr:colOff>9525</xdr:colOff>
                    <xdr:row>119</xdr:row>
                    <xdr:rowOff>238125</xdr:rowOff>
                  </to>
                </anchor>
              </controlPr>
            </control>
          </mc:Choice>
        </mc:AlternateContent>
        <mc:AlternateContent xmlns:mc="http://schemas.openxmlformats.org/markup-compatibility/2006">
          <mc:Choice Requires="x14">
            <control shapeId="18581" r:id="rId121" name="Drop Down 149">
              <controlPr defaultSize="0" autoLine="0" autoPict="0">
                <anchor moveWithCells="1">
                  <from>
                    <xdr:col>3</xdr:col>
                    <xdr:colOff>9525</xdr:colOff>
                    <xdr:row>120</xdr:row>
                    <xdr:rowOff>19050</xdr:rowOff>
                  </from>
                  <to>
                    <xdr:col>4</xdr:col>
                    <xdr:colOff>9525</xdr:colOff>
                    <xdr:row>120</xdr:row>
                    <xdr:rowOff>238125</xdr:rowOff>
                  </to>
                </anchor>
              </controlPr>
            </control>
          </mc:Choice>
        </mc:AlternateContent>
        <mc:AlternateContent xmlns:mc="http://schemas.openxmlformats.org/markup-compatibility/2006">
          <mc:Choice Requires="x14">
            <control shapeId="18582" r:id="rId122" name="Drop Down 150">
              <controlPr defaultSize="0" autoLine="0" autoPict="0">
                <anchor moveWithCells="1">
                  <from>
                    <xdr:col>3</xdr:col>
                    <xdr:colOff>9525</xdr:colOff>
                    <xdr:row>121</xdr:row>
                    <xdr:rowOff>19050</xdr:rowOff>
                  </from>
                  <to>
                    <xdr:col>4</xdr:col>
                    <xdr:colOff>9525</xdr:colOff>
                    <xdr:row>121</xdr:row>
                    <xdr:rowOff>238125</xdr:rowOff>
                  </to>
                </anchor>
              </controlPr>
            </control>
          </mc:Choice>
        </mc:AlternateContent>
        <mc:AlternateContent xmlns:mc="http://schemas.openxmlformats.org/markup-compatibility/2006">
          <mc:Choice Requires="x14">
            <control shapeId="18583" r:id="rId123" name="Drop Down 151">
              <controlPr defaultSize="0" autoLine="0" autoPict="0">
                <anchor moveWithCells="1">
                  <from>
                    <xdr:col>3</xdr:col>
                    <xdr:colOff>9525</xdr:colOff>
                    <xdr:row>122</xdr:row>
                    <xdr:rowOff>19050</xdr:rowOff>
                  </from>
                  <to>
                    <xdr:col>4</xdr:col>
                    <xdr:colOff>9525</xdr:colOff>
                    <xdr:row>122</xdr:row>
                    <xdr:rowOff>238125</xdr:rowOff>
                  </to>
                </anchor>
              </controlPr>
            </control>
          </mc:Choice>
        </mc:AlternateContent>
        <mc:AlternateContent xmlns:mc="http://schemas.openxmlformats.org/markup-compatibility/2006">
          <mc:Choice Requires="x14">
            <control shapeId="18584" r:id="rId124" name="Drop Down 152">
              <controlPr defaultSize="0" autoLine="0" autoPict="0">
                <anchor moveWithCells="1">
                  <from>
                    <xdr:col>3</xdr:col>
                    <xdr:colOff>9525</xdr:colOff>
                    <xdr:row>123</xdr:row>
                    <xdr:rowOff>19050</xdr:rowOff>
                  </from>
                  <to>
                    <xdr:col>4</xdr:col>
                    <xdr:colOff>9525</xdr:colOff>
                    <xdr:row>123</xdr:row>
                    <xdr:rowOff>238125</xdr:rowOff>
                  </to>
                </anchor>
              </controlPr>
            </control>
          </mc:Choice>
        </mc:AlternateContent>
        <mc:AlternateContent xmlns:mc="http://schemas.openxmlformats.org/markup-compatibility/2006">
          <mc:Choice Requires="x14">
            <control shapeId="18585" r:id="rId125" name="Drop Down 153">
              <controlPr defaultSize="0" autoLine="0" autoPict="0">
                <anchor moveWithCells="1">
                  <from>
                    <xdr:col>3</xdr:col>
                    <xdr:colOff>9525</xdr:colOff>
                    <xdr:row>124</xdr:row>
                    <xdr:rowOff>19050</xdr:rowOff>
                  </from>
                  <to>
                    <xdr:col>4</xdr:col>
                    <xdr:colOff>9525</xdr:colOff>
                    <xdr:row>124</xdr:row>
                    <xdr:rowOff>238125</xdr:rowOff>
                  </to>
                </anchor>
              </controlPr>
            </control>
          </mc:Choice>
        </mc:AlternateContent>
        <mc:AlternateContent xmlns:mc="http://schemas.openxmlformats.org/markup-compatibility/2006">
          <mc:Choice Requires="x14">
            <control shapeId="18586" r:id="rId126" name="Drop Down 154">
              <controlPr defaultSize="0" autoLine="0" autoPict="0">
                <anchor moveWithCells="1">
                  <from>
                    <xdr:col>3</xdr:col>
                    <xdr:colOff>9525</xdr:colOff>
                    <xdr:row>125</xdr:row>
                    <xdr:rowOff>19050</xdr:rowOff>
                  </from>
                  <to>
                    <xdr:col>4</xdr:col>
                    <xdr:colOff>9525</xdr:colOff>
                    <xdr:row>125</xdr:row>
                    <xdr:rowOff>238125</xdr:rowOff>
                  </to>
                </anchor>
              </controlPr>
            </control>
          </mc:Choice>
        </mc:AlternateContent>
        <mc:AlternateContent xmlns:mc="http://schemas.openxmlformats.org/markup-compatibility/2006">
          <mc:Choice Requires="x14">
            <control shapeId="18587" r:id="rId127" name="Drop Down 155">
              <controlPr defaultSize="0" autoLine="0" autoPict="0">
                <anchor moveWithCells="1">
                  <from>
                    <xdr:col>3</xdr:col>
                    <xdr:colOff>9525</xdr:colOff>
                    <xdr:row>126</xdr:row>
                    <xdr:rowOff>19050</xdr:rowOff>
                  </from>
                  <to>
                    <xdr:col>4</xdr:col>
                    <xdr:colOff>9525</xdr:colOff>
                    <xdr:row>126</xdr:row>
                    <xdr:rowOff>238125</xdr:rowOff>
                  </to>
                </anchor>
              </controlPr>
            </control>
          </mc:Choice>
        </mc:AlternateContent>
        <mc:AlternateContent xmlns:mc="http://schemas.openxmlformats.org/markup-compatibility/2006">
          <mc:Choice Requires="x14">
            <control shapeId="18588" r:id="rId128" name="Drop Down 156">
              <controlPr defaultSize="0" autoLine="0" autoPict="0">
                <anchor moveWithCells="1">
                  <from>
                    <xdr:col>3</xdr:col>
                    <xdr:colOff>9525</xdr:colOff>
                    <xdr:row>127</xdr:row>
                    <xdr:rowOff>19050</xdr:rowOff>
                  </from>
                  <to>
                    <xdr:col>4</xdr:col>
                    <xdr:colOff>9525</xdr:colOff>
                    <xdr:row>127</xdr:row>
                    <xdr:rowOff>238125</xdr:rowOff>
                  </to>
                </anchor>
              </controlPr>
            </control>
          </mc:Choice>
        </mc:AlternateContent>
        <mc:AlternateContent xmlns:mc="http://schemas.openxmlformats.org/markup-compatibility/2006">
          <mc:Choice Requires="x14">
            <control shapeId="18589" r:id="rId129" name="Drop Down 157">
              <controlPr defaultSize="0" autoLine="0" autoPict="0">
                <anchor moveWithCells="1">
                  <from>
                    <xdr:col>3</xdr:col>
                    <xdr:colOff>9525</xdr:colOff>
                    <xdr:row>128</xdr:row>
                    <xdr:rowOff>19050</xdr:rowOff>
                  </from>
                  <to>
                    <xdr:col>4</xdr:col>
                    <xdr:colOff>9525</xdr:colOff>
                    <xdr:row>128</xdr:row>
                    <xdr:rowOff>238125</xdr:rowOff>
                  </to>
                </anchor>
              </controlPr>
            </control>
          </mc:Choice>
        </mc:AlternateContent>
        <mc:AlternateContent xmlns:mc="http://schemas.openxmlformats.org/markup-compatibility/2006">
          <mc:Choice Requires="x14">
            <control shapeId="18590" r:id="rId130" name="Drop Down 158">
              <controlPr defaultSize="0" autoLine="0" autoPict="0">
                <anchor moveWithCells="1">
                  <from>
                    <xdr:col>3</xdr:col>
                    <xdr:colOff>9525</xdr:colOff>
                    <xdr:row>129</xdr:row>
                    <xdr:rowOff>19050</xdr:rowOff>
                  </from>
                  <to>
                    <xdr:col>4</xdr:col>
                    <xdr:colOff>9525</xdr:colOff>
                    <xdr:row>129</xdr:row>
                    <xdr:rowOff>238125</xdr:rowOff>
                  </to>
                </anchor>
              </controlPr>
            </control>
          </mc:Choice>
        </mc:AlternateContent>
        <mc:AlternateContent xmlns:mc="http://schemas.openxmlformats.org/markup-compatibility/2006">
          <mc:Choice Requires="x14">
            <control shapeId="18592" r:id="rId131" name="Drop Down 160">
              <controlPr defaultSize="0" autoLine="0" autoPict="0">
                <anchor moveWithCells="1">
                  <from>
                    <xdr:col>3</xdr:col>
                    <xdr:colOff>9525</xdr:colOff>
                    <xdr:row>23</xdr:row>
                    <xdr:rowOff>19050</xdr:rowOff>
                  </from>
                  <to>
                    <xdr:col>4</xdr:col>
                    <xdr:colOff>9525</xdr:colOff>
                    <xdr:row>23</xdr:row>
                    <xdr:rowOff>238125</xdr:rowOff>
                  </to>
                </anchor>
              </controlPr>
            </control>
          </mc:Choice>
        </mc:AlternateContent>
        <mc:AlternateContent xmlns:mc="http://schemas.openxmlformats.org/markup-compatibility/2006">
          <mc:Choice Requires="x14">
            <control shapeId="18593" r:id="rId132" name="Drop Down 161">
              <controlPr defaultSize="0" autoLine="0" autoPict="0">
                <anchor moveWithCells="1">
                  <from>
                    <xdr:col>5</xdr:col>
                    <xdr:colOff>9525</xdr:colOff>
                    <xdr:row>23</xdr:row>
                    <xdr:rowOff>19050</xdr:rowOff>
                  </from>
                  <to>
                    <xdr:col>6</xdr:col>
                    <xdr:colOff>9525</xdr:colOff>
                    <xdr:row>23</xdr:row>
                    <xdr:rowOff>238125</xdr:rowOff>
                  </to>
                </anchor>
              </controlPr>
            </control>
          </mc:Choice>
        </mc:AlternateContent>
        <mc:AlternateContent xmlns:mc="http://schemas.openxmlformats.org/markup-compatibility/2006">
          <mc:Choice Requires="x14">
            <control shapeId="18594" r:id="rId133" name="Drop Down 162">
              <controlPr defaultSize="0" autoLine="0" autoPict="0">
                <anchor moveWithCells="1">
                  <from>
                    <xdr:col>3</xdr:col>
                    <xdr:colOff>9525</xdr:colOff>
                    <xdr:row>46</xdr:row>
                    <xdr:rowOff>19050</xdr:rowOff>
                  </from>
                  <to>
                    <xdr:col>4</xdr:col>
                    <xdr:colOff>9525</xdr:colOff>
                    <xdr:row>46</xdr:row>
                    <xdr:rowOff>238125</xdr:rowOff>
                  </to>
                </anchor>
              </controlPr>
            </control>
          </mc:Choice>
        </mc:AlternateContent>
        <mc:AlternateContent xmlns:mc="http://schemas.openxmlformats.org/markup-compatibility/2006">
          <mc:Choice Requires="x14">
            <control shapeId="18595" r:id="rId134" name="Drop Down 163">
              <controlPr defaultSize="0" autoLine="0" autoPict="0">
                <anchor moveWithCells="1">
                  <from>
                    <xdr:col>3</xdr:col>
                    <xdr:colOff>9525</xdr:colOff>
                    <xdr:row>31</xdr:row>
                    <xdr:rowOff>19050</xdr:rowOff>
                  </from>
                  <to>
                    <xdr:col>4</xdr:col>
                    <xdr:colOff>9525</xdr:colOff>
                    <xdr:row>31</xdr:row>
                    <xdr:rowOff>238125</xdr:rowOff>
                  </to>
                </anchor>
              </controlPr>
            </control>
          </mc:Choice>
        </mc:AlternateContent>
        <mc:AlternateContent xmlns:mc="http://schemas.openxmlformats.org/markup-compatibility/2006">
          <mc:Choice Requires="x14">
            <control shapeId="18596" r:id="rId135" name="Drop Down 164">
              <controlPr defaultSize="0" autoLine="0" autoPict="0">
                <anchor moveWithCells="1">
                  <from>
                    <xdr:col>3</xdr:col>
                    <xdr:colOff>9525</xdr:colOff>
                    <xdr:row>27</xdr:row>
                    <xdr:rowOff>19050</xdr:rowOff>
                  </from>
                  <to>
                    <xdr:col>4</xdr:col>
                    <xdr:colOff>9525</xdr:colOff>
                    <xdr:row>27</xdr:row>
                    <xdr:rowOff>238125</xdr:rowOff>
                  </to>
                </anchor>
              </controlPr>
            </control>
          </mc:Choice>
        </mc:AlternateContent>
        <mc:AlternateContent xmlns:mc="http://schemas.openxmlformats.org/markup-compatibility/2006">
          <mc:Choice Requires="x14">
            <control shapeId="18597" r:id="rId136" name="Drop Down 165">
              <controlPr defaultSize="0" autoLine="0" autoPict="0">
                <anchor moveWithCells="1">
                  <from>
                    <xdr:col>3</xdr:col>
                    <xdr:colOff>9525</xdr:colOff>
                    <xdr:row>29</xdr:row>
                    <xdr:rowOff>19050</xdr:rowOff>
                  </from>
                  <to>
                    <xdr:col>4</xdr:col>
                    <xdr:colOff>9525</xdr:colOff>
                    <xdr:row>29</xdr:row>
                    <xdr:rowOff>238125</xdr:rowOff>
                  </to>
                </anchor>
              </controlPr>
            </control>
          </mc:Choice>
        </mc:AlternateContent>
        <mc:AlternateContent xmlns:mc="http://schemas.openxmlformats.org/markup-compatibility/2006">
          <mc:Choice Requires="x14">
            <control shapeId="18598" r:id="rId137" name="Drop Down 166">
              <controlPr defaultSize="0" autoLine="0" autoPict="0">
                <anchor moveWithCells="1">
                  <from>
                    <xdr:col>3</xdr:col>
                    <xdr:colOff>9525</xdr:colOff>
                    <xdr:row>78</xdr:row>
                    <xdr:rowOff>19050</xdr:rowOff>
                  </from>
                  <to>
                    <xdr:col>4</xdr:col>
                    <xdr:colOff>9525</xdr:colOff>
                    <xdr:row>78</xdr:row>
                    <xdr:rowOff>238125</xdr:rowOff>
                  </to>
                </anchor>
              </controlPr>
            </control>
          </mc:Choice>
        </mc:AlternateContent>
        <mc:AlternateContent xmlns:mc="http://schemas.openxmlformats.org/markup-compatibility/2006">
          <mc:Choice Requires="x14">
            <control shapeId="18599" r:id="rId138" name="Drop Down 167">
              <controlPr defaultSize="0" autoLine="0" autoPict="0">
                <anchor moveWithCells="1">
                  <from>
                    <xdr:col>3</xdr:col>
                    <xdr:colOff>9525</xdr:colOff>
                    <xdr:row>81</xdr:row>
                    <xdr:rowOff>19050</xdr:rowOff>
                  </from>
                  <to>
                    <xdr:col>4</xdr:col>
                    <xdr:colOff>9525</xdr:colOff>
                    <xdr:row>81</xdr:row>
                    <xdr:rowOff>238125</xdr:rowOff>
                  </to>
                </anchor>
              </controlPr>
            </control>
          </mc:Choice>
        </mc:AlternateContent>
        <mc:AlternateContent xmlns:mc="http://schemas.openxmlformats.org/markup-compatibility/2006">
          <mc:Choice Requires="x14">
            <control shapeId="18600" r:id="rId139" name="Drop Down 168">
              <controlPr defaultSize="0" autoLine="0" autoPict="0">
                <anchor moveWithCells="1">
                  <from>
                    <xdr:col>3</xdr:col>
                    <xdr:colOff>9525</xdr:colOff>
                    <xdr:row>32</xdr:row>
                    <xdr:rowOff>19050</xdr:rowOff>
                  </from>
                  <to>
                    <xdr:col>4</xdr:col>
                    <xdr:colOff>9525</xdr:colOff>
                    <xdr:row>32</xdr:row>
                    <xdr:rowOff>238125</xdr:rowOff>
                  </to>
                </anchor>
              </controlPr>
            </control>
          </mc:Choice>
        </mc:AlternateContent>
        <mc:AlternateContent xmlns:mc="http://schemas.openxmlformats.org/markup-compatibility/2006">
          <mc:Choice Requires="x14">
            <control shapeId="18601" r:id="rId140" name="Drop Down 169">
              <controlPr defaultSize="0" autoLine="0" autoPict="0">
                <anchor moveWithCells="1">
                  <from>
                    <xdr:col>3</xdr:col>
                    <xdr:colOff>9525</xdr:colOff>
                    <xdr:row>115</xdr:row>
                    <xdr:rowOff>19050</xdr:rowOff>
                  </from>
                  <to>
                    <xdr:col>4</xdr:col>
                    <xdr:colOff>9525</xdr:colOff>
                    <xdr:row>115</xdr:row>
                    <xdr:rowOff>238125</xdr:rowOff>
                  </to>
                </anchor>
              </controlPr>
            </control>
          </mc:Choice>
        </mc:AlternateContent>
        <mc:AlternateContent xmlns:mc="http://schemas.openxmlformats.org/markup-compatibility/2006">
          <mc:Choice Requires="x14">
            <control shapeId="18602" r:id="rId141" name="Drop Down 170">
              <controlPr defaultSize="0" autoLine="0" autoPict="0">
                <anchor moveWithCells="1">
                  <from>
                    <xdr:col>3</xdr:col>
                    <xdr:colOff>9525</xdr:colOff>
                    <xdr:row>116</xdr:row>
                    <xdr:rowOff>19050</xdr:rowOff>
                  </from>
                  <to>
                    <xdr:col>4</xdr:col>
                    <xdr:colOff>9525</xdr:colOff>
                    <xdr:row>116</xdr:row>
                    <xdr:rowOff>238125</xdr:rowOff>
                  </to>
                </anchor>
              </controlPr>
            </control>
          </mc:Choice>
        </mc:AlternateContent>
        <mc:AlternateContent xmlns:mc="http://schemas.openxmlformats.org/markup-compatibility/2006">
          <mc:Choice Requires="x14">
            <control shapeId="18603" r:id="rId142" name="Drop Down 171">
              <controlPr defaultSize="0" autoLine="0" autoPict="0">
                <anchor moveWithCells="1">
                  <from>
                    <xdr:col>3</xdr:col>
                    <xdr:colOff>9525</xdr:colOff>
                    <xdr:row>117</xdr:row>
                    <xdr:rowOff>19050</xdr:rowOff>
                  </from>
                  <to>
                    <xdr:col>4</xdr:col>
                    <xdr:colOff>9525</xdr:colOff>
                    <xdr:row>117</xdr:row>
                    <xdr:rowOff>238125</xdr:rowOff>
                  </to>
                </anchor>
              </controlPr>
            </control>
          </mc:Choice>
        </mc:AlternateContent>
        <mc:AlternateContent xmlns:mc="http://schemas.openxmlformats.org/markup-compatibility/2006">
          <mc:Choice Requires="x14">
            <control shapeId="18604" r:id="rId143" name="Drop Down 172">
              <controlPr defaultSize="0" autoLine="0" autoPict="0">
                <anchor moveWithCells="1">
                  <from>
                    <xdr:col>3</xdr:col>
                    <xdr:colOff>9525</xdr:colOff>
                    <xdr:row>112</xdr:row>
                    <xdr:rowOff>19050</xdr:rowOff>
                  </from>
                  <to>
                    <xdr:col>4</xdr:col>
                    <xdr:colOff>9525</xdr:colOff>
                    <xdr:row>112</xdr:row>
                    <xdr:rowOff>238125</xdr:rowOff>
                  </to>
                </anchor>
              </controlPr>
            </control>
          </mc:Choice>
        </mc:AlternateContent>
        <mc:AlternateContent xmlns:mc="http://schemas.openxmlformats.org/markup-compatibility/2006">
          <mc:Choice Requires="x14">
            <control shapeId="18605" r:id="rId144" name="Drop Down 173">
              <controlPr defaultSize="0" autoLine="0" autoPict="0">
                <anchor moveWithCells="1">
                  <from>
                    <xdr:col>3</xdr:col>
                    <xdr:colOff>9525</xdr:colOff>
                    <xdr:row>19</xdr:row>
                    <xdr:rowOff>19050</xdr:rowOff>
                  </from>
                  <to>
                    <xdr:col>4</xdr:col>
                    <xdr:colOff>9525</xdr:colOff>
                    <xdr:row>19</xdr:row>
                    <xdr:rowOff>238125</xdr:rowOff>
                  </to>
                </anchor>
              </controlPr>
            </control>
          </mc:Choice>
        </mc:AlternateContent>
        <mc:AlternateContent xmlns:mc="http://schemas.openxmlformats.org/markup-compatibility/2006">
          <mc:Choice Requires="x14">
            <control shapeId="18606" r:id="rId145" name="Drop Down 174">
              <controlPr defaultSize="0" autoLine="0" autoPict="0">
                <anchor moveWithCells="1">
                  <from>
                    <xdr:col>5</xdr:col>
                    <xdr:colOff>9525</xdr:colOff>
                    <xdr:row>19</xdr:row>
                    <xdr:rowOff>19050</xdr:rowOff>
                  </from>
                  <to>
                    <xdr:col>6</xdr:col>
                    <xdr:colOff>9525</xdr:colOff>
                    <xdr:row>19</xdr:row>
                    <xdr:rowOff>238125</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D5A23B0-9F16-408E-A39A-3AF2732AAB45}">
            <x14:dataBar minLength="0" maxLength="100" border="1" gradient="0">
              <x14:cfvo type="num">
                <xm:f>0</xm:f>
              </x14:cfvo>
              <x14:cfvo type="num">
                <xm:f>100</xm:f>
              </x14:cfvo>
              <x14:borderColor theme="3"/>
              <x14:negativeFillColor rgb="FFFF0000"/>
              <x14:axisColor rgb="FF000000"/>
            </x14:dataBar>
          </x14:cfRule>
          <xm:sqref>D51</xm:sqref>
        </x14:conditionalFormatting>
        <x14:conditionalFormatting xmlns:xm="http://schemas.microsoft.com/office/excel/2006/main">
          <x14:cfRule type="dataBar" id="{EDDC9F9D-693E-414C-BCB2-21EBB243E661}">
            <x14:dataBar minLength="0" maxLength="100" border="1" gradient="0">
              <x14:cfvo type="num">
                <xm:f>0</xm:f>
              </x14:cfvo>
              <x14:cfvo type="num">
                <xm:f>100</xm:f>
              </x14:cfvo>
              <x14:borderColor theme="3"/>
              <x14:negativeFillColor rgb="FFFF0000"/>
              <x14:axisColor rgb="FF000000"/>
            </x14:dataBar>
          </x14:cfRule>
          <xm:sqref>D131</xm:sqref>
        </x14:conditionalFormatting>
        <x14:conditionalFormatting xmlns:xm="http://schemas.microsoft.com/office/excel/2006/main">
          <x14:cfRule type="dataBar" id="{94537AC3-5340-4812-8594-8619D801E14C}">
            <x14:dataBar minLength="0" maxLength="100" border="1" gradient="0">
              <x14:cfvo type="num">
                <xm:f>0</xm:f>
              </x14:cfvo>
              <x14:cfvo type="num">
                <xm:f>100</xm:f>
              </x14:cfvo>
              <x14:borderColor theme="3"/>
              <x14:negativeFillColor rgb="FFFF0000"/>
              <x14:axisColor rgb="FF000000"/>
            </x14:dataBar>
          </x14:cfRule>
          <xm:sqref>D86</xm:sqref>
        </x14:conditionalFormatting>
        <x14:conditionalFormatting xmlns:xm="http://schemas.microsoft.com/office/excel/2006/main">
          <x14:cfRule type="expression" priority="3" id="{3D538795-E73D-4FA4-84DE-E5F40CB2070F}">
            <xm:f>_Output!$B$330=1</xm:f>
            <x14:dxf>
              <font>
                <strike/>
              </font>
              <fill>
                <patternFill>
                  <bgColor rgb="FFFFC000"/>
                </patternFill>
              </fill>
            </x14:dxf>
          </x14:cfRule>
          <xm:sqref>A88:H131</xm:sqref>
        </x14:conditionalFormatting>
        <x14:conditionalFormatting xmlns:xm="http://schemas.microsoft.com/office/excel/2006/main">
          <x14:cfRule type="expression" priority="2" id="{F9B99F7D-6595-469D-A6C9-57015B634CD6}">
            <xm:f>_Output!$B$293=1</xm:f>
            <x14:dxf>
              <font>
                <strike/>
              </font>
              <fill>
                <patternFill>
                  <bgColor rgb="FFFFC000"/>
                </patternFill>
              </fill>
            </x14:dxf>
          </x14:cfRule>
          <xm:sqref>A53:H86</xm:sqref>
        </x14:conditionalFormatting>
        <x14:conditionalFormatting xmlns:xm="http://schemas.microsoft.com/office/excel/2006/main">
          <x14:cfRule type="expression" priority="1" id="{14D3DCD8-85EC-479E-9AD9-BF9A0A7A5D00}">
            <xm:f>_Output!$B$243=1</xm:f>
            <x14:dxf>
              <font>
                <strike/>
              </font>
              <fill>
                <patternFill>
                  <bgColor rgb="FFFFC000"/>
                </patternFill>
              </fill>
            </x14:dxf>
          </x14:cfRule>
          <xm:sqref>A5:H51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H354"/>
  <sheetViews>
    <sheetView showRowColHeaders="0" workbookViewId="0">
      <selection sqref="A1:H3"/>
    </sheetView>
  </sheetViews>
  <sheetFormatPr defaultColWidth="0" defaultRowHeight="15" zeroHeight="1" x14ac:dyDescent="0.25"/>
  <cols>
    <col min="1" max="2" width="9.140625" customWidth="1"/>
    <col min="3" max="3" width="80.7109375" customWidth="1"/>
    <col min="4" max="4" width="20" customWidth="1"/>
    <col min="5" max="5" width="2.28515625" customWidth="1"/>
    <col min="6" max="6" width="20" customWidth="1"/>
    <col min="7" max="7" width="2.28515625" customWidth="1"/>
    <col min="8" max="8" width="110.7109375" customWidth="1"/>
    <col min="9" max="16384" width="9.140625" hidden="1"/>
  </cols>
  <sheetData>
    <row r="1" spans="1:8" ht="20.100000000000001" customHeight="1" x14ac:dyDescent="0.25">
      <c r="A1" s="294" t="s">
        <v>928</v>
      </c>
      <c r="B1" s="295"/>
      <c r="C1" s="295"/>
      <c r="D1" s="295"/>
      <c r="E1" s="295"/>
      <c r="F1" s="295"/>
      <c r="G1" s="295"/>
      <c r="H1" s="296"/>
    </row>
    <row r="2" spans="1:8" ht="20.100000000000001" customHeight="1" x14ac:dyDescent="0.25">
      <c r="A2" s="297"/>
      <c r="B2" s="298"/>
      <c r="C2" s="298"/>
      <c r="D2" s="298"/>
      <c r="E2" s="298"/>
      <c r="F2" s="298"/>
      <c r="G2" s="298"/>
      <c r="H2" s="299"/>
    </row>
    <row r="3" spans="1:8" ht="20.100000000000001" customHeight="1" thickBot="1" x14ac:dyDescent="0.3">
      <c r="A3" s="300"/>
      <c r="B3" s="301"/>
      <c r="C3" s="301"/>
      <c r="D3" s="301"/>
      <c r="E3" s="301"/>
      <c r="F3" s="301"/>
      <c r="G3" s="301"/>
      <c r="H3" s="302"/>
    </row>
    <row r="4" spans="1:8" ht="20.100000000000001" customHeight="1" x14ac:dyDescent="0.25">
      <c r="A4" s="73"/>
      <c r="B4" s="74"/>
      <c r="C4" s="74"/>
      <c r="D4" s="74"/>
      <c r="E4" s="74"/>
      <c r="F4" s="74"/>
      <c r="G4" s="74"/>
      <c r="H4" s="75"/>
    </row>
    <row r="5" spans="1:8" s="2" customFormat="1" ht="20.100000000000001" customHeight="1" x14ac:dyDescent="0.25">
      <c r="A5" s="6">
        <v>1</v>
      </c>
      <c r="B5" s="81" t="s">
        <v>163</v>
      </c>
      <c r="C5" s="4"/>
      <c r="D5" s="82" t="s">
        <v>156</v>
      </c>
      <c r="E5" s="20"/>
      <c r="F5" s="82" t="s">
        <v>131</v>
      </c>
      <c r="G5" s="82"/>
      <c r="H5" s="9" t="s">
        <v>157</v>
      </c>
    </row>
    <row r="6" spans="1:8" s="2" customFormat="1" ht="20.100000000000001" customHeight="1" x14ac:dyDescent="0.25">
      <c r="A6" s="10"/>
      <c r="B6" s="20" t="s">
        <v>1</v>
      </c>
      <c r="C6" s="106" t="s">
        <v>396</v>
      </c>
      <c r="D6" s="4"/>
      <c r="E6" s="4"/>
      <c r="F6" s="4"/>
      <c r="G6" s="4"/>
      <c r="H6" s="24"/>
    </row>
    <row r="7" spans="1:8" s="2" customFormat="1" ht="20.100000000000001" customHeight="1" x14ac:dyDescent="0.25">
      <c r="A7" s="201"/>
      <c r="B7" s="191" t="s">
        <v>3</v>
      </c>
      <c r="C7" s="205" t="s">
        <v>472</v>
      </c>
      <c r="D7" s="180"/>
      <c r="E7" s="180"/>
      <c r="F7" s="207" t="s">
        <v>1396</v>
      </c>
      <c r="G7" s="180"/>
      <c r="H7" s="190"/>
    </row>
    <row r="8" spans="1:8" s="2" customFormat="1" ht="20.100000000000001" customHeight="1" x14ac:dyDescent="0.25">
      <c r="A8" s="201"/>
      <c r="B8" s="181" t="s">
        <v>245</v>
      </c>
      <c r="C8" s="180" t="s">
        <v>385</v>
      </c>
      <c r="D8" s="180"/>
      <c r="E8" s="180"/>
      <c r="F8" s="180" t="s">
        <v>1378</v>
      </c>
      <c r="G8" s="180"/>
      <c r="H8" s="190" t="s">
        <v>1376</v>
      </c>
    </row>
    <row r="9" spans="1:8" s="2" customFormat="1" ht="20.100000000000001" customHeight="1" x14ac:dyDescent="0.25">
      <c r="A9" s="201"/>
      <c r="B9" s="181" t="s">
        <v>1090</v>
      </c>
      <c r="C9" s="180" t="s">
        <v>394</v>
      </c>
      <c r="D9" s="180"/>
      <c r="E9" s="180"/>
      <c r="F9" s="180" t="s">
        <v>1378</v>
      </c>
      <c r="G9" s="180"/>
      <c r="H9" s="190" t="s">
        <v>1377</v>
      </c>
    </row>
    <row r="10" spans="1:8" s="2" customFormat="1" ht="20.100000000000001" customHeight="1" x14ac:dyDescent="0.25">
      <c r="A10" s="201"/>
      <c r="B10" s="181" t="s">
        <v>1679</v>
      </c>
      <c r="C10" s="204" t="s">
        <v>395</v>
      </c>
      <c r="D10" s="180"/>
      <c r="E10" s="180"/>
      <c r="F10" s="180" t="s">
        <v>1378</v>
      </c>
      <c r="G10" s="180"/>
      <c r="H10" s="190" t="s">
        <v>1397</v>
      </c>
    </row>
    <row r="11" spans="1:8" s="2" customFormat="1" ht="20.100000000000001" customHeight="1" x14ac:dyDescent="0.25">
      <c r="A11" s="201"/>
      <c r="B11" s="181" t="s">
        <v>1680</v>
      </c>
      <c r="C11" s="204" t="s">
        <v>384</v>
      </c>
      <c r="D11" s="180"/>
      <c r="E11" s="180"/>
      <c r="F11" s="180" t="s">
        <v>1378</v>
      </c>
      <c r="G11" s="180"/>
      <c r="H11" s="190" t="s">
        <v>1380</v>
      </c>
    </row>
    <row r="12" spans="1:8" s="2" customFormat="1" ht="20.100000000000001" customHeight="1" x14ac:dyDescent="0.25">
      <c r="A12" s="201"/>
      <c r="B12" s="181" t="s">
        <v>1681</v>
      </c>
      <c r="C12" s="204" t="s">
        <v>473</v>
      </c>
      <c r="D12" s="180"/>
      <c r="E12" s="180"/>
      <c r="F12" s="180" t="s">
        <v>1378</v>
      </c>
      <c r="G12" s="180"/>
      <c r="H12" s="190" t="s">
        <v>1383</v>
      </c>
    </row>
    <row r="13" spans="1:8" s="2" customFormat="1" ht="20.100000000000001" customHeight="1" x14ac:dyDescent="0.25">
      <c r="A13" s="201"/>
      <c r="B13" s="181" t="s">
        <v>1682</v>
      </c>
      <c r="C13" s="204" t="s">
        <v>401</v>
      </c>
      <c r="D13" s="180"/>
      <c r="E13" s="180"/>
      <c r="F13" s="180" t="s">
        <v>1378</v>
      </c>
      <c r="G13" s="180"/>
      <c r="H13" s="190" t="s">
        <v>1398</v>
      </c>
    </row>
    <row r="14" spans="1:8" s="2" customFormat="1" ht="20.100000000000001" customHeight="1" x14ac:dyDescent="0.25">
      <c r="A14" s="201"/>
      <c r="B14" s="181" t="s">
        <v>1683</v>
      </c>
      <c r="C14" s="180" t="s">
        <v>393</v>
      </c>
      <c r="D14" s="180"/>
      <c r="E14" s="180"/>
      <c r="F14" s="180" t="s">
        <v>1379</v>
      </c>
      <c r="G14" s="180"/>
      <c r="H14" s="190" t="s">
        <v>1399</v>
      </c>
    </row>
    <row r="15" spans="1:8" s="2" customFormat="1" ht="20.100000000000001" customHeight="1" x14ac:dyDescent="0.25">
      <c r="A15" s="201"/>
      <c r="B15" s="181" t="s">
        <v>1684</v>
      </c>
      <c r="C15" s="204" t="s">
        <v>397</v>
      </c>
      <c r="D15" s="180"/>
      <c r="E15" s="180"/>
      <c r="F15" s="180" t="s">
        <v>1379</v>
      </c>
      <c r="G15" s="180"/>
      <c r="H15" s="190" t="s">
        <v>1401</v>
      </c>
    </row>
    <row r="16" spans="1:8" s="2" customFormat="1" ht="20.100000000000001" customHeight="1" x14ac:dyDescent="0.25">
      <c r="A16" s="201"/>
      <c r="B16" s="181" t="s">
        <v>1685</v>
      </c>
      <c r="C16" s="204" t="s">
        <v>398</v>
      </c>
      <c r="D16" s="180"/>
      <c r="E16" s="180"/>
      <c r="F16" s="180" t="s">
        <v>1379</v>
      </c>
      <c r="G16" s="180"/>
      <c r="H16" s="190" t="s">
        <v>1400</v>
      </c>
    </row>
    <row r="17" spans="1:8" s="2" customFormat="1" ht="20.100000000000001" customHeight="1" x14ac:dyDescent="0.25">
      <c r="A17" s="201"/>
      <c r="B17" s="181" t="s">
        <v>1686</v>
      </c>
      <c r="C17" s="180" t="s">
        <v>399</v>
      </c>
      <c r="D17" s="180"/>
      <c r="E17" s="180"/>
      <c r="F17" s="180" t="s">
        <v>1379</v>
      </c>
      <c r="G17" s="180"/>
      <c r="H17" s="190" t="s">
        <v>1402</v>
      </c>
    </row>
    <row r="18" spans="1:8" s="2" customFormat="1" ht="20.100000000000001" customHeight="1" x14ac:dyDescent="0.25">
      <c r="A18" s="201"/>
      <c r="B18" s="181" t="s">
        <v>1687</v>
      </c>
      <c r="C18" s="192" t="s">
        <v>400</v>
      </c>
      <c r="D18" s="192"/>
      <c r="E18" s="192"/>
      <c r="F18" s="192" t="s">
        <v>1379</v>
      </c>
      <c r="G18" s="192"/>
      <c r="H18" s="194" t="s">
        <v>1403</v>
      </c>
    </row>
    <row r="19" spans="1:8" s="2" customFormat="1" ht="20.100000000000001" customHeight="1" x14ac:dyDescent="0.25">
      <c r="A19" s="201"/>
      <c r="B19" s="181"/>
      <c r="C19" s="184" t="s">
        <v>14</v>
      </c>
      <c r="D19" s="211" t="str">
        <f>VLOOKUP(SUM(_Output!B381:B391),_SUM_Completeness!A70:B81,2,FALSE)</f>
        <v>Incomplete</v>
      </c>
      <c r="E19" s="180"/>
      <c r="F19" s="180"/>
      <c r="G19" s="180"/>
      <c r="H19" s="208" t="s">
        <v>699</v>
      </c>
    </row>
    <row r="20" spans="1:8" s="2" customFormat="1" ht="20.100000000000001" customHeight="1" x14ac:dyDescent="0.25">
      <c r="A20" s="10"/>
      <c r="B20" s="4" t="s">
        <v>18</v>
      </c>
      <c r="C20" s="4" t="s">
        <v>662</v>
      </c>
      <c r="D20" s="4"/>
      <c r="E20" s="4"/>
      <c r="F20" s="4"/>
      <c r="G20" s="4"/>
      <c r="H20" s="24"/>
    </row>
    <row r="21" spans="1:8" s="2" customFormat="1" ht="20.100000000000001" customHeight="1" x14ac:dyDescent="0.25">
      <c r="A21" s="201"/>
      <c r="B21" s="196" t="s">
        <v>19</v>
      </c>
      <c r="C21" s="185" t="s">
        <v>661</v>
      </c>
      <c r="D21" s="180"/>
      <c r="E21" s="180"/>
      <c r="F21" s="207" t="s">
        <v>1396</v>
      </c>
      <c r="G21" s="180"/>
      <c r="H21" s="190"/>
    </row>
    <row r="22" spans="1:8" s="2" customFormat="1" ht="20.100000000000001" customHeight="1" x14ac:dyDescent="0.25">
      <c r="A22" s="201"/>
      <c r="B22" s="181" t="s">
        <v>1092</v>
      </c>
      <c r="C22" s="204" t="s">
        <v>388</v>
      </c>
      <c r="D22" s="180"/>
      <c r="E22" s="180"/>
      <c r="F22" s="180" t="s">
        <v>1378</v>
      </c>
      <c r="G22" s="180"/>
      <c r="H22" s="190" t="s">
        <v>1404</v>
      </c>
    </row>
    <row r="23" spans="1:8" s="2" customFormat="1" ht="20.100000000000001" customHeight="1" x14ac:dyDescent="0.25">
      <c r="A23" s="201"/>
      <c r="B23" s="181" t="s">
        <v>1093</v>
      </c>
      <c r="C23" s="204" t="s">
        <v>389</v>
      </c>
      <c r="D23" s="180"/>
      <c r="E23" s="180"/>
      <c r="F23" s="180" t="s">
        <v>1378</v>
      </c>
      <c r="G23" s="180"/>
      <c r="H23" s="190"/>
    </row>
    <row r="24" spans="1:8" s="2" customFormat="1" ht="20.100000000000001" customHeight="1" x14ac:dyDescent="0.25">
      <c r="A24" s="201"/>
      <c r="B24" s="181" t="s">
        <v>1097</v>
      </c>
      <c r="C24" s="204" t="s">
        <v>390</v>
      </c>
      <c r="D24" s="180"/>
      <c r="E24" s="180"/>
      <c r="F24" s="180" t="s">
        <v>1378</v>
      </c>
      <c r="G24" s="180"/>
      <c r="H24" s="190"/>
    </row>
    <row r="25" spans="1:8" s="2" customFormat="1" ht="20.100000000000001" customHeight="1" x14ac:dyDescent="0.25">
      <c r="A25" s="201"/>
      <c r="B25" s="181" t="s">
        <v>1108</v>
      </c>
      <c r="C25" s="204" t="s">
        <v>386</v>
      </c>
      <c r="D25" s="180"/>
      <c r="E25" s="180"/>
      <c r="F25" s="180" t="s">
        <v>1378</v>
      </c>
      <c r="G25" s="180"/>
      <c r="H25" s="190"/>
    </row>
    <row r="26" spans="1:8" s="2" customFormat="1" ht="20.100000000000001" customHeight="1" x14ac:dyDescent="0.25">
      <c r="A26" s="201"/>
      <c r="B26" s="181" t="s">
        <v>1671</v>
      </c>
      <c r="C26" s="204" t="s">
        <v>387</v>
      </c>
      <c r="D26" s="180"/>
      <c r="E26" s="180"/>
      <c r="F26" s="180" t="s">
        <v>1378</v>
      </c>
      <c r="G26" s="180"/>
      <c r="H26" s="190"/>
    </row>
    <row r="27" spans="1:8" s="2" customFormat="1" ht="20.100000000000001" customHeight="1" x14ac:dyDescent="0.25">
      <c r="A27" s="201"/>
      <c r="B27" s="181" t="s">
        <v>1672</v>
      </c>
      <c r="C27" s="204" t="s">
        <v>403</v>
      </c>
      <c r="D27" s="180"/>
      <c r="E27" s="180"/>
      <c r="F27" s="180" t="s">
        <v>1379</v>
      </c>
      <c r="G27" s="180"/>
      <c r="H27" s="190" t="s">
        <v>1384</v>
      </c>
    </row>
    <row r="28" spans="1:8" s="2" customFormat="1" ht="20.100000000000001" customHeight="1" x14ac:dyDescent="0.25">
      <c r="A28" s="201"/>
      <c r="B28" s="181" t="s">
        <v>1673</v>
      </c>
      <c r="C28" s="204" t="s">
        <v>391</v>
      </c>
      <c r="D28" s="180"/>
      <c r="E28" s="180"/>
      <c r="F28" s="180" t="s">
        <v>1379</v>
      </c>
      <c r="G28" s="180"/>
      <c r="H28" s="190"/>
    </row>
    <row r="29" spans="1:8" s="2" customFormat="1" ht="20.100000000000001" customHeight="1" x14ac:dyDescent="0.25">
      <c r="A29" s="201"/>
      <c r="B29" s="181" t="s">
        <v>1674</v>
      </c>
      <c r="C29" s="204" t="s">
        <v>405</v>
      </c>
      <c r="D29" s="180"/>
      <c r="E29" s="180"/>
      <c r="F29" s="180" t="s">
        <v>1379</v>
      </c>
      <c r="G29" s="180"/>
      <c r="H29" s="190"/>
    </row>
    <row r="30" spans="1:8" s="2" customFormat="1" ht="20.100000000000001" customHeight="1" x14ac:dyDescent="0.25">
      <c r="A30" s="201"/>
      <c r="B30" s="181" t="s">
        <v>1675</v>
      </c>
      <c r="C30" s="204" t="s">
        <v>392</v>
      </c>
      <c r="D30" s="180"/>
      <c r="E30" s="180"/>
      <c r="F30" s="180" t="s">
        <v>1379</v>
      </c>
      <c r="G30" s="180"/>
      <c r="H30" s="190"/>
    </row>
    <row r="31" spans="1:8" s="2" customFormat="1" ht="20.100000000000001" customHeight="1" x14ac:dyDescent="0.25">
      <c r="A31" s="201"/>
      <c r="B31" s="181" t="s">
        <v>1676</v>
      </c>
      <c r="C31" s="204" t="s">
        <v>1386</v>
      </c>
      <c r="D31" s="180"/>
      <c r="E31" s="180"/>
      <c r="F31" s="180" t="s">
        <v>1379</v>
      </c>
      <c r="G31" s="180"/>
      <c r="H31" s="190" t="s">
        <v>1385</v>
      </c>
    </row>
    <row r="32" spans="1:8" s="2" customFormat="1" ht="20.100000000000001" customHeight="1" x14ac:dyDescent="0.25">
      <c r="A32" s="201"/>
      <c r="B32" s="181" t="s">
        <v>1677</v>
      </c>
      <c r="C32" s="204" t="s">
        <v>402</v>
      </c>
      <c r="D32" s="180"/>
      <c r="E32" s="180"/>
      <c r="F32" s="180" t="s">
        <v>1381</v>
      </c>
      <c r="G32" s="180"/>
      <c r="H32" s="190"/>
    </row>
    <row r="33" spans="1:8" s="2" customFormat="1" ht="20.100000000000001" customHeight="1" x14ac:dyDescent="0.25">
      <c r="A33" s="201"/>
      <c r="B33" s="181" t="s">
        <v>1678</v>
      </c>
      <c r="C33" s="210" t="s">
        <v>404</v>
      </c>
      <c r="D33" s="192"/>
      <c r="E33" s="192"/>
      <c r="F33" s="192" t="s">
        <v>1382</v>
      </c>
      <c r="G33" s="192"/>
      <c r="H33" s="194" t="s">
        <v>1405</v>
      </c>
    </row>
    <row r="34" spans="1:8" s="2" customFormat="1" ht="20.100000000000001" customHeight="1" x14ac:dyDescent="0.25">
      <c r="A34" s="201"/>
      <c r="B34" s="181"/>
      <c r="C34" s="197" t="s">
        <v>14</v>
      </c>
      <c r="D34" s="211" t="str">
        <f>VLOOKUP(SUM(_Output!B394:B405),_SUM_Completeness!A84:B96,2,FALSE)</f>
        <v>Incomplete</v>
      </c>
      <c r="E34" s="180"/>
      <c r="F34" s="180"/>
      <c r="G34" s="180"/>
      <c r="H34" s="208" t="s">
        <v>663</v>
      </c>
    </row>
    <row r="35" spans="1:8" s="2" customFormat="1" ht="20.100000000000001" customHeight="1" x14ac:dyDescent="0.25">
      <c r="A35" s="10"/>
      <c r="B35" s="23" t="s">
        <v>20</v>
      </c>
      <c r="C35" s="107" t="s">
        <v>406</v>
      </c>
      <c r="D35" s="82"/>
      <c r="E35" s="82"/>
      <c r="F35" s="82"/>
      <c r="G35" s="4"/>
      <c r="H35" s="24"/>
    </row>
    <row r="36" spans="1:8" s="2" customFormat="1" ht="20.100000000000001" customHeight="1" x14ac:dyDescent="0.25">
      <c r="A36" s="10"/>
      <c r="B36" s="14" t="s">
        <v>446</v>
      </c>
      <c r="C36" s="106" t="s">
        <v>416</v>
      </c>
      <c r="D36" s="4"/>
      <c r="E36" s="4"/>
      <c r="F36" s="4"/>
      <c r="G36" s="4"/>
      <c r="H36" s="24" t="s">
        <v>438</v>
      </c>
    </row>
    <row r="37" spans="1:8" s="2" customFormat="1" ht="20.100000000000001" customHeight="1" x14ac:dyDescent="0.25">
      <c r="A37" s="10"/>
      <c r="B37" s="14" t="s">
        <v>447</v>
      </c>
      <c r="C37" s="106" t="s">
        <v>417</v>
      </c>
      <c r="D37" s="4"/>
      <c r="E37" s="4"/>
      <c r="F37" s="4"/>
      <c r="G37" s="4"/>
      <c r="H37" s="24" t="s">
        <v>439</v>
      </c>
    </row>
    <row r="38" spans="1:8" s="2" customFormat="1" ht="20.100000000000001" customHeight="1" x14ac:dyDescent="0.25">
      <c r="A38" s="10"/>
      <c r="B38" s="14" t="s">
        <v>448</v>
      </c>
      <c r="C38" s="106" t="s">
        <v>418</v>
      </c>
      <c r="D38" s="4"/>
      <c r="E38" s="4"/>
      <c r="F38" s="4"/>
      <c r="G38" s="4"/>
      <c r="H38" s="24" t="s">
        <v>440</v>
      </c>
    </row>
    <row r="39" spans="1:8" s="2" customFormat="1" ht="20.100000000000001" customHeight="1" x14ac:dyDescent="0.25">
      <c r="A39" s="10"/>
      <c r="B39" s="14" t="s">
        <v>449</v>
      </c>
      <c r="C39" s="106" t="s">
        <v>419</v>
      </c>
      <c r="D39" s="4"/>
      <c r="E39" s="4"/>
      <c r="F39" s="4"/>
      <c r="G39" s="4"/>
      <c r="H39" s="24" t="s">
        <v>441</v>
      </c>
    </row>
    <row r="40" spans="1:8" s="2" customFormat="1" ht="20.100000000000001" customHeight="1" x14ac:dyDescent="0.25">
      <c r="A40" s="10"/>
      <c r="B40" s="14" t="s">
        <v>450</v>
      </c>
      <c r="C40" s="106" t="s">
        <v>420</v>
      </c>
      <c r="D40" s="4"/>
      <c r="E40" s="4"/>
      <c r="F40" s="4"/>
      <c r="G40" s="4"/>
      <c r="H40" s="24" t="s">
        <v>442</v>
      </c>
    </row>
    <row r="41" spans="1:8" s="2" customFormat="1" ht="20.100000000000001" customHeight="1" x14ac:dyDescent="0.25">
      <c r="A41" s="10"/>
      <c r="B41" s="14" t="s">
        <v>451</v>
      </c>
      <c r="C41" s="106" t="s">
        <v>421</v>
      </c>
      <c r="D41" s="4"/>
      <c r="E41" s="4"/>
      <c r="F41" s="4"/>
      <c r="G41" s="4"/>
      <c r="H41" s="24" t="s">
        <v>522</v>
      </c>
    </row>
    <row r="42" spans="1:8" s="2" customFormat="1" ht="20.100000000000001" customHeight="1" x14ac:dyDescent="0.25">
      <c r="A42" s="10"/>
      <c r="B42" s="14" t="s">
        <v>452</v>
      </c>
      <c r="C42" s="106" t="s">
        <v>422</v>
      </c>
      <c r="D42" s="4"/>
      <c r="E42" s="4"/>
      <c r="F42" s="4"/>
      <c r="G42" s="4"/>
      <c r="H42" s="24" t="s">
        <v>1072</v>
      </c>
    </row>
    <row r="43" spans="1:8" s="2" customFormat="1" ht="20.100000000000001" customHeight="1" x14ac:dyDescent="0.25">
      <c r="A43" s="10"/>
      <c r="B43" s="14" t="s">
        <v>453</v>
      </c>
      <c r="C43" s="106" t="s">
        <v>423</v>
      </c>
      <c r="D43" s="4"/>
      <c r="E43" s="4"/>
      <c r="F43" s="4"/>
      <c r="G43" s="4"/>
      <c r="H43" s="24" t="s">
        <v>1395</v>
      </c>
    </row>
    <row r="44" spans="1:8" s="2" customFormat="1" ht="20.100000000000001" customHeight="1" x14ac:dyDescent="0.25">
      <c r="A44" s="10"/>
      <c r="B44" s="14" t="s">
        <v>454</v>
      </c>
      <c r="C44" s="106" t="s">
        <v>424</v>
      </c>
      <c r="D44" s="4"/>
      <c r="E44" s="4"/>
      <c r="F44" s="4"/>
      <c r="G44" s="4"/>
      <c r="H44" s="24" t="s">
        <v>1394</v>
      </c>
    </row>
    <row r="45" spans="1:8" s="2" customFormat="1" ht="20.100000000000001" customHeight="1" x14ac:dyDescent="0.25">
      <c r="A45" s="10"/>
      <c r="B45" s="14" t="s">
        <v>455</v>
      </c>
      <c r="C45" s="106" t="s">
        <v>425</v>
      </c>
      <c r="D45" s="4"/>
      <c r="E45" s="4"/>
      <c r="F45" s="4"/>
      <c r="G45" s="4"/>
      <c r="H45" s="24" t="s">
        <v>1523</v>
      </c>
    </row>
    <row r="46" spans="1:8" s="2" customFormat="1" ht="20.100000000000001" customHeight="1" x14ac:dyDescent="0.25">
      <c r="A46" s="10"/>
      <c r="B46" s="14" t="s">
        <v>456</v>
      </c>
      <c r="C46" s="106" t="s">
        <v>426</v>
      </c>
      <c r="D46" s="4"/>
      <c r="E46" s="4"/>
      <c r="F46" s="4"/>
      <c r="G46" s="4"/>
      <c r="H46" s="24" t="s">
        <v>1393</v>
      </c>
    </row>
    <row r="47" spans="1:8" s="2" customFormat="1" ht="20.100000000000001" customHeight="1" x14ac:dyDescent="0.25">
      <c r="A47" s="10"/>
      <c r="B47" s="14" t="s">
        <v>457</v>
      </c>
      <c r="C47" s="106" t="s">
        <v>427</v>
      </c>
      <c r="D47" s="4"/>
      <c r="E47" s="4"/>
      <c r="F47" s="4"/>
      <c r="G47" s="4"/>
      <c r="H47" s="24" t="s">
        <v>1392</v>
      </c>
    </row>
    <row r="48" spans="1:8" s="2" customFormat="1" ht="20.100000000000001" customHeight="1" x14ac:dyDescent="0.25">
      <c r="A48" s="10"/>
      <c r="B48" s="14" t="s">
        <v>1688</v>
      </c>
      <c r="C48" s="106" t="s">
        <v>428</v>
      </c>
      <c r="D48" s="4"/>
      <c r="E48" s="4"/>
      <c r="F48" s="4"/>
      <c r="G48" s="4"/>
      <c r="H48" s="24" t="s">
        <v>1391</v>
      </c>
    </row>
    <row r="49" spans="1:8" s="2" customFormat="1" ht="20.100000000000001" customHeight="1" x14ac:dyDescent="0.25">
      <c r="A49" s="10"/>
      <c r="B49" s="14" t="s">
        <v>1689</v>
      </c>
      <c r="C49" s="106" t="s">
        <v>429</v>
      </c>
      <c r="D49" s="4"/>
      <c r="E49" s="4"/>
      <c r="F49" s="4"/>
      <c r="G49" s="4"/>
      <c r="H49" s="24" t="s">
        <v>1388</v>
      </c>
    </row>
    <row r="50" spans="1:8" s="2" customFormat="1" ht="20.100000000000001" customHeight="1" x14ac:dyDescent="0.25">
      <c r="A50" s="10"/>
      <c r="B50" s="14" t="s">
        <v>1690</v>
      </c>
      <c r="C50" s="106" t="s">
        <v>430</v>
      </c>
      <c r="D50" s="4"/>
      <c r="E50" s="4"/>
      <c r="F50" s="4"/>
      <c r="G50" s="4"/>
      <c r="H50" s="24" t="s">
        <v>1390</v>
      </c>
    </row>
    <row r="51" spans="1:8" s="2" customFormat="1" ht="20.100000000000001" customHeight="1" x14ac:dyDescent="0.25">
      <c r="A51" s="10"/>
      <c r="B51" s="14" t="s">
        <v>1691</v>
      </c>
      <c r="C51" s="106" t="s">
        <v>431</v>
      </c>
      <c r="D51" s="4"/>
      <c r="E51" s="4"/>
      <c r="F51" s="4"/>
      <c r="G51" s="4"/>
      <c r="H51" s="24" t="s">
        <v>1389</v>
      </c>
    </row>
    <row r="52" spans="1:8" s="2" customFormat="1" ht="20.100000000000001" customHeight="1" x14ac:dyDescent="0.25">
      <c r="A52" s="10"/>
      <c r="B52" s="14" t="s">
        <v>1692</v>
      </c>
      <c r="C52" s="106" t="s">
        <v>1067</v>
      </c>
      <c r="D52" s="4"/>
      <c r="E52" s="4"/>
      <c r="F52" s="4"/>
      <c r="G52" s="4"/>
      <c r="H52" s="24" t="s">
        <v>1068</v>
      </c>
    </row>
    <row r="53" spans="1:8" s="2" customFormat="1" ht="20.100000000000001" customHeight="1" x14ac:dyDescent="0.25">
      <c r="A53" s="10"/>
      <c r="B53" s="14" t="s">
        <v>1693</v>
      </c>
      <c r="C53" s="106" t="s">
        <v>497</v>
      </c>
      <c r="D53" s="4"/>
      <c r="E53" s="4"/>
      <c r="F53" s="4"/>
      <c r="G53" s="4"/>
      <c r="H53" s="24" t="s">
        <v>1524</v>
      </c>
    </row>
    <row r="54" spans="1:8" s="2" customFormat="1" ht="20.100000000000001" customHeight="1" x14ac:dyDescent="0.25">
      <c r="A54" s="10"/>
      <c r="B54" s="14" t="s">
        <v>1694</v>
      </c>
      <c r="C54" s="106" t="s">
        <v>1098</v>
      </c>
      <c r="D54" s="4"/>
      <c r="E54" s="4"/>
      <c r="F54" s="4"/>
      <c r="G54" s="4"/>
      <c r="H54" s="4" t="s">
        <v>1387</v>
      </c>
    </row>
    <row r="55" spans="1:8" s="2" customFormat="1" ht="20.100000000000001" customHeight="1" x14ac:dyDescent="0.25">
      <c r="A55" s="10"/>
      <c r="B55" s="14" t="s">
        <v>2045</v>
      </c>
      <c r="C55" s="212" t="s">
        <v>2046</v>
      </c>
      <c r="D55" s="56"/>
      <c r="E55" s="56"/>
      <c r="F55" s="56"/>
      <c r="G55" s="56"/>
      <c r="H55" s="198" t="s">
        <v>2047</v>
      </c>
    </row>
    <row r="56" spans="1:8" s="2" customFormat="1" ht="20.100000000000001" customHeight="1" x14ac:dyDescent="0.25">
      <c r="A56" s="10"/>
      <c r="B56" s="4"/>
      <c r="C56" s="22" t="s">
        <v>1194</v>
      </c>
      <c r="D56" s="215">
        <f>ROUND(_Output!G428,0)</f>
        <v>0</v>
      </c>
      <c r="E56" s="4"/>
      <c r="F56" s="4"/>
      <c r="G56" s="4"/>
      <c r="H56" s="24"/>
    </row>
    <row r="57" spans="1:8" s="2" customFormat="1" ht="39.950000000000003" customHeight="1" x14ac:dyDescent="0.25">
      <c r="A57" s="10"/>
      <c r="B57" s="108" t="s">
        <v>524</v>
      </c>
      <c r="C57" s="109" t="s">
        <v>525</v>
      </c>
      <c r="D57" s="359"/>
      <c r="E57" s="357"/>
      <c r="F57" s="358"/>
      <c r="G57" s="108"/>
      <c r="H57" s="110" t="s">
        <v>745</v>
      </c>
    </row>
    <row r="58" spans="1:8" s="2" customFormat="1" ht="20.100000000000001" customHeight="1" x14ac:dyDescent="0.25">
      <c r="A58" s="10"/>
      <c r="B58" s="4"/>
      <c r="C58" s="106"/>
      <c r="D58" s="4"/>
      <c r="E58" s="4"/>
      <c r="F58" s="4"/>
      <c r="G58" s="4"/>
      <c r="H58" s="24"/>
    </row>
    <row r="59" spans="1:8" s="2" customFormat="1" ht="20.100000000000001" customHeight="1" x14ac:dyDescent="0.25">
      <c r="A59" s="6">
        <v>2</v>
      </c>
      <c r="B59" s="81" t="s">
        <v>164</v>
      </c>
      <c r="C59" s="4"/>
      <c r="D59" s="82" t="s">
        <v>156</v>
      </c>
      <c r="E59" s="20"/>
      <c r="F59" s="82" t="s">
        <v>131</v>
      </c>
      <c r="G59" s="82"/>
      <c r="H59" s="9" t="s">
        <v>157</v>
      </c>
    </row>
    <row r="60" spans="1:8" s="2" customFormat="1" ht="20.100000000000001" customHeight="1" x14ac:dyDescent="0.25">
      <c r="A60" s="10"/>
      <c r="B60" s="20" t="s">
        <v>5</v>
      </c>
      <c r="C60" s="106" t="s">
        <v>1525</v>
      </c>
      <c r="D60" s="4"/>
      <c r="E60" s="4"/>
      <c r="F60" s="4"/>
      <c r="G60" s="4"/>
      <c r="H60" s="24"/>
    </row>
    <row r="61" spans="1:8" s="2" customFormat="1" ht="20.100000000000001" customHeight="1" x14ac:dyDescent="0.25">
      <c r="A61" s="10"/>
      <c r="B61" s="111" t="s">
        <v>929</v>
      </c>
      <c r="C61" s="106" t="s">
        <v>481</v>
      </c>
      <c r="D61" s="5"/>
      <c r="E61" s="4"/>
      <c r="F61" s="4"/>
      <c r="G61" s="4"/>
      <c r="H61" s="24" t="s">
        <v>480</v>
      </c>
    </row>
    <row r="62" spans="1:8" s="2" customFormat="1" ht="20.100000000000001" customHeight="1" x14ac:dyDescent="0.25">
      <c r="A62" s="10"/>
      <c r="B62" s="111" t="s">
        <v>930</v>
      </c>
      <c r="C62" s="106" t="s">
        <v>690</v>
      </c>
      <c r="D62" s="5"/>
      <c r="E62" s="4"/>
      <c r="F62" s="4"/>
      <c r="G62" s="4"/>
      <c r="H62" s="24" t="s">
        <v>482</v>
      </c>
    </row>
    <row r="63" spans="1:8" s="2" customFormat="1" ht="20.100000000000001" customHeight="1" x14ac:dyDescent="0.25">
      <c r="A63" s="10"/>
      <c r="B63" s="111"/>
      <c r="C63" s="81" t="s">
        <v>716</v>
      </c>
      <c r="D63" s="4"/>
      <c r="E63" s="4"/>
      <c r="F63" s="4"/>
      <c r="G63" s="4"/>
      <c r="H63" s="24" t="s">
        <v>1506</v>
      </c>
    </row>
    <row r="64" spans="1:8" s="2" customFormat="1" ht="20.100000000000001" customHeight="1" x14ac:dyDescent="0.25">
      <c r="A64" s="10"/>
      <c r="B64" s="20" t="s">
        <v>7</v>
      </c>
      <c r="C64" s="106" t="s">
        <v>478</v>
      </c>
      <c r="D64" s="4"/>
      <c r="E64" s="4"/>
      <c r="F64" s="4"/>
      <c r="G64" s="4"/>
      <c r="H64" s="24" t="s">
        <v>479</v>
      </c>
    </row>
    <row r="65" spans="1:8" s="2" customFormat="1" ht="20.100000000000001" customHeight="1" x14ac:dyDescent="0.25">
      <c r="A65" s="10"/>
      <c r="B65" s="20" t="s">
        <v>10</v>
      </c>
      <c r="C65" s="106" t="s">
        <v>697</v>
      </c>
      <c r="D65" s="4"/>
      <c r="E65" s="4"/>
      <c r="F65" s="4"/>
      <c r="G65" s="4"/>
      <c r="H65" s="24"/>
    </row>
    <row r="66" spans="1:8" s="2" customFormat="1" ht="20.100000000000001" customHeight="1" x14ac:dyDescent="0.25">
      <c r="A66" s="201"/>
      <c r="B66" s="191" t="s">
        <v>21</v>
      </c>
      <c r="C66" s="205" t="s">
        <v>698</v>
      </c>
      <c r="D66" s="180"/>
      <c r="E66" s="180"/>
      <c r="F66" s="207" t="s">
        <v>1396</v>
      </c>
      <c r="G66" s="180"/>
      <c r="H66" s="190"/>
    </row>
    <row r="67" spans="1:8" s="2" customFormat="1" ht="20.100000000000001" customHeight="1" x14ac:dyDescent="0.25">
      <c r="A67" s="201"/>
      <c r="B67" s="181" t="s">
        <v>934</v>
      </c>
      <c r="C67" s="204" t="s">
        <v>692</v>
      </c>
      <c r="D67" s="180"/>
      <c r="E67" s="180"/>
      <c r="F67" s="180" t="s">
        <v>1378</v>
      </c>
      <c r="G67" s="180"/>
      <c r="H67" s="190" t="s">
        <v>1526</v>
      </c>
    </row>
    <row r="68" spans="1:8" s="2" customFormat="1" ht="20.100000000000001" customHeight="1" x14ac:dyDescent="0.25">
      <c r="A68" s="201"/>
      <c r="B68" s="181" t="s">
        <v>938</v>
      </c>
      <c r="C68" s="204" t="s">
        <v>384</v>
      </c>
      <c r="D68" s="180"/>
      <c r="E68" s="180"/>
      <c r="F68" s="180" t="s">
        <v>1378</v>
      </c>
      <c r="G68" s="180"/>
      <c r="H68" s="190" t="s">
        <v>691</v>
      </c>
    </row>
    <row r="69" spans="1:8" s="2" customFormat="1" ht="20.100000000000001" customHeight="1" x14ac:dyDescent="0.25">
      <c r="A69" s="201"/>
      <c r="B69" s="181" t="s">
        <v>939</v>
      </c>
      <c r="C69" s="204" t="s">
        <v>693</v>
      </c>
      <c r="D69" s="180"/>
      <c r="E69" s="180"/>
      <c r="F69" s="180" t="s">
        <v>1378</v>
      </c>
      <c r="G69" s="180"/>
      <c r="H69" s="190" t="s">
        <v>696</v>
      </c>
    </row>
    <row r="70" spans="1:8" s="2" customFormat="1" ht="20.100000000000001" customHeight="1" x14ac:dyDescent="0.25">
      <c r="A70" s="201"/>
      <c r="B70" s="181" t="s">
        <v>940</v>
      </c>
      <c r="C70" s="204" t="s">
        <v>694</v>
      </c>
      <c r="D70" s="180"/>
      <c r="E70" s="180"/>
      <c r="F70" s="180" t="s">
        <v>1378</v>
      </c>
      <c r="G70" s="180"/>
      <c r="H70" s="190" t="s">
        <v>695</v>
      </c>
    </row>
    <row r="71" spans="1:8" s="2" customFormat="1" ht="20.100000000000001" customHeight="1" x14ac:dyDescent="0.25">
      <c r="A71" s="201"/>
      <c r="B71" s="181" t="s">
        <v>1695</v>
      </c>
      <c r="C71" s="204" t="s">
        <v>473</v>
      </c>
      <c r="D71" s="180"/>
      <c r="E71" s="180"/>
      <c r="F71" s="180" t="s">
        <v>1378</v>
      </c>
      <c r="G71" s="180"/>
      <c r="H71" s="190" t="s">
        <v>1414</v>
      </c>
    </row>
    <row r="72" spans="1:8" s="2" customFormat="1" ht="20.100000000000001" customHeight="1" x14ac:dyDescent="0.25">
      <c r="A72" s="201"/>
      <c r="B72" s="181" t="s">
        <v>1696</v>
      </c>
      <c r="C72" s="204" t="s">
        <v>401</v>
      </c>
      <c r="D72" s="180"/>
      <c r="E72" s="180"/>
      <c r="F72" s="180" t="s">
        <v>1378</v>
      </c>
      <c r="G72" s="180"/>
      <c r="H72" s="190" t="s">
        <v>1398</v>
      </c>
    </row>
    <row r="73" spans="1:8" s="2" customFormat="1" ht="20.100000000000001" customHeight="1" x14ac:dyDescent="0.25">
      <c r="A73" s="201"/>
      <c r="B73" s="181" t="s">
        <v>1697</v>
      </c>
      <c r="C73" s="180" t="s">
        <v>393</v>
      </c>
      <c r="D73" s="180"/>
      <c r="E73" s="180"/>
      <c r="F73" s="180" t="s">
        <v>1379</v>
      </c>
      <c r="G73" s="180"/>
      <c r="H73" s="190" t="s">
        <v>1399</v>
      </c>
    </row>
    <row r="74" spans="1:8" s="2" customFormat="1" ht="20.100000000000001" customHeight="1" x14ac:dyDescent="0.25">
      <c r="A74" s="201"/>
      <c r="B74" s="181" t="s">
        <v>1698</v>
      </c>
      <c r="C74" s="204" t="s">
        <v>397</v>
      </c>
      <c r="D74" s="180"/>
      <c r="E74" s="180"/>
      <c r="F74" s="180" t="s">
        <v>1379</v>
      </c>
      <c r="G74" s="180"/>
      <c r="H74" s="190" t="s">
        <v>1401</v>
      </c>
    </row>
    <row r="75" spans="1:8" s="2" customFormat="1" ht="20.100000000000001" customHeight="1" x14ac:dyDescent="0.25">
      <c r="A75" s="201"/>
      <c r="B75" s="181" t="s">
        <v>1699</v>
      </c>
      <c r="C75" s="204" t="s">
        <v>398</v>
      </c>
      <c r="D75" s="180"/>
      <c r="E75" s="180"/>
      <c r="F75" s="180" t="s">
        <v>1379</v>
      </c>
      <c r="G75" s="180"/>
      <c r="H75" s="190" t="s">
        <v>1400</v>
      </c>
    </row>
    <row r="76" spans="1:8" s="2" customFormat="1" ht="20.100000000000001" customHeight="1" x14ac:dyDescent="0.25">
      <c r="A76" s="201"/>
      <c r="B76" s="181" t="s">
        <v>1700</v>
      </c>
      <c r="C76" s="180" t="s">
        <v>399</v>
      </c>
      <c r="D76" s="180"/>
      <c r="E76" s="180"/>
      <c r="F76" s="180" t="s">
        <v>1379</v>
      </c>
      <c r="G76" s="180"/>
      <c r="H76" s="190" t="s">
        <v>1402</v>
      </c>
    </row>
    <row r="77" spans="1:8" s="2" customFormat="1" ht="20.100000000000001" customHeight="1" x14ac:dyDescent="0.25">
      <c r="A77" s="201"/>
      <c r="B77" s="181" t="s">
        <v>1701</v>
      </c>
      <c r="C77" s="192" t="s">
        <v>400</v>
      </c>
      <c r="D77" s="192"/>
      <c r="E77" s="192"/>
      <c r="F77" s="192" t="s">
        <v>1379</v>
      </c>
      <c r="G77" s="192"/>
      <c r="H77" s="194" t="s">
        <v>1403</v>
      </c>
    </row>
    <row r="78" spans="1:8" s="2" customFormat="1" ht="20.100000000000001" customHeight="1" x14ac:dyDescent="0.25">
      <c r="A78" s="201"/>
      <c r="B78" s="181"/>
      <c r="C78" s="184" t="s">
        <v>14</v>
      </c>
      <c r="D78" s="211" t="str">
        <f>VLOOKUP(SUM(_Output!B439:B449),_SUM_Completeness!A99:B110,2,FALSE)</f>
        <v>Incomplete</v>
      </c>
      <c r="E78" s="180"/>
      <c r="F78" s="180"/>
      <c r="G78" s="180"/>
      <c r="H78" s="208" t="s">
        <v>717</v>
      </c>
    </row>
    <row r="79" spans="1:8" s="2" customFormat="1" ht="20.100000000000001" customHeight="1" x14ac:dyDescent="0.25">
      <c r="A79" s="10"/>
      <c r="B79" s="4" t="s">
        <v>22</v>
      </c>
      <c r="C79" s="4" t="s">
        <v>662</v>
      </c>
      <c r="D79" s="4"/>
      <c r="E79" s="4"/>
      <c r="F79" s="4"/>
      <c r="G79" s="4"/>
      <c r="H79" s="24"/>
    </row>
    <row r="80" spans="1:8" s="2" customFormat="1" ht="20.100000000000001" customHeight="1" x14ac:dyDescent="0.25">
      <c r="A80" s="201"/>
      <c r="B80" s="196" t="s">
        <v>214</v>
      </c>
      <c r="C80" s="185" t="s">
        <v>661</v>
      </c>
      <c r="D80" s="180"/>
      <c r="E80" s="180"/>
      <c r="F80" s="207" t="s">
        <v>1396</v>
      </c>
      <c r="G80" s="180"/>
      <c r="H80" s="190"/>
    </row>
    <row r="81" spans="1:8" s="2" customFormat="1" ht="20.100000000000001" customHeight="1" x14ac:dyDescent="0.25">
      <c r="A81" s="201"/>
      <c r="B81" s="181" t="s">
        <v>941</v>
      </c>
      <c r="C81" s="204" t="s">
        <v>512</v>
      </c>
      <c r="D81" s="180"/>
      <c r="E81" s="180"/>
      <c r="F81" s="180" t="s">
        <v>1378</v>
      </c>
      <c r="G81" s="180"/>
      <c r="H81" s="190"/>
    </row>
    <row r="82" spans="1:8" s="2" customFormat="1" ht="20.100000000000001" customHeight="1" x14ac:dyDescent="0.25">
      <c r="A82" s="201"/>
      <c r="B82" s="181" t="s">
        <v>942</v>
      </c>
      <c r="C82" s="204" t="s">
        <v>387</v>
      </c>
      <c r="D82" s="180"/>
      <c r="E82" s="180"/>
      <c r="F82" s="180" t="s">
        <v>1378</v>
      </c>
      <c r="G82" s="180"/>
      <c r="H82" s="190"/>
    </row>
    <row r="83" spans="1:8" s="2" customFormat="1" ht="20.100000000000001" customHeight="1" x14ac:dyDescent="0.25">
      <c r="A83" s="201"/>
      <c r="B83" s="181" t="s">
        <v>1574</v>
      </c>
      <c r="C83" s="204" t="s">
        <v>697</v>
      </c>
      <c r="D83" s="180"/>
      <c r="E83" s="180"/>
      <c r="F83" s="180" t="s">
        <v>1378</v>
      </c>
      <c r="G83" s="180"/>
      <c r="H83" s="190"/>
    </row>
    <row r="84" spans="1:8" s="2" customFormat="1" ht="20.100000000000001" customHeight="1" x14ac:dyDescent="0.25">
      <c r="A84" s="201"/>
      <c r="B84" s="181" t="s">
        <v>1575</v>
      </c>
      <c r="C84" s="204" t="s">
        <v>403</v>
      </c>
      <c r="D84" s="180"/>
      <c r="E84" s="180"/>
      <c r="F84" s="180" t="s">
        <v>1379</v>
      </c>
      <c r="G84" s="180"/>
      <c r="H84" s="190" t="s">
        <v>1384</v>
      </c>
    </row>
    <row r="85" spans="1:8" s="2" customFormat="1" ht="20.100000000000001" customHeight="1" x14ac:dyDescent="0.25">
      <c r="A85" s="201"/>
      <c r="B85" s="181" t="s">
        <v>1576</v>
      </c>
      <c r="C85" s="204" t="s">
        <v>516</v>
      </c>
      <c r="D85" s="180"/>
      <c r="E85" s="180"/>
      <c r="F85" s="180" t="s">
        <v>1379</v>
      </c>
      <c r="G85" s="180"/>
      <c r="H85" s="190"/>
    </row>
    <row r="86" spans="1:8" s="2" customFormat="1" ht="20.100000000000001" customHeight="1" x14ac:dyDescent="0.25">
      <c r="A86" s="201"/>
      <c r="B86" s="181" t="s">
        <v>1577</v>
      </c>
      <c r="C86" s="204" t="s">
        <v>1527</v>
      </c>
      <c r="D86" s="180"/>
      <c r="E86" s="180"/>
      <c r="F86" s="180" t="s">
        <v>1379</v>
      </c>
      <c r="G86" s="180"/>
      <c r="H86" s="190"/>
    </row>
    <row r="87" spans="1:8" s="2" customFormat="1" ht="20.100000000000001" customHeight="1" x14ac:dyDescent="0.25">
      <c r="A87" s="201"/>
      <c r="B87" s="181" t="s">
        <v>1578</v>
      </c>
      <c r="C87" s="204" t="s">
        <v>518</v>
      </c>
      <c r="D87" s="180"/>
      <c r="E87" s="180"/>
      <c r="F87" s="180" t="s">
        <v>1379</v>
      </c>
      <c r="G87" s="180"/>
      <c r="H87" s="190"/>
    </row>
    <row r="88" spans="1:8" s="2" customFormat="1" ht="20.100000000000001" customHeight="1" x14ac:dyDescent="0.25">
      <c r="A88" s="201"/>
      <c r="B88" s="181" t="s">
        <v>1579</v>
      </c>
      <c r="C88" s="204" t="s">
        <v>2066</v>
      </c>
      <c r="D88" s="180"/>
      <c r="E88" s="180"/>
      <c r="F88" s="180" t="s">
        <v>1379</v>
      </c>
      <c r="G88" s="180"/>
      <c r="H88" s="190"/>
    </row>
    <row r="89" spans="1:8" s="2" customFormat="1" ht="20.100000000000001" customHeight="1" x14ac:dyDescent="0.25">
      <c r="A89" s="201"/>
      <c r="B89" s="181" t="s">
        <v>1580</v>
      </c>
      <c r="C89" s="204" t="s">
        <v>392</v>
      </c>
      <c r="D89" s="180"/>
      <c r="E89" s="180"/>
      <c r="F89" s="180" t="s">
        <v>1379</v>
      </c>
      <c r="G89" s="180"/>
      <c r="H89" s="190"/>
    </row>
    <row r="90" spans="1:8" s="2" customFormat="1" ht="20.100000000000001" customHeight="1" x14ac:dyDescent="0.25">
      <c r="A90" s="201"/>
      <c r="B90" s="181" t="s">
        <v>1581</v>
      </c>
      <c r="C90" s="204" t="s">
        <v>510</v>
      </c>
      <c r="D90" s="180"/>
      <c r="E90" s="180"/>
      <c r="F90" s="180" t="s">
        <v>1381</v>
      </c>
      <c r="G90" s="180"/>
      <c r="H90" s="190"/>
    </row>
    <row r="91" spans="1:8" s="2" customFormat="1" ht="20.100000000000001" customHeight="1" x14ac:dyDescent="0.25">
      <c r="A91" s="201"/>
      <c r="B91" s="181" t="s">
        <v>1582</v>
      </c>
      <c r="C91" s="210" t="s">
        <v>511</v>
      </c>
      <c r="D91" s="192"/>
      <c r="E91" s="192"/>
      <c r="F91" s="192" t="s">
        <v>1382</v>
      </c>
      <c r="G91" s="192"/>
      <c r="H91" s="194" t="s">
        <v>1405</v>
      </c>
    </row>
    <row r="92" spans="1:8" s="2" customFormat="1" ht="20.100000000000001" customHeight="1" x14ac:dyDescent="0.25">
      <c r="A92" s="201"/>
      <c r="B92" s="181"/>
      <c r="C92" s="197" t="s">
        <v>14</v>
      </c>
      <c r="D92" s="211" t="str">
        <f>VLOOKUP(SUM(_Output!B452:B462),_SUM_Completeness!A113:B124,2,FALSE)</f>
        <v>Incomplete</v>
      </c>
      <c r="E92" s="180"/>
      <c r="F92" s="180"/>
      <c r="G92" s="180"/>
      <c r="H92" s="208" t="s">
        <v>666</v>
      </c>
    </row>
    <row r="93" spans="1:8" s="2" customFormat="1" ht="20.100000000000001" customHeight="1" x14ac:dyDescent="0.25">
      <c r="A93" s="10"/>
      <c r="B93" s="23" t="s">
        <v>275</v>
      </c>
      <c r="C93" s="107" t="s">
        <v>519</v>
      </c>
      <c r="D93" s="82"/>
      <c r="E93" s="82"/>
      <c r="F93" s="82"/>
      <c r="G93" s="4"/>
      <c r="H93" s="24"/>
    </row>
    <row r="94" spans="1:8" s="2" customFormat="1" ht="20.100000000000001" customHeight="1" x14ac:dyDescent="0.25">
      <c r="A94" s="10"/>
      <c r="B94" s="14" t="s">
        <v>277</v>
      </c>
      <c r="C94" s="106" t="s">
        <v>486</v>
      </c>
      <c r="D94" s="4"/>
      <c r="E94" s="4"/>
      <c r="F94" s="4"/>
      <c r="G94" s="4"/>
      <c r="H94" s="209" t="s">
        <v>1415</v>
      </c>
    </row>
    <row r="95" spans="1:8" s="2" customFormat="1" ht="20.100000000000001" customHeight="1" x14ac:dyDescent="0.25">
      <c r="A95" s="10"/>
      <c r="B95" s="14" t="s">
        <v>278</v>
      </c>
      <c r="C95" s="106" t="s">
        <v>487</v>
      </c>
      <c r="D95" s="4"/>
      <c r="E95" s="4"/>
      <c r="F95" s="4"/>
      <c r="G95" s="4"/>
      <c r="H95" s="209" t="s">
        <v>1415</v>
      </c>
    </row>
    <row r="96" spans="1:8" s="2" customFormat="1" ht="20.100000000000001" customHeight="1" x14ac:dyDescent="0.25">
      <c r="A96" s="10"/>
      <c r="B96" s="14" t="s">
        <v>279</v>
      </c>
      <c r="C96" s="106" t="s">
        <v>488</v>
      </c>
      <c r="D96" s="4"/>
      <c r="E96" s="4"/>
      <c r="F96" s="4"/>
      <c r="G96" s="4"/>
      <c r="H96" s="209" t="s">
        <v>2039</v>
      </c>
    </row>
    <row r="97" spans="1:8" s="2" customFormat="1" ht="20.100000000000001" customHeight="1" x14ac:dyDescent="0.25">
      <c r="A97" s="10"/>
      <c r="B97" s="14" t="s">
        <v>280</v>
      </c>
      <c r="C97" s="106" t="s">
        <v>489</v>
      </c>
      <c r="D97" s="4"/>
      <c r="E97" s="4"/>
      <c r="F97" s="4"/>
      <c r="G97" s="4"/>
      <c r="H97" s="209" t="s">
        <v>1415</v>
      </c>
    </row>
    <row r="98" spans="1:8" s="2" customFormat="1" ht="20.100000000000001" customHeight="1" x14ac:dyDescent="0.25">
      <c r="A98" s="10"/>
      <c r="B98" s="14" t="s">
        <v>281</v>
      </c>
      <c r="C98" s="106" t="s">
        <v>490</v>
      </c>
      <c r="D98" s="4"/>
      <c r="E98" s="4"/>
      <c r="F98" s="4"/>
      <c r="G98" s="4"/>
      <c r="H98" s="209" t="s">
        <v>1415</v>
      </c>
    </row>
    <row r="99" spans="1:8" s="2" customFormat="1" ht="20.100000000000001" customHeight="1" x14ac:dyDescent="0.25">
      <c r="A99" s="10"/>
      <c r="B99" s="14" t="s">
        <v>282</v>
      </c>
      <c r="C99" s="106" t="s">
        <v>491</v>
      </c>
      <c r="D99" s="4"/>
      <c r="E99" s="4"/>
      <c r="F99" s="4"/>
      <c r="G99" s="4"/>
      <c r="H99" s="209" t="s">
        <v>1415</v>
      </c>
    </row>
    <row r="100" spans="1:8" s="2" customFormat="1" ht="20.100000000000001" customHeight="1" x14ac:dyDescent="0.25">
      <c r="A100" s="10"/>
      <c r="B100" s="14" t="s">
        <v>283</v>
      </c>
      <c r="C100" s="106" t="s">
        <v>492</v>
      </c>
      <c r="D100" s="4"/>
      <c r="E100" s="4"/>
      <c r="F100" s="4"/>
      <c r="G100" s="4"/>
      <c r="H100" s="209" t="s">
        <v>1528</v>
      </c>
    </row>
    <row r="101" spans="1:8" s="2" customFormat="1" ht="20.100000000000001" customHeight="1" x14ac:dyDescent="0.25">
      <c r="A101" s="10"/>
      <c r="B101" s="14" t="s">
        <v>286</v>
      </c>
      <c r="C101" s="106" t="s">
        <v>1529</v>
      </c>
      <c r="D101" s="4"/>
      <c r="E101" s="4"/>
      <c r="F101" s="4"/>
      <c r="G101" s="4"/>
      <c r="H101" s="209" t="s">
        <v>1528</v>
      </c>
    </row>
    <row r="102" spans="1:8" s="2" customFormat="1" ht="20.100000000000001" customHeight="1" x14ac:dyDescent="0.25">
      <c r="A102" s="10"/>
      <c r="B102" s="14" t="s">
        <v>700</v>
      </c>
      <c r="C102" s="106" t="s">
        <v>493</v>
      </c>
      <c r="D102" s="4"/>
      <c r="E102" s="4"/>
      <c r="F102" s="4"/>
      <c r="G102" s="4"/>
      <c r="H102" s="209" t="s">
        <v>1528</v>
      </c>
    </row>
    <row r="103" spans="1:8" s="2" customFormat="1" ht="20.100000000000001" customHeight="1" x14ac:dyDescent="0.25">
      <c r="A103" s="10"/>
      <c r="B103" s="14" t="s">
        <v>701</v>
      </c>
      <c r="C103" s="106" t="s">
        <v>517</v>
      </c>
      <c r="D103" s="4"/>
      <c r="E103" s="4"/>
      <c r="F103" s="4"/>
      <c r="G103" s="4"/>
      <c r="H103" s="209" t="s">
        <v>1416</v>
      </c>
    </row>
    <row r="104" spans="1:8" s="2" customFormat="1" ht="20.100000000000001" customHeight="1" x14ac:dyDescent="0.25">
      <c r="A104" s="10"/>
      <c r="B104" s="14" t="s">
        <v>702</v>
      </c>
      <c r="C104" s="106" t="s">
        <v>494</v>
      </c>
      <c r="D104" s="4"/>
      <c r="E104" s="4"/>
      <c r="F104" s="4"/>
      <c r="G104" s="4"/>
      <c r="H104" s="209" t="s">
        <v>1417</v>
      </c>
    </row>
    <row r="105" spans="1:8" s="2" customFormat="1" ht="20.100000000000001" customHeight="1" x14ac:dyDescent="0.25">
      <c r="A105" s="10"/>
      <c r="B105" s="14" t="s">
        <v>1702</v>
      </c>
      <c r="C105" s="106" t="s">
        <v>495</v>
      </c>
      <c r="D105" s="4"/>
      <c r="E105" s="4"/>
      <c r="F105" s="4"/>
      <c r="G105" s="4"/>
      <c r="H105" s="209" t="s">
        <v>1418</v>
      </c>
    </row>
    <row r="106" spans="1:8" s="2" customFormat="1" ht="20.100000000000001" customHeight="1" x14ac:dyDescent="0.25">
      <c r="A106" s="10"/>
      <c r="B106" s="14" t="s">
        <v>1703</v>
      </c>
      <c r="C106" s="106" t="s">
        <v>496</v>
      </c>
      <c r="D106" s="4"/>
      <c r="E106" s="4"/>
      <c r="F106" s="4"/>
      <c r="G106" s="4"/>
      <c r="H106" s="209" t="s">
        <v>2037</v>
      </c>
    </row>
    <row r="107" spans="1:8" s="2" customFormat="1" ht="20.100000000000001" customHeight="1" x14ac:dyDescent="0.25">
      <c r="A107" s="10"/>
      <c r="B107" s="14" t="s">
        <v>1704</v>
      </c>
      <c r="C107" s="106" t="s">
        <v>497</v>
      </c>
      <c r="D107" s="4"/>
      <c r="E107" s="4"/>
      <c r="F107" s="4"/>
      <c r="G107" s="4"/>
      <c r="H107" s="209" t="s">
        <v>2048</v>
      </c>
    </row>
    <row r="108" spans="1:8" s="2" customFormat="1" ht="20.100000000000001" customHeight="1" x14ac:dyDescent="0.25">
      <c r="A108" s="10"/>
      <c r="B108" s="14" t="s">
        <v>1705</v>
      </c>
      <c r="C108" s="106" t="s">
        <v>498</v>
      </c>
      <c r="D108" s="4"/>
      <c r="E108" s="4"/>
      <c r="F108" s="4"/>
      <c r="G108" s="4"/>
      <c r="H108" s="209" t="s">
        <v>1419</v>
      </c>
    </row>
    <row r="109" spans="1:8" s="2" customFormat="1" ht="20.100000000000001" customHeight="1" x14ac:dyDescent="0.25">
      <c r="A109" s="10"/>
      <c r="B109" s="14" t="s">
        <v>1706</v>
      </c>
      <c r="C109" s="106" t="s">
        <v>499</v>
      </c>
      <c r="D109" s="4"/>
      <c r="E109" s="4"/>
      <c r="F109" s="4"/>
      <c r="G109" s="4"/>
      <c r="H109" s="209" t="s">
        <v>1420</v>
      </c>
    </row>
    <row r="110" spans="1:8" s="2" customFormat="1" ht="20.100000000000001" customHeight="1" x14ac:dyDescent="0.25">
      <c r="A110" s="10"/>
      <c r="B110" s="14" t="s">
        <v>1707</v>
      </c>
      <c r="C110" s="106" t="s">
        <v>500</v>
      </c>
      <c r="D110" s="4"/>
      <c r="E110" s="4"/>
      <c r="F110" s="4"/>
      <c r="G110" s="4"/>
      <c r="H110" s="209" t="s">
        <v>1421</v>
      </c>
    </row>
    <row r="111" spans="1:8" s="2" customFormat="1" ht="20.100000000000001" customHeight="1" x14ac:dyDescent="0.25">
      <c r="A111" s="10"/>
      <c r="B111" s="14" t="s">
        <v>1708</v>
      </c>
      <c r="C111" s="106" t="s">
        <v>501</v>
      </c>
      <c r="D111" s="4"/>
      <c r="E111" s="4"/>
      <c r="F111" s="4"/>
      <c r="G111" s="4"/>
      <c r="H111" s="209" t="s">
        <v>1422</v>
      </c>
    </row>
    <row r="112" spans="1:8" s="2" customFormat="1" ht="20.100000000000001" customHeight="1" x14ac:dyDescent="0.25">
      <c r="A112" s="10"/>
      <c r="B112" s="14" t="s">
        <v>1709</v>
      </c>
      <c r="C112" s="106" t="s">
        <v>502</v>
      </c>
      <c r="D112" s="4"/>
      <c r="E112" s="4"/>
      <c r="F112" s="4"/>
      <c r="G112" s="4"/>
      <c r="H112" s="209" t="s">
        <v>1423</v>
      </c>
    </row>
    <row r="113" spans="1:8" s="2" customFormat="1" ht="20.100000000000001" customHeight="1" x14ac:dyDescent="0.25">
      <c r="A113" s="10"/>
      <c r="B113" s="14" t="s">
        <v>1710</v>
      </c>
      <c r="C113" s="106" t="s">
        <v>514</v>
      </c>
      <c r="D113" s="4"/>
      <c r="E113" s="4"/>
      <c r="F113" s="4"/>
      <c r="G113" s="4"/>
      <c r="H113" s="209" t="s">
        <v>1424</v>
      </c>
    </row>
    <row r="114" spans="1:8" s="2" customFormat="1" ht="20.100000000000001" customHeight="1" x14ac:dyDescent="0.25">
      <c r="A114" s="10"/>
      <c r="B114" s="14" t="s">
        <v>1711</v>
      </c>
      <c r="C114" s="106" t="s">
        <v>515</v>
      </c>
      <c r="D114" s="4"/>
      <c r="E114" s="4"/>
      <c r="F114" s="4"/>
      <c r="G114" s="4"/>
      <c r="H114" s="209" t="s">
        <v>1425</v>
      </c>
    </row>
    <row r="115" spans="1:8" s="2" customFormat="1" ht="20.100000000000001" customHeight="1" x14ac:dyDescent="0.25">
      <c r="A115" s="10"/>
      <c r="B115" s="14" t="s">
        <v>1712</v>
      </c>
      <c r="C115" s="106" t="s">
        <v>503</v>
      </c>
      <c r="D115" s="4"/>
      <c r="E115" s="4"/>
      <c r="F115" s="4"/>
      <c r="G115" s="4"/>
      <c r="H115" s="209" t="s">
        <v>1426</v>
      </c>
    </row>
    <row r="116" spans="1:8" s="2" customFormat="1" ht="20.100000000000001" customHeight="1" x14ac:dyDescent="0.25">
      <c r="A116" s="10"/>
      <c r="B116" s="14" t="s">
        <v>1713</v>
      </c>
      <c r="C116" s="106" t="s">
        <v>504</v>
      </c>
      <c r="D116" s="4"/>
      <c r="E116" s="4"/>
      <c r="F116" s="4"/>
      <c r="G116" s="4"/>
      <c r="H116" s="209" t="s">
        <v>1427</v>
      </c>
    </row>
    <row r="117" spans="1:8" s="2" customFormat="1" ht="20.100000000000001" customHeight="1" x14ac:dyDescent="0.25">
      <c r="A117" s="10"/>
      <c r="B117" s="14" t="s">
        <v>1714</v>
      </c>
      <c r="C117" s="106" t="s">
        <v>505</v>
      </c>
      <c r="D117" s="4"/>
      <c r="E117" s="4"/>
      <c r="F117" s="4"/>
      <c r="G117" s="4"/>
      <c r="H117" s="209" t="s">
        <v>1428</v>
      </c>
    </row>
    <row r="118" spans="1:8" s="2" customFormat="1" ht="20.100000000000001" customHeight="1" x14ac:dyDescent="0.25">
      <c r="A118" s="10"/>
      <c r="B118" s="14" t="s">
        <v>1715</v>
      </c>
      <c r="C118" s="106" t="s">
        <v>506</v>
      </c>
      <c r="D118" s="4"/>
      <c r="E118" s="4"/>
      <c r="F118" s="4"/>
      <c r="G118" s="4"/>
      <c r="H118" s="209" t="s">
        <v>2038</v>
      </c>
    </row>
    <row r="119" spans="1:8" s="2" customFormat="1" ht="20.100000000000001" customHeight="1" x14ac:dyDescent="0.25">
      <c r="A119" s="10"/>
      <c r="B119" s="14" t="s">
        <v>1716</v>
      </c>
      <c r="C119" s="106" t="s">
        <v>507</v>
      </c>
      <c r="D119" s="4"/>
      <c r="E119" s="4"/>
      <c r="F119" s="4"/>
      <c r="G119" s="4"/>
      <c r="H119" s="209" t="s">
        <v>1429</v>
      </c>
    </row>
    <row r="120" spans="1:8" s="2" customFormat="1" ht="20.100000000000001" customHeight="1" x14ac:dyDescent="0.25">
      <c r="A120" s="10"/>
      <c r="B120" s="14" t="s">
        <v>1717</v>
      </c>
      <c r="C120" s="106" t="s">
        <v>508</v>
      </c>
      <c r="D120" s="4"/>
      <c r="E120" s="4"/>
      <c r="F120" s="4"/>
      <c r="G120" s="4"/>
      <c r="H120" s="24" t="s">
        <v>1430</v>
      </c>
    </row>
    <row r="121" spans="1:8" s="2" customFormat="1" ht="20.100000000000001" customHeight="1" x14ac:dyDescent="0.25">
      <c r="A121" s="10"/>
      <c r="B121" s="14" t="s">
        <v>1718</v>
      </c>
      <c r="C121" s="106" t="s">
        <v>513</v>
      </c>
      <c r="D121" s="4"/>
      <c r="E121" s="4"/>
      <c r="F121" s="4"/>
      <c r="G121" s="4"/>
      <c r="H121" s="24" t="s">
        <v>1431</v>
      </c>
    </row>
    <row r="122" spans="1:8" s="2" customFormat="1" ht="20.100000000000001" customHeight="1" x14ac:dyDescent="0.25">
      <c r="A122" s="10"/>
      <c r="B122" s="14" t="s">
        <v>1719</v>
      </c>
      <c r="C122" s="106" t="s">
        <v>509</v>
      </c>
      <c r="D122" s="4"/>
      <c r="E122" s="4"/>
      <c r="F122" s="4"/>
      <c r="G122" s="4"/>
      <c r="H122" s="24" t="s">
        <v>1433</v>
      </c>
    </row>
    <row r="123" spans="1:8" s="2" customFormat="1" ht="20.100000000000001" customHeight="1" x14ac:dyDescent="0.25">
      <c r="A123" s="10"/>
      <c r="B123" s="14" t="s">
        <v>1720</v>
      </c>
      <c r="C123" s="212" t="s">
        <v>1134</v>
      </c>
      <c r="D123" s="56"/>
      <c r="E123" s="56"/>
      <c r="F123" s="56"/>
      <c r="G123" s="56"/>
      <c r="H123" s="198" t="s">
        <v>1432</v>
      </c>
    </row>
    <row r="124" spans="1:8" s="2" customFormat="1" ht="20.100000000000001" customHeight="1" x14ac:dyDescent="0.25">
      <c r="A124" s="10"/>
      <c r="B124" s="4"/>
      <c r="C124" s="22" t="s">
        <v>1194</v>
      </c>
      <c r="D124" s="214">
        <f>ROUND(_Output!G495,0)</f>
        <v>0</v>
      </c>
      <c r="E124" s="4"/>
      <c r="F124" s="4"/>
      <c r="G124" s="4"/>
      <c r="H124" s="24"/>
    </row>
    <row r="125" spans="1:8" s="2" customFormat="1" ht="39.950000000000003" customHeight="1" x14ac:dyDescent="0.25">
      <c r="A125" s="10"/>
      <c r="B125" s="108" t="s">
        <v>324</v>
      </c>
      <c r="C125" s="109" t="s">
        <v>525</v>
      </c>
      <c r="D125" s="356"/>
      <c r="E125" s="357"/>
      <c r="F125" s="358"/>
      <c r="G125" s="108"/>
      <c r="H125" s="110" t="s">
        <v>745</v>
      </c>
    </row>
    <row r="126" spans="1:8" s="2" customFormat="1" ht="20.100000000000001" customHeight="1" x14ac:dyDescent="0.25">
      <c r="A126" s="10"/>
      <c r="B126" s="4"/>
      <c r="C126" s="106"/>
      <c r="D126" s="4"/>
      <c r="E126" s="4"/>
      <c r="F126" s="4"/>
      <c r="G126" s="4"/>
      <c r="H126" s="24"/>
    </row>
    <row r="127" spans="1:8" s="2" customFormat="1" ht="20.100000000000001" customHeight="1" x14ac:dyDescent="0.25">
      <c r="A127" s="6">
        <v>3</v>
      </c>
      <c r="B127" s="81" t="s">
        <v>165</v>
      </c>
      <c r="C127" s="4"/>
      <c r="D127" s="82" t="s">
        <v>156</v>
      </c>
      <c r="E127" s="20"/>
      <c r="F127" s="82" t="s">
        <v>131</v>
      </c>
      <c r="G127" s="82"/>
      <c r="H127" s="9" t="s">
        <v>157</v>
      </c>
    </row>
    <row r="128" spans="1:8" s="2" customFormat="1" ht="20.100000000000001" customHeight="1" x14ac:dyDescent="0.25">
      <c r="A128" s="10"/>
      <c r="B128" s="20" t="s">
        <v>12</v>
      </c>
      <c r="C128" s="106" t="s">
        <v>719</v>
      </c>
      <c r="D128" s="4"/>
      <c r="E128" s="4"/>
      <c r="F128" s="4"/>
      <c r="G128" s="4"/>
      <c r="H128" s="24"/>
    </row>
    <row r="129" spans="1:8" s="2" customFormat="1" ht="20.100000000000001" customHeight="1" x14ac:dyDescent="0.25">
      <c r="A129" s="201"/>
      <c r="B129" s="191" t="s">
        <v>24</v>
      </c>
      <c r="C129" s="205" t="s">
        <v>720</v>
      </c>
      <c r="D129" s="180"/>
      <c r="E129" s="180"/>
      <c r="F129" s="207" t="s">
        <v>1396</v>
      </c>
      <c r="G129" s="180"/>
      <c r="H129" s="190"/>
    </row>
    <row r="130" spans="1:8" s="2" customFormat="1" ht="20.100000000000001" customHeight="1" x14ac:dyDescent="0.25">
      <c r="A130" s="201"/>
      <c r="B130" s="181" t="s">
        <v>25</v>
      </c>
      <c r="C130" s="180" t="s">
        <v>385</v>
      </c>
      <c r="D130" s="180"/>
      <c r="E130" s="180"/>
      <c r="F130" s="180" t="s">
        <v>1378</v>
      </c>
      <c r="G130" s="180"/>
      <c r="H130" s="190" t="s">
        <v>1376</v>
      </c>
    </row>
    <row r="131" spans="1:8" s="2" customFormat="1" ht="20.100000000000001" customHeight="1" x14ac:dyDescent="0.25">
      <c r="A131" s="201"/>
      <c r="B131" s="181" t="s">
        <v>36</v>
      </c>
      <c r="C131" s="180" t="s">
        <v>394</v>
      </c>
      <c r="D131" s="180"/>
      <c r="E131" s="180"/>
      <c r="F131" s="180" t="s">
        <v>1378</v>
      </c>
      <c r="G131" s="180"/>
      <c r="H131" s="190" t="s">
        <v>1377</v>
      </c>
    </row>
    <row r="132" spans="1:8" s="2" customFormat="1" ht="20.100000000000001" customHeight="1" x14ac:dyDescent="0.25">
      <c r="A132" s="201"/>
      <c r="B132" s="181" t="s">
        <v>37</v>
      </c>
      <c r="C132" s="204" t="s">
        <v>395</v>
      </c>
      <c r="D132" s="180"/>
      <c r="E132" s="180"/>
      <c r="F132" s="180" t="s">
        <v>1378</v>
      </c>
      <c r="G132" s="180"/>
      <c r="H132" s="190" t="s">
        <v>1397</v>
      </c>
    </row>
    <row r="133" spans="1:8" s="2" customFormat="1" ht="20.100000000000001" customHeight="1" x14ac:dyDescent="0.25">
      <c r="A133" s="201"/>
      <c r="B133" s="181" t="s">
        <v>38</v>
      </c>
      <c r="C133" s="204" t="s">
        <v>384</v>
      </c>
      <c r="D133" s="180"/>
      <c r="E133" s="180"/>
      <c r="F133" s="180" t="s">
        <v>1378</v>
      </c>
      <c r="G133" s="180"/>
      <c r="H133" s="190" t="s">
        <v>1380</v>
      </c>
    </row>
    <row r="134" spans="1:8" s="2" customFormat="1" ht="20.100000000000001" customHeight="1" x14ac:dyDescent="0.25">
      <c r="A134" s="201"/>
      <c r="B134" s="181" t="s">
        <v>39</v>
      </c>
      <c r="C134" s="204" t="s">
        <v>473</v>
      </c>
      <c r="D134" s="180"/>
      <c r="E134" s="180"/>
      <c r="F134" s="180" t="s">
        <v>1378</v>
      </c>
      <c r="G134" s="180"/>
      <c r="H134" s="190" t="s">
        <v>1383</v>
      </c>
    </row>
    <row r="135" spans="1:8" s="2" customFormat="1" ht="20.100000000000001" customHeight="1" x14ac:dyDescent="0.25">
      <c r="A135" s="201"/>
      <c r="B135" s="181" t="s">
        <v>40</v>
      </c>
      <c r="C135" s="204" t="s">
        <v>401</v>
      </c>
      <c r="D135" s="180"/>
      <c r="E135" s="180"/>
      <c r="F135" s="180" t="s">
        <v>1378</v>
      </c>
      <c r="G135" s="180"/>
      <c r="H135" s="190" t="s">
        <v>1398</v>
      </c>
    </row>
    <row r="136" spans="1:8" s="2" customFormat="1" ht="20.100000000000001" customHeight="1" x14ac:dyDescent="0.25">
      <c r="A136" s="201"/>
      <c r="B136" s="181" t="s">
        <v>41</v>
      </c>
      <c r="C136" s="180" t="s">
        <v>393</v>
      </c>
      <c r="D136" s="180"/>
      <c r="E136" s="180"/>
      <c r="F136" s="180" t="s">
        <v>1379</v>
      </c>
      <c r="G136" s="180"/>
      <c r="H136" s="190" t="s">
        <v>1399</v>
      </c>
    </row>
    <row r="137" spans="1:8" s="2" customFormat="1" ht="20.100000000000001" customHeight="1" x14ac:dyDescent="0.25">
      <c r="A137" s="201"/>
      <c r="B137" s="181" t="s">
        <v>42</v>
      </c>
      <c r="C137" s="204" t="s">
        <v>397</v>
      </c>
      <c r="D137" s="180"/>
      <c r="E137" s="180"/>
      <c r="F137" s="180" t="s">
        <v>1379</v>
      </c>
      <c r="G137" s="180"/>
      <c r="H137" s="190" t="s">
        <v>1401</v>
      </c>
    </row>
    <row r="138" spans="1:8" s="2" customFormat="1" ht="20.100000000000001" customHeight="1" x14ac:dyDescent="0.25">
      <c r="A138" s="201"/>
      <c r="B138" s="181" t="s">
        <v>43</v>
      </c>
      <c r="C138" s="204" t="s">
        <v>398</v>
      </c>
      <c r="D138" s="180"/>
      <c r="E138" s="180"/>
      <c r="F138" s="180" t="s">
        <v>1379</v>
      </c>
      <c r="G138" s="180"/>
      <c r="H138" s="190" t="s">
        <v>1400</v>
      </c>
    </row>
    <row r="139" spans="1:8" s="2" customFormat="1" ht="20.100000000000001" customHeight="1" x14ac:dyDescent="0.25">
      <c r="A139" s="201"/>
      <c r="B139" s="181" t="s">
        <v>206</v>
      </c>
      <c r="C139" s="180" t="s">
        <v>399</v>
      </c>
      <c r="D139" s="180"/>
      <c r="E139" s="180"/>
      <c r="F139" s="180" t="s">
        <v>1379</v>
      </c>
      <c r="G139" s="180"/>
      <c r="H139" s="190" t="s">
        <v>1402</v>
      </c>
    </row>
    <row r="140" spans="1:8" s="2" customFormat="1" ht="20.100000000000001" customHeight="1" x14ac:dyDescent="0.25">
      <c r="A140" s="201"/>
      <c r="B140" s="181" t="s">
        <v>1721</v>
      </c>
      <c r="C140" s="192" t="s">
        <v>400</v>
      </c>
      <c r="D140" s="192"/>
      <c r="E140" s="192"/>
      <c r="F140" s="192" t="s">
        <v>1379</v>
      </c>
      <c r="G140" s="192"/>
      <c r="H140" s="194" t="s">
        <v>1403</v>
      </c>
    </row>
    <row r="141" spans="1:8" s="2" customFormat="1" ht="20.100000000000001" customHeight="1" x14ac:dyDescent="0.25">
      <c r="A141" s="201"/>
      <c r="B141" s="181"/>
      <c r="C141" s="184" t="s">
        <v>14</v>
      </c>
      <c r="D141" s="211" t="str">
        <f>VLOOKUP(SUM(_Output!B502:B512),_SUM_Completeness!A70:B81, 2, FALSE)</f>
        <v>Incomplete</v>
      </c>
      <c r="E141" s="180"/>
      <c r="F141" s="180"/>
      <c r="G141" s="180"/>
      <c r="H141" s="208" t="s">
        <v>1406</v>
      </c>
    </row>
    <row r="142" spans="1:8" s="2" customFormat="1" ht="20.100000000000001" customHeight="1" x14ac:dyDescent="0.25">
      <c r="A142" s="10"/>
      <c r="B142" s="4" t="s">
        <v>70</v>
      </c>
      <c r="C142" s="4" t="s">
        <v>662</v>
      </c>
      <c r="D142" s="4"/>
      <c r="E142" s="4"/>
      <c r="F142" s="4"/>
      <c r="G142" s="4"/>
      <c r="H142" s="24"/>
    </row>
    <row r="143" spans="1:8" s="2" customFormat="1" ht="20.100000000000001" customHeight="1" x14ac:dyDescent="0.25">
      <c r="A143" s="201"/>
      <c r="B143" s="196" t="s">
        <v>72</v>
      </c>
      <c r="C143" s="185" t="s">
        <v>661</v>
      </c>
      <c r="D143" s="180"/>
      <c r="E143" s="180"/>
      <c r="F143" s="207" t="s">
        <v>1396</v>
      </c>
      <c r="G143" s="180"/>
      <c r="H143" s="190"/>
    </row>
    <row r="144" spans="1:8" s="2" customFormat="1" ht="20.100000000000001" customHeight="1" x14ac:dyDescent="0.25">
      <c r="A144" s="201"/>
      <c r="B144" s="181" t="s">
        <v>1129</v>
      </c>
      <c r="C144" s="204" t="s">
        <v>388</v>
      </c>
      <c r="D144" s="180"/>
      <c r="E144" s="180"/>
      <c r="F144" s="180" t="s">
        <v>1378</v>
      </c>
      <c r="G144" s="180"/>
      <c r="H144" s="190" t="s">
        <v>1404</v>
      </c>
    </row>
    <row r="145" spans="1:8" s="2" customFormat="1" ht="20.100000000000001" customHeight="1" x14ac:dyDescent="0.25">
      <c r="A145" s="201"/>
      <c r="B145" s="181" t="s">
        <v>1130</v>
      </c>
      <c r="C145" s="204" t="s">
        <v>389</v>
      </c>
      <c r="D145" s="180"/>
      <c r="E145" s="180"/>
      <c r="F145" s="180" t="s">
        <v>1378</v>
      </c>
      <c r="G145" s="180"/>
      <c r="H145" s="190"/>
    </row>
    <row r="146" spans="1:8" s="2" customFormat="1" ht="20.100000000000001" customHeight="1" x14ac:dyDescent="0.25">
      <c r="A146" s="201"/>
      <c r="B146" s="181" t="s">
        <v>1131</v>
      </c>
      <c r="C146" s="204" t="s">
        <v>390</v>
      </c>
      <c r="D146" s="180"/>
      <c r="E146" s="180"/>
      <c r="F146" s="180" t="s">
        <v>1378</v>
      </c>
      <c r="G146" s="180"/>
      <c r="H146" s="190"/>
    </row>
    <row r="147" spans="1:8" s="2" customFormat="1" ht="20.100000000000001" customHeight="1" x14ac:dyDescent="0.25">
      <c r="A147" s="201"/>
      <c r="B147" s="181" t="s">
        <v>1132</v>
      </c>
      <c r="C147" s="204" t="s">
        <v>386</v>
      </c>
      <c r="D147" s="180"/>
      <c r="E147" s="180"/>
      <c r="F147" s="180" t="s">
        <v>1378</v>
      </c>
      <c r="G147" s="180"/>
      <c r="H147" s="190"/>
    </row>
    <row r="148" spans="1:8" s="2" customFormat="1" ht="20.100000000000001" customHeight="1" x14ac:dyDescent="0.25">
      <c r="A148" s="201"/>
      <c r="B148" s="181" t="s">
        <v>1722</v>
      </c>
      <c r="C148" s="204" t="s">
        <v>387</v>
      </c>
      <c r="D148" s="180"/>
      <c r="E148" s="180"/>
      <c r="F148" s="180" t="s">
        <v>1378</v>
      </c>
      <c r="G148" s="180"/>
      <c r="H148" s="190"/>
    </row>
    <row r="149" spans="1:8" s="2" customFormat="1" ht="20.100000000000001" customHeight="1" x14ac:dyDescent="0.25">
      <c r="A149" s="201"/>
      <c r="B149" s="181" t="s">
        <v>1723</v>
      </c>
      <c r="C149" s="204" t="s">
        <v>403</v>
      </c>
      <c r="D149" s="180"/>
      <c r="E149" s="180"/>
      <c r="F149" s="180" t="s">
        <v>1379</v>
      </c>
      <c r="G149" s="180"/>
      <c r="H149" s="190" t="s">
        <v>1384</v>
      </c>
    </row>
    <row r="150" spans="1:8" s="2" customFormat="1" ht="20.100000000000001" customHeight="1" x14ac:dyDescent="0.25">
      <c r="A150" s="201"/>
      <c r="B150" s="181" t="s">
        <v>1724</v>
      </c>
      <c r="C150" s="204" t="s">
        <v>391</v>
      </c>
      <c r="D150" s="180"/>
      <c r="E150" s="180"/>
      <c r="F150" s="180" t="s">
        <v>1379</v>
      </c>
      <c r="G150" s="180"/>
      <c r="H150" s="190"/>
    </row>
    <row r="151" spans="1:8" s="2" customFormat="1" ht="20.100000000000001" customHeight="1" x14ac:dyDescent="0.25">
      <c r="A151" s="201"/>
      <c r="B151" s="181" t="s">
        <v>1725</v>
      </c>
      <c r="C151" s="204" t="s">
        <v>405</v>
      </c>
      <c r="D151" s="180"/>
      <c r="E151" s="180"/>
      <c r="F151" s="180" t="s">
        <v>1379</v>
      </c>
      <c r="G151" s="180"/>
      <c r="H151" s="190"/>
    </row>
    <row r="152" spans="1:8" s="2" customFormat="1" ht="20.100000000000001" customHeight="1" x14ac:dyDescent="0.25">
      <c r="A152" s="201"/>
      <c r="B152" s="181" t="s">
        <v>1726</v>
      </c>
      <c r="C152" s="204" t="s">
        <v>392</v>
      </c>
      <c r="D152" s="180"/>
      <c r="E152" s="180"/>
      <c r="F152" s="180" t="s">
        <v>1379</v>
      </c>
      <c r="G152" s="180"/>
      <c r="H152" s="190"/>
    </row>
    <row r="153" spans="1:8" s="2" customFormat="1" ht="20.100000000000001" customHeight="1" x14ac:dyDescent="0.25">
      <c r="A153" s="201"/>
      <c r="B153" s="181" t="s">
        <v>1727</v>
      </c>
      <c r="C153" s="204" t="s">
        <v>2067</v>
      </c>
      <c r="D153" s="180"/>
      <c r="E153" s="180"/>
      <c r="F153" s="180" t="s">
        <v>1379</v>
      </c>
      <c r="G153" s="180"/>
      <c r="H153" s="190" t="s">
        <v>2068</v>
      </c>
    </row>
    <row r="154" spans="1:8" s="2" customFormat="1" ht="20.100000000000001" customHeight="1" x14ac:dyDescent="0.25">
      <c r="A154" s="201"/>
      <c r="B154" s="181" t="s">
        <v>1728</v>
      </c>
      <c r="C154" s="204" t="s">
        <v>402</v>
      </c>
      <c r="D154" s="180"/>
      <c r="E154" s="180"/>
      <c r="F154" s="180" t="s">
        <v>1381</v>
      </c>
      <c r="G154" s="180"/>
      <c r="H154" s="190"/>
    </row>
    <row r="155" spans="1:8" s="2" customFormat="1" ht="20.100000000000001" customHeight="1" x14ac:dyDescent="0.25">
      <c r="A155" s="201"/>
      <c r="B155" s="181" t="s">
        <v>1729</v>
      </c>
      <c r="C155" s="210" t="s">
        <v>404</v>
      </c>
      <c r="D155" s="192"/>
      <c r="E155" s="192"/>
      <c r="F155" s="192" t="s">
        <v>1382</v>
      </c>
      <c r="G155" s="192"/>
      <c r="H155" s="194" t="s">
        <v>1405</v>
      </c>
    </row>
    <row r="156" spans="1:8" s="2" customFormat="1" ht="20.100000000000001" customHeight="1" x14ac:dyDescent="0.25">
      <c r="A156" s="201"/>
      <c r="B156" s="181"/>
      <c r="C156" s="197" t="s">
        <v>14</v>
      </c>
      <c r="D156" s="211" t="str">
        <f>VLOOKUP(SUM(_Output!B515:B526),_SUM_Completeness!A84:B96,2,FALSE)</f>
        <v>Incomplete</v>
      </c>
      <c r="E156" s="180"/>
      <c r="F156" s="180"/>
      <c r="G156" s="180"/>
      <c r="H156" s="208" t="s">
        <v>1407</v>
      </c>
    </row>
    <row r="157" spans="1:8" s="2" customFormat="1" ht="20.100000000000001" customHeight="1" x14ac:dyDescent="0.25">
      <c r="A157" s="10"/>
      <c r="B157" s="23" t="s">
        <v>192</v>
      </c>
      <c r="C157" s="107" t="s">
        <v>520</v>
      </c>
      <c r="D157" s="4"/>
      <c r="E157" s="4"/>
      <c r="F157" s="4"/>
      <c r="G157" s="4"/>
      <c r="H157" s="24"/>
    </row>
    <row r="158" spans="1:8" s="2" customFormat="1" ht="20.100000000000001" customHeight="1" x14ac:dyDescent="0.25">
      <c r="A158" s="10"/>
      <c r="B158" s="14" t="s">
        <v>344</v>
      </c>
      <c r="C158" s="106" t="s">
        <v>527</v>
      </c>
      <c r="D158" s="4"/>
      <c r="E158" s="4"/>
      <c r="F158" s="4"/>
      <c r="G158" s="4"/>
      <c r="H158" s="24" t="s">
        <v>1148</v>
      </c>
    </row>
    <row r="159" spans="1:8" s="2" customFormat="1" ht="20.100000000000001" customHeight="1" x14ac:dyDescent="0.25">
      <c r="A159" s="10"/>
      <c r="B159" s="14" t="s">
        <v>345</v>
      </c>
      <c r="C159" s="106" t="s">
        <v>539</v>
      </c>
      <c r="D159" s="4"/>
      <c r="E159" s="4"/>
      <c r="F159" s="4"/>
      <c r="G159" s="4"/>
      <c r="H159" s="24" t="s">
        <v>1434</v>
      </c>
    </row>
    <row r="160" spans="1:8" s="2" customFormat="1" ht="20.100000000000001" customHeight="1" x14ac:dyDescent="0.25">
      <c r="A160" s="10"/>
      <c r="B160" s="14" t="s">
        <v>346</v>
      </c>
      <c r="C160" s="106" t="s">
        <v>528</v>
      </c>
      <c r="D160" s="4"/>
      <c r="E160" s="4"/>
      <c r="F160" s="4"/>
      <c r="G160" s="4"/>
      <c r="H160" s="24" t="s">
        <v>1530</v>
      </c>
    </row>
    <row r="161" spans="1:8" s="2" customFormat="1" ht="20.100000000000001" customHeight="1" x14ac:dyDescent="0.25">
      <c r="A161" s="10"/>
      <c r="B161" s="14" t="s">
        <v>347</v>
      </c>
      <c r="C161" s="106" t="s">
        <v>529</v>
      </c>
      <c r="D161" s="4"/>
      <c r="E161" s="4"/>
      <c r="F161" s="4"/>
      <c r="G161" s="4"/>
      <c r="H161" s="24" t="s">
        <v>1435</v>
      </c>
    </row>
    <row r="162" spans="1:8" s="2" customFormat="1" ht="20.100000000000001" customHeight="1" x14ac:dyDescent="0.25">
      <c r="A162" s="10"/>
      <c r="B162" s="14" t="s">
        <v>571</v>
      </c>
      <c r="C162" s="106" t="s">
        <v>541</v>
      </c>
      <c r="D162" s="4"/>
      <c r="E162" s="4"/>
      <c r="F162" s="4"/>
      <c r="G162" s="4"/>
      <c r="H162" s="24" t="s">
        <v>1436</v>
      </c>
    </row>
    <row r="163" spans="1:8" s="2" customFormat="1" ht="20.100000000000001" customHeight="1" x14ac:dyDescent="0.25">
      <c r="A163" s="10"/>
      <c r="B163" s="14" t="s">
        <v>572</v>
      </c>
      <c r="C163" s="106" t="s">
        <v>530</v>
      </c>
      <c r="D163" s="4"/>
      <c r="E163" s="4"/>
      <c r="F163" s="4"/>
      <c r="G163" s="4"/>
      <c r="H163" s="24" t="s">
        <v>1531</v>
      </c>
    </row>
    <row r="164" spans="1:8" s="2" customFormat="1" ht="20.100000000000001" customHeight="1" x14ac:dyDescent="0.25">
      <c r="A164" s="10"/>
      <c r="B164" s="14" t="s">
        <v>573</v>
      </c>
      <c r="C164" s="106" t="s">
        <v>531</v>
      </c>
      <c r="D164" s="4"/>
      <c r="E164" s="4"/>
      <c r="F164" s="4"/>
      <c r="G164" s="4"/>
      <c r="H164" s="24" t="s">
        <v>1437</v>
      </c>
    </row>
    <row r="165" spans="1:8" s="2" customFormat="1" ht="20.100000000000001" customHeight="1" x14ac:dyDescent="0.25">
      <c r="A165" s="10"/>
      <c r="B165" s="14" t="s">
        <v>574</v>
      </c>
      <c r="C165" s="106" t="s">
        <v>532</v>
      </c>
      <c r="D165" s="4"/>
      <c r="E165" s="4"/>
      <c r="F165" s="4"/>
      <c r="G165" s="4"/>
      <c r="H165" s="24" t="s">
        <v>1438</v>
      </c>
    </row>
    <row r="166" spans="1:8" s="2" customFormat="1" ht="20.100000000000001" customHeight="1" x14ac:dyDescent="0.25">
      <c r="A166" s="10"/>
      <c r="B166" s="14" t="s">
        <v>575</v>
      </c>
      <c r="C166" s="106" t="s">
        <v>533</v>
      </c>
      <c r="D166" s="4"/>
      <c r="E166" s="4"/>
      <c r="F166" s="4"/>
      <c r="G166" s="4"/>
      <c r="H166" s="24" t="s">
        <v>1439</v>
      </c>
    </row>
    <row r="167" spans="1:8" s="2" customFormat="1" ht="20.100000000000001" customHeight="1" x14ac:dyDescent="0.25">
      <c r="A167" s="10"/>
      <c r="B167" s="14" t="s">
        <v>576</v>
      </c>
      <c r="C167" s="106" t="s">
        <v>534</v>
      </c>
      <c r="D167" s="4"/>
      <c r="E167" s="4"/>
      <c r="F167" s="4"/>
      <c r="G167" s="4"/>
      <c r="H167" s="24" t="s">
        <v>1440</v>
      </c>
    </row>
    <row r="168" spans="1:8" s="2" customFormat="1" ht="20.100000000000001" customHeight="1" x14ac:dyDescent="0.25">
      <c r="A168" s="10"/>
      <c r="B168" s="14" t="s">
        <v>577</v>
      </c>
      <c r="C168" s="106" t="s">
        <v>535</v>
      </c>
      <c r="D168" s="4"/>
      <c r="E168" s="4"/>
      <c r="F168" s="4"/>
      <c r="G168" s="4"/>
      <c r="H168" s="24" t="s">
        <v>1441</v>
      </c>
    </row>
    <row r="169" spans="1:8" s="2" customFormat="1" ht="20.100000000000001" customHeight="1" x14ac:dyDescent="0.25">
      <c r="A169" s="10"/>
      <c r="B169" s="14" t="s">
        <v>578</v>
      </c>
      <c r="C169" s="106" t="s">
        <v>566</v>
      </c>
      <c r="D169" s="4"/>
      <c r="E169" s="4"/>
      <c r="F169" s="4"/>
      <c r="G169" s="4"/>
      <c r="H169" s="24" t="s">
        <v>1442</v>
      </c>
    </row>
    <row r="170" spans="1:8" s="2" customFormat="1" ht="20.100000000000001" customHeight="1" x14ac:dyDescent="0.25">
      <c r="A170" s="10"/>
      <c r="B170" s="14" t="s">
        <v>1730</v>
      </c>
      <c r="C170" s="106" t="s">
        <v>536</v>
      </c>
      <c r="D170" s="4"/>
      <c r="E170" s="4"/>
      <c r="F170" s="4"/>
      <c r="G170" s="4"/>
      <c r="H170" s="24" t="s">
        <v>1532</v>
      </c>
    </row>
    <row r="171" spans="1:8" s="2" customFormat="1" ht="20.100000000000001" customHeight="1" x14ac:dyDescent="0.25">
      <c r="A171" s="10"/>
      <c r="B171" s="14" t="s">
        <v>1731</v>
      </c>
      <c r="C171" s="106" t="s">
        <v>540</v>
      </c>
      <c r="D171" s="4"/>
      <c r="E171" s="4"/>
      <c r="F171" s="4"/>
      <c r="G171" s="4"/>
      <c r="H171" s="24" t="s">
        <v>597</v>
      </c>
    </row>
    <row r="172" spans="1:8" s="2" customFormat="1" ht="20.100000000000001" customHeight="1" x14ac:dyDescent="0.25">
      <c r="A172" s="10"/>
      <c r="B172" s="14" t="s">
        <v>1732</v>
      </c>
      <c r="C172" s="106" t="s">
        <v>496</v>
      </c>
      <c r="D172" s="4"/>
      <c r="E172" s="4"/>
      <c r="F172" s="4"/>
      <c r="G172" s="4"/>
      <c r="H172" s="24" t="s">
        <v>1443</v>
      </c>
    </row>
    <row r="173" spans="1:8" s="2" customFormat="1" ht="20.100000000000001" customHeight="1" x14ac:dyDescent="0.25">
      <c r="A173" s="10"/>
      <c r="B173" s="14" t="s">
        <v>1733</v>
      </c>
      <c r="C173" s="212" t="s">
        <v>537</v>
      </c>
      <c r="D173" s="56"/>
      <c r="E173" s="56"/>
      <c r="F173" s="56"/>
      <c r="G173" s="56"/>
      <c r="H173" s="198" t="s">
        <v>538</v>
      </c>
    </row>
    <row r="174" spans="1:8" s="2" customFormat="1" ht="20.100000000000001" customHeight="1" x14ac:dyDescent="0.25">
      <c r="A174" s="10"/>
      <c r="B174" s="4"/>
      <c r="C174" s="22" t="s">
        <v>1194</v>
      </c>
      <c r="D174" s="211">
        <f>ROUND(_Output!G545,0)</f>
        <v>0</v>
      </c>
      <c r="E174" s="4"/>
      <c r="F174" s="4"/>
      <c r="G174" s="4"/>
      <c r="H174" s="24"/>
    </row>
    <row r="175" spans="1:8" s="2" customFormat="1" ht="39.950000000000003" customHeight="1" x14ac:dyDescent="0.25">
      <c r="A175" s="10"/>
      <c r="B175" s="108" t="s">
        <v>329</v>
      </c>
      <c r="C175" s="109" t="s">
        <v>525</v>
      </c>
      <c r="D175" s="356"/>
      <c r="E175" s="357"/>
      <c r="F175" s="358"/>
      <c r="G175" s="108"/>
      <c r="H175" s="110" t="s">
        <v>745</v>
      </c>
    </row>
    <row r="176" spans="1:8" s="2" customFormat="1" ht="20.100000000000001" customHeight="1" x14ac:dyDescent="0.25">
      <c r="A176" s="10"/>
      <c r="B176" s="4"/>
      <c r="C176" s="106"/>
      <c r="D176" s="4"/>
      <c r="E176" s="4"/>
      <c r="F176" s="4"/>
      <c r="G176" s="4"/>
      <c r="H176" s="24"/>
    </row>
    <row r="177" spans="1:8" s="2" customFormat="1" ht="20.100000000000001" customHeight="1" x14ac:dyDescent="0.25">
      <c r="A177" s="6">
        <v>4</v>
      </c>
      <c r="B177" s="81" t="s">
        <v>166</v>
      </c>
      <c r="C177" s="4"/>
      <c r="D177" s="82" t="s">
        <v>156</v>
      </c>
      <c r="E177" s="20"/>
      <c r="F177" s="82" t="s">
        <v>131</v>
      </c>
      <c r="G177" s="82"/>
      <c r="H177" s="9" t="s">
        <v>157</v>
      </c>
    </row>
    <row r="178" spans="1:8" s="2" customFormat="1" ht="20.100000000000001" customHeight="1" x14ac:dyDescent="0.25">
      <c r="A178" s="10"/>
      <c r="B178" s="20" t="s">
        <v>62</v>
      </c>
      <c r="C178" s="106" t="s">
        <v>2065</v>
      </c>
      <c r="D178" s="4"/>
      <c r="E178" s="4"/>
      <c r="F178" s="4"/>
      <c r="G178" s="4"/>
      <c r="H178" s="24"/>
    </row>
    <row r="179" spans="1:8" s="2" customFormat="1" ht="20.100000000000001" customHeight="1" x14ac:dyDescent="0.25">
      <c r="A179" s="201"/>
      <c r="B179" s="191" t="s">
        <v>64</v>
      </c>
      <c r="C179" s="205" t="s">
        <v>2078</v>
      </c>
      <c r="D179" s="180"/>
      <c r="E179" s="180"/>
      <c r="F179" s="207" t="s">
        <v>1396</v>
      </c>
      <c r="G179" s="180"/>
      <c r="H179" s="190"/>
    </row>
    <row r="180" spans="1:8" s="2" customFormat="1" ht="20.100000000000001" customHeight="1" x14ac:dyDescent="0.25">
      <c r="A180" s="201"/>
      <c r="B180" s="181" t="s">
        <v>256</v>
      </c>
      <c r="C180" s="180" t="s">
        <v>385</v>
      </c>
      <c r="D180" s="180"/>
      <c r="E180" s="180"/>
      <c r="F180" s="180" t="s">
        <v>1378</v>
      </c>
      <c r="G180" s="180"/>
      <c r="H180" s="190" t="s">
        <v>1376</v>
      </c>
    </row>
    <row r="181" spans="1:8" s="2" customFormat="1" ht="20.100000000000001" customHeight="1" x14ac:dyDescent="0.25">
      <c r="A181" s="201"/>
      <c r="B181" s="181" t="s">
        <v>354</v>
      </c>
      <c r="C181" s="180" t="s">
        <v>394</v>
      </c>
      <c r="D181" s="180"/>
      <c r="E181" s="180"/>
      <c r="F181" s="180" t="s">
        <v>1378</v>
      </c>
      <c r="G181" s="180"/>
      <c r="H181" s="190" t="s">
        <v>1377</v>
      </c>
    </row>
    <row r="182" spans="1:8" s="2" customFormat="1" ht="20.100000000000001" customHeight="1" x14ac:dyDescent="0.25">
      <c r="A182" s="201"/>
      <c r="B182" s="181" t="s">
        <v>355</v>
      </c>
      <c r="C182" s="204" t="s">
        <v>395</v>
      </c>
      <c r="D182" s="180"/>
      <c r="E182" s="180"/>
      <c r="F182" s="180" t="s">
        <v>1378</v>
      </c>
      <c r="G182" s="180"/>
      <c r="H182" s="190" t="s">
        <v>1397</v>
      </c>
    </row>
    <row r="183" spans="1:8" s="2" customFormat="1" ht="20.100000000000001" customHeight="1" x14ac:dyDescent="0.25">
      <c r="A183" s="201"/>
      <c r="B183" s="181" t="s">
        <v>356</v>
      </c>
      <c r="C183" s="204" t="s">
        <v>384</v>
      </c>
      <c r="D183" s="180"/>
      <c r="E183" s="180"/>
      <c r="F183" s="180" t="s">
        <v>1378</v>
      </c>
      <c r="G183" s="180"/>
      <c r="H183" s="190" t="s">
        <v>1380</v>
      </c>
    </row>
    <row r="184" spans="1:8" s="2" customFormat="1" ht="20.100000000000001" customHeight="1" x14ac:dyDescent="0.25">
      <c r="A184" s="201"/>
      <c r="B184" s="181" t="s">
        <v>370</v>
      </c>
      <c r="C184" s="204" t="s">
        <v>473</v>
      </c>
      <c r="D184" s="180"/>
      <c r="E184" s="180"/>
      <c r="F184" s="180" t="s">
        <v>1378</v>
      </c>
      <c r="G184" s="180"/>
      <c r="H184" s="190" t="s">
        <v>1383</v>
      </c>
    </row>
    <row r="185" spans="1:8" s="2" customFormat="1" ht="20.100000000000001" customHeight="1" x14ac:dyDescent="0.25">
      <c r="A185" s="201"/>
      <c r="B185" s="181" t="s">
        <v>1374</v>
      </c>
      <c r="C185" s="204" t="s">
        <v>401</v>
      </c>
      <c r="D185" s="180"/>
      <c r="E185" s="180"/>
      <c r="F185" s="180" t="s">
        <v>1378</v>
      </c>
      <c r="G185" s="180"/>
      <c r="H185" s="190" t="s">
        <v>1398</v>
      </c>
    </row>
    <row r="186" spans="1:8" s="2" customFormat="1" ht="20.100000000000001" customHeight="1" x14ac:dyDescent="0.25">
      <c r="A186" s="201"/>
      <c r="B186" s="181" t="s">
        <v>1734</v>
      </c>
      <c r="C186" s="180" t="s">
        <v>393</v>
      </c>
      <c r="D186" s="180"/>
      <c r="E186" s="180"/>
      <c r="F186" s="180" t="s">
        <v>1379</v>
      </c>
      <c r="G186" s="180"/>
      <c r="H186" s="190" t="s">
        <v>1399</v>
      </c>
    </row>
    <row r="187" spans="1:8" s="2" customFormat="1" ht="20.100000000000001" customHeight="1" x14ac:dyDescent="0.25">
      <c r="A187" s="201"/>
      <c r="B187" s="181" t="s">
        <v>1735</v>
      </c>
      <c r="C187" s="204" t="s">
        <v>397</v>
      </c>
      <c r="D187" s="180"/>
      <c r="E187" s="180"/>
      <c r="F187" s="180" t="s">
        <v>1379</v>
      </c>
      <c r="G187" s="180"/>
      <c r="H187" s="190" t="s">
        <v>1401</v>
      </c>
    </row>
    <row r="188" spans="1:8" s="2" customFormat="1" ht="20.100000000000001" customHeight="1" x14ac:dyDescent="0.25">
      <c r="A188" s="201"/>
      <c r="B188" s="181" t="s">
        <v>1736</v>
      </c>
      <c r="C188" s="204" t="s">
        <v>398</v>
      </c>
      <c r="D188" s="180"/>
      <c r="E188" s="180"/>
      <c r="F188" s="180" t="s">
        <v>1379</v>
      </c>
      <c r="G188" s="180"/>
      <c r="H188" s="190" t="s">
        <v>1400</v>
      </c>
    </row>
    <row r="189" spans="1:8" s="2" customFormat="1" ht="20.100000000000001" customHeight="1" x14ac:dyDescent="0.25">
      <c r="A189" s="201"/>
      <c r="B189" s="181" t="s">
        <v>1737</v>
      </c>
      <c r="C189" s="180" t="s">
        <v>399</v>
      </c>
      <c r="D189" s="180"/>
      <c r="E189" s="180"/>
      <c r="F189" s="180" t="s">
        <v>1379</v>
      </c>
      <c r="G189" s="180"/>
      <c r="H189" s="190" t="s">
        <v>1402</v>
      </c>
    </row>
    <row r="190" spans="1:8" s="2" customFormat="1" ht="20.100000000000001" customHeight="1" x14ac:dyDescent="0.25">
      <c r="A190" s="201"/>
      <c r="B190" s="181" t="s">
        <v>1738</v>
      </c>
      <c r="C190" s="192" t="s">
        <v>400</v>
      </c>
      <c r="D190" s="192"/>
      <c r="E190" s="192"/>
      <c r="F190" s="192" t="s">
        <v>1379</v>
      </c>
      <c r="G190" s="192"/>
      <c r="H190" s="194" t="s">
        <v>1403</v>
      </c>
    </row>
    <row r="191" spans="1:8" s="2" customFormat="1" ht="20.100000000000001" customHeight="1" x14ac:dyDescent="0.25">
      <c r="A191" s="201"/>
      <c r="B191" s="181"/>
      <c r="C191" s="184" t="s">
        <v>14</v>
      </c>
      <c r="D191" s="211" t="str">
        <f>VLOOKUP(SUM(_Output!B552:B562),_SUM_Completeness!A70:B81,2,FALSE)</f>
        <v>Incomplete</v>
      </c>
      <c r="E191" s="180"/>
      <c r="F191" s="180"/>
      <c r="G191" s="180"/>
      <c r="H191" s="208" t="s">
        <v>1408</v>
      </c>
    </row>
    <row r="192" spans="1:8" s="2" customFormat="1" ht="20.100000000000001" customHeight="1" x14ac:dyDescent="0.25">
      <c r="A192" s="10"/>
      <c r="B192" s="4" t="s">
        <v>89</v>
      </c>
      <c r="C192" s="4" t="s">
        <v>662</v>
      </c>
      <c r="D192" s="4"/>
      <c r="E192" s="4"/>
      <c r="F192" s="4"/>
      <c r="G192" s="4"/>
      <c r="H192" s="24"/>
    </row>
    <row r="193" spans="1:8" s="2" customFormat="1" ht="20.100000000000001" customHeight="1" x14ac:dyDescent="0.25">
      <c r="A193" s="201"/>
      <c r="B193" s="196" t="s">
        <v>122</v>
      </c>
      <c r="C193" s="185" t="s">
        <v>661</v>
      </c>
      <c r="D193" s="180"/>
      <c r="E193" s="180"/>
      <c r="F193" s="207" t="s">
        <v>1396</v>
      </c>
      <c r="G193" s="180"/>
      <c r="H193" s="190"/>
    </row>
    <row r="194" spans="1:8" s="2" customFormat="1" ht="20.100000000000001" customHeight="1" x14ac:dyDescent="0.25">
      <c r="A194" s="201"/>
      <c r="B194" s="181" t="s">
        <v>1739</v>
      </c>
      <c r="C194" s="204" t="s">
        <v>388</v>
      </c>
      <c r="D194" s="180"/>
      <c r="E194" s="180"/>
      <c r="F194" s="180" t="s">
        <v>1378</v>
      </c>
      <c r="G194" s="180"/>
      <c r="H194" s="190" t="s">
        <v>1404</v>
      </c>
    </row>
    <row r="195" spans="1:8" s="2" customFormat="1" ht="20.100000000000001" customHeight="1" x14ac:dyDescent="0.25">
      <c r="A195" s="201"/>
      <c r="B195" s="181" t="s">
        <v>1740</v>
      </c>
      <c r="C195" s="204" t="s">
        <v>389</v>
      </c>
      <c r="D195" s="180"/>
      <c r="E195" s="180"/>
      <c r="F195" s="180" t="s">
        <v>1378</v>
      </c>
      <c r="G195" s="180"/>
      <c r="H195" s="190"/>
    </row>
    <row r="196" spans="1:8" s="2" customFormat="1" ht="20.100000000000001" customHeight="1" x14ac:dyDescent="0.25">
      <c r="A196" s="201"/>
      <c r="B196" s="181" t="s">
        <v>1741</v>
      </c>
      <c r="C196" s="204" t="s">
        <v>390</v>
      </c>
      <c r="D196" s="180"/>
      <c r="E196" s="180"/>
      <c r="F196" s="180" t="s">
        <v>1378</v>
      </c>
      <c r="G196" s="180"/>
      <c r="H196" s="190"/>
    </row>
    <row r="197" spans="1:8" s="2" customFormat="1" ht="20.100000000000001" customHeight="1" x14ac:dyDescent="0.25">
      <c r="A197" s="201"/>
      <c r="B197" s="181" t="s">
        <v>1742</v>
      </c>
      <c r="C197" s="204" t="s">
        <v>386</v>
      </c>
      <c r="D197" s="180"/>
      <c r="E197" s="180"/>
      <c r="F197" s="180" t="s">
        <v>1378</v>
      </c>
      <c r="G197" s="180"/>
      <c r="H197" s="190"/>
    </row>
    <row r="198" spans="1:8" s="2" customFormat="1" ht="20.100000000000001" customHeight="1" x14ac:dyDescent="0.25">
      <c r="A198" s="201"/>
      <c r="B198" s="181" t="s">
        <v>1743</v>
      </c>
      <c r="C198" s="204" t="s">
        <v>387</v>
      </c>
      <c r="D198" s="180"/>
      <c r="E198" s="180"/>
      <c r="F198" s="180" t="s">
        <v>1378</v>
      </c>
      <c r="G198" s="180"/>
      <c r="H198" s="190"/>
    </row>
    <row r="199" spans="1:8" s="2" customFormat="1" ht="20.100000000000001" customHeight="1" x14ac:dyDescent="0.25">
      <c r="A199" s="201"/>
      <c r="B199" s="181" t="s">
        <v>1744</v>
      </c>
      <c r="C199" s="204" t="s">
        <v>403</v>
      </c>
      <c r="D199" s="180"/>
      <c r="E199" s="180"/>
      <c r="F199" s="180" t="s">
        <v>1379</v>
      </c>
      <c r="G199" s="180"/>
      <c r="H199" s="190" t="s">
        <v>740</v>
      </c>
    </row>
    <row r="200" spans="1:8" s="2" customFormat="1" ht="20.100000000000001" customHeight="1" x14ac:dyDescent="0.25">
      <c r="A200" s="201"/>
      <c r="B200" s="181" t="s">
        <v>1745</v>
      </c>
      <c r="C200" s="204" t="s">
        <v>391</v>
      </c>
      <c r="D200" s="180"/>
      <c r="E200" s="180"/>
      <c r="F200" s="180" t="s">
        <v>1379</v>
      </c>
      <c r="G200" s="180"/>
      <c r="H200" s="190"/>
    </row>
    <row r="201" spans="1:8" s="2" customFormat="1" ht="20.100000000000001" customHeight="1" x14ac:dyDescent="0.25">
      <c r="A201" s="201"/>
      <c r="B201" s="181" t="s">
        <v>1746</v>
      </c>
      <c r="C201" s="204" t="s">
        <v>405</v>
      </c>
      <c r="D201" s="180"/>
      <c r="E201" s="180"/>
      <c r="F201" s="180" t="s">
        <v>1379</v>
      </c>
      <c r="G201" s="180"/>
      <c r="H201" s="190"/>
    </row>
    <row r="202" spans="1:8" s="2" customFormat="1" ht="20.100000000000001" customHeight="1" x14ac:dyDescent="0.25">
      <c r="A202" s="201"/>
      <c r="B202" s="181" t="s">
        <v>1747</v>
      </c>
      <c r="C202" s="204" t="s">
        <v>392</v>
      </c>
      <c r="D202" s="180"/>
      <c r="E202" s="180"/>
      <c r="F202" s="180" t="s">
        <v>1379</v>
      </c>
      <c r="G202" s="180"/>
      <c r="H202" s="190"/>
    </row>
    <row r="203" spans="1:8" s="2" customFormat="1" ht="20.100000000000001" customHeight="1" x14ac:dyDescent="0.25">
      <c r="A203" s="201"/>
      <c r="B203" s="181" t="s">
        <v>1748</v>
      </c>
      <c r="C203" s="204" t="s">
        <v>402</v>
      </c>
      <c r="D203" s="180"/>
      <c r="E203" s="180"/>
      <c r="F203" s="180" t="s">
        <v>1381</v>
      </c>
      <c r="G203" s="180"/>
      <c r="H203" s="190"/>
    </row>
    <row r="204" spans="1:8" s="2" customFormat="1" ht="20.100000000000001" customHeight="1" x14ac:dyDescent="0.25">
      <c r="A204" s="201"/>
      <c r="B204" s="181" t="s">
        <v>1749</v>
      </c>
      <c r="C204" s="210" t="s">
        <v>404</v>
      </c>
      <c r="D204" s="192"/>
      <c r="E204" s="192"/>
      <c r="F204" s="192" t="s">
        <v>1382</v>
      </c>
      <c r="G204" s="192"/>
      <c r="H204" s="194" t="s">
        <v>1405</v>
      </c>
    </row>
    <row r="205" spans="1:8" s="2" customFormat="1" ht="20.100000000000001" customHeight="1" x14ac:dyDescent="0.25">
      <c r="A205" s="201"/>
      <c r="B205" s="181"/>
      <c r="C205" s="184" t="s">
        <v>14</v>
      </c>
      <c r="D205" s="213" t="str">
        <f>VLOOKUP(SUM(_Output!B565:B575),_SUM_Completeness!A99:B110,2,FALSE)</f>
        <v>Incomplete</v>
      </c>
      <c r="E205" s="180"/>
      <c r="F205" s="180"/>
      <c r="G205" s="180"/>
      <c r="H205" s="208" t="s">
        <v>1409</v>
      </c>
    </row>
    <row r="206" spans="1:8" s="2" customFormat="1" ht="20.100000000000001" customHeight="1" x14ac:dyDescent="0.25">
      <c r="A206" s="10"/>
      <c r="B206" s="23" t="s">
        <v>124</v>
      </c>
      <c r="C206" s="107" t="s">
        <v>632</v>
      </c>
      <c r="D206" s="4"/>
      <c r="E206" s="4"/>
      <c r="F206" s="4"/>
      <c r="G206" s="4"/>
      <c r="H206" s="24"/>
    </row>
    <row r="207" spans="1:8" s="2" customFormat="1" ht="20.100000000000001" customHeight="1" x14ac:dyDescent="0.25">
      <c r="A207" s="10"/>
      <c r="B207" s="14" t="s">
        <v>598</v>
      </c>
      <c r="C207" s="106" t="s">
        <v>542</v>
      </c>
      <c r="D207" s="4"/>
      <c r="E207" s="4"/>
      <c r="F207" s="4"/>
      <c r="G207" s="4"/>
      <c r="H207" s="24" t="s">
        <v>1444</v>
      </c>
    </row>
    <row r="208" spans="1:8" s="2" customFormat="1" ht="20.100000000000001" customHeight="1" x14ac:dyDescent="0.25">
      <c r="A208" s="10"/>
      <c r="B208" s="14" t="s">
        <v>599</v>
      </c>
      <c r="C208" s="106" t="s">
        <v>565</v>
      </c>
      <c r="D208" s="4"/>
      <c r="E208" s="4"/>
      <c r="F208" s="4"/>
      <c r="G208" s="4"/>
      <c r="H208" s="24" t="s">
        <v>1445</v>
      </c>
    </row>
    <row r="209" spans="1:8" s="2" customFormat="1" ht="20.100000000000001" customHeight="1" x14ac:dyDescent="0.25">
      <c r="A209" s="10"/>
      <c r="B209" s="14" t="s">
        <v>600</v>
      </c>
      <c r="C209" s="106" t="s">
        <v>543</v>
      </c>
      <c r="D209" s="4"/>
      <c r="E209" s="4"/>
      <c r="F209" s="4"/>
      <c r="G209" s="4"/>
      <c r="H209" s="24" t="s">
        <v>1446</v>
      </c>
    </row>
    <row r="210" spans="1:8" s="2" customFormat="1" ht="20.100000000000001" customHeight="1" x14ac:dyDescent="0.25">
      <c r="A210" s="10"/>
      <c r="B210" s="14" t="s">
        <v>601</v>
      </c>
      <c r="C210" s="106" t="s">
        <v>544</v>
      </c>
      <c r="D210" s="4"/>
      <c r="E210" s="4"/>
      <c r="F210" s="4"/>
      <c r="G210" s="4"/>
      <c r="H210" s="24" t="s">
        <v>1447</v>
      </c>
    </row>
    <row r="211" spans="1:8" s="2" customFormat="1" ht="20.100000000000001" customHeight="1" x14ac:dyDescent="0.25">
      <c r="A211" s="10"/>
      <c r="B211" s="14" t="s">
        <v>602</v>
      </c>
      <c r="C211" s="106" t="s">
        <v>545</v>
      </c>
      <c r="D211" s="4"/>
      <c r="E211" s="4"/>
      <c r="F211" s="4"/>
      <c r="G211" s="4"/>
      <c r="H211" s="24" t="s">
        <v>1448</v>
      </c>
    </row>
    <row r="212" spans="1:8" s="2" customFormat="1" ht="20.100000000000001" customHeight="1" x14ac:dyDescent="0.25">
      <c r="A212" s="10"/>
      <c r="B212" s="14" t="s">
        <v>603</v>
      </c>
      <c r="C212" s="106" t="s">
        <v>546</v>
      </c>
      <c r="D212" s="4"/>
      <c r="E212" s="4"/>
      <c r="F212" s="4"/>
      <c r="G212" s="4"/>
      <c r="H212" s="24" t="s">
        <v>1449</v>
      </c>
    </row>
    <row r="213" spans="1:8" s="2" customFormat="1" ht="20.100000000000001" customHeight="1" x14ac:dyDescent="0.25">
      <c r="A213" s="10"/>
      <c r="B213" s="14" t="s">
        <v>604</v>
      </c>
      <c r="C213" s="106" t="s">
        <v>547</v>
      </c>
      <c r="D213" s="4"/>
      <c r="E213" s="4"/>
      <c r="F213" s="4"/>
      <c r="G213" s="4"/>
      <c r="H213" s="24" t="s">
        <v>1450</v>
      </c>
    </row>
    <row r="214" spans="1:8" s="2" customFormat="1" ht="20.100000000000001" customHeight="1" x14ac:dyDescent="0.25">
      <c r="A214" s="10"/>
      <c r="B214" s="14" t="s">
        <v>605</v>
      </c>
      <c r="C214" s="106" t="s">
        <v>548</v>
      </c>
      <c r="D214" s="4"/>
      <c r="E214" s="4"/>
      <c r="F214" s="4"/>
      <c r="G214" s="4"/>
      <c r="H214" s="24" t="s">
        <v>1451</v>
      </c>
    </row>
    <row r="215" spans="1:8" s="2" customFormat="1" ht="20.100000000000001" customHeight="1" x14ac:dyDescent="0.25">
      <c r="A215" s="10"/>
      <c r="B215" s="14" t="s">
        <v>606</v>
      </c>
      <c r="C215" s="106" t="s">
        <v>549</v>
      </c>
      <c r="D215" s="4"/>
      <c r="E215" s="4"/>
      <c r="F215" s="4"/>
      <c r="G215" s="4"/>
      <c r="H215" s="24" t="s">
        <v>1453</v>
      </c>
    </row>
    <row r="216" spans="1:8" s="2" customFormat="1" ht="20.100000000000001" customHeight="1" x14ac:dyDescent="0.25">
      <c r="A216" s="10"/>
      <c r="B216" s="14" t="s">
        <v>607</v>
      </c>
      <c r="C216" s="106" t="s">
        <v>550</v>
      </c>
      <c r="D216" s="4"/>
      <c r="E216" s="4"/>
      <c r="F216" s="4"/>
      <c r="G216" s="4"/>
      <c r="H216" s="24" t="s">
        <v>1452</v>
      </c>
    </row>
    <row r="217" spans="1:8" s="2" customFormat="1" ht="20.100000000000001" customHeight="1" x14ac:dyDescent="0.25">
      <c r="A217" s="10"/>
      <c r="B217" s="14" t="s">
        <v>608</v>
      </c>
      <c r="C217" s="106" t="s">
        <v>551</v>
      </c>
      <c r="D217" s="4"/>
      <c r="E217" s="4"/>
      <c r="F217" s="4"/>
      <c r="G217" s="4"/>
      <c r="H217" s="24" t="s">
        <v>1454</v>
      </c>
    </row>
    <row r="218" spans="1:8" s="2" customFormat="1" ht="20.100000000000001" customHeight="1" x14ac:dyDescent="0.25">
      <c r="A218" s="10"/>
      <c r="B218" s="14" t="s">
        <v>609</v>
      </c>
      <c r="C218" s="106" t="s">
        <v>528</v>
      </c>
      <c r="D218" s="4"/>
      <c r="E218" s="4"/>
      <c r="F218" s="4"/>
      <c r="G218" s="4"/>
      <c r="H218" s="24" t="s">
        <v>1455</v>
      </c>
    </row>
    <row r="219" spans="1:8" s="2" customFormat="1" ht="20.100000000000001" customHeight="1" x14ac:dyDescent="0.25">
      <c r="A219" s="10"/>
      <c r="B219" s="14" t="s">
        <v>1750</v>
      </c>
      <c r="C219" s="106" t="s">
        <v>1083</v>
      </c>
      <c r="D219" s="4"/>
      <c r="E219" s="4"/>
      <c r="F219" s="4"/>
      <c r="G219" s="4"/>
      <c r="H219" s="24" t="s">
        <v>1469</v>
      </c>
    </row>
    <row r="220" spans="1:8" s="2" customFormat="1" ht="20.100000000000001" customHeight="1" x14ac:dyDescent="0.25">
      <c r="A220" s="10"/>
      <c r="B220" s="14" t="s">
        <v>1751</v>
      </c>
      <c r="C220" s="106" t="s">
        <v>552</v>
      </c>
      <c r="D220" s="4"/>
      <c r="E220" s="4"/>
      <c r="F220" s="4"/>
      <c r="G220" s="4"/>
      <c r="H220" s="24" t="s">
        <v>1456</v>
      </c>
    </row>
    <row r="221" spans="1:8" s="2" customFormat="1" ht="20.100000000000001" customHeight="1" x14ac:dyDescent="0.25">
      <c r="A221" s="10"/>
      <c r="B221" s="14" t="s">
        <v>1752</v>
      </c>
      <c r="C221" s="106" t="s">
        <v>553</v>
      </c>
      <c r="D221" s="4"/>
      <c r="E221" s="4"/>
      <c r="F221" s="4"/>
      <c r="G221" s="4"/>
      <c r="H221" s="24" t="s">
        <v>1457</v>
      </c>
    </row>
    <row r="222" spans="1:8" s="2" customFormat="1" ht="20.100000000000001" customHeight="1" x14ac:dyDescent="0.25">
      <c r="A222" s="10"/>
      <c r="B222" s="14" t="s">
        <v>1753</v>
      </c>
      <c r="C222" s="106" t="s">
        <v>554</v>
      </c>
      <c r="D222" s="4"/>
      <c r="E222" s="4"/>
      <c r="F222" s="4"/>
      <c r="G222" s="4"/>
      <c r="H222" s="24" t="s">
        <v>1458</v>
      </c>
    </row>
    <row r="223" spans="1:8" s="2" customFormat="1" ht="20.100000000000001" customHeight="1" x14ac:dyDescent="0.25">
      <c r="A223" s="10"/>
      <c r="B223" s="14" t="s">
        <v>1754</v>
      </c>
      <c r="C223" s="106" t="s">
        <v>555</v>
      </c>
      <c r="D223" s="4"/>
      <c r="E223" s="4"/>
      <c r="F223" s="4"/>
      <c r="G223" s="4"/>
      <c r="H223" s="24" t="s">
        <v>1459</v>
      </c>
    </row>
    <row r="224" spans="1:8" s="2" customFormat="1" ht="20.100000000000001" customHeight="1" x14ac:dyDescent="0.25">
      <c r="A224" s="10"/>
      <c r="B224" s="14" t="s">
        <v>1755</v>
      </c>
      <c r="C224" s="106" t="s">
        <v>556</v>
      </c>
      <c r="D224" s="4"/>
      <c r="E224" s="4"/>
      <c r="F224" s="4"/>
      <c r="G224" s="4"/>
      <c r="H224" s="24" t="s">
        <v>1460</v>
      </c>
    </row>
    <row r="225" spans="1:8" s="2" customFormat="1" ht="20.100000000000001" customHeight="1" x14ac:dyDescent="0.25">
      <c r="A225" s="10"/>
      <c r="B225" s="14" t="s">
        <v>1756</v>
      </c>
      <c r="C225" s="106" t="s">
        <v>557</v>
      </c>
      <c r="D225" s="4"/>
      <c r="E225" s="4"/>
      <c r="F225" s="4"/>
      <c r="G225" s="4"/>
      <c r="H225" s="24" t="s">
        <v>1461</v>
      </c>
    </row>
    <row r="226" spans="1:8" s="2" customFormat="1" ht="20.100000000000001" customHeight="1" x14ac:dyDescent="0.25">
      <c r="A226" s="10"/>
      <c r="B226" s="14" t="s">
        <v>1757</v>
      </c>
      <c r="C226" s="106" t="s">
        <v>558</v>
      </c>
      <c r="D226" s="4"/>
      <c r="E226" s="4"/>
      <c r="F226" s="4"/>
      <c r="G226" s="4"/>
      <c r="H226" s="24" t="s">
        <v>1462</v>
      </c>
    </row>
    <row r="227" spans="1:8" s="2" customFormat="1" ht="20.100000000000001" customHeight="1" x14ac:dyDescent="0.25">
      <c r="A227" s="10"/>
      <c r="B227" s="14" t="s">
        <v>1758</v>
      </c>
      <c r="C227" s="106" t="s">
        <v>559</v>
      </c>
      <c r="D227" s="4"/>
      <c r="E227" s="4"/>
      <c r="F227" s="4"/>
      <c r="G227" s="4"/>
      <c r="H227" s="24" t="s">
        <v>1463</v>
      </c>
    </row>
    <row r="228" spans="1:8" s="2" customFormat="1" ht="20.100000000000001" customHeight="1" x14ac:dyDescent="0.25">
      <c r="A228" s="10"/>
      <c r="B228" s="14" t="s">
        <v>1759</v>
      </c>
      <c r="C228" s="106" t="s">
        <v>560</v>
      </c>
      <c r="D228" s="4"/>
      <c r="E228" s="4"/>
      <c r="F228" s="4"/>
      <c r="G228" s="4"/>
      <c r="H228" s="24" t="s">
        <v>1464</v>
      </c>
    </row>
    <row r="229" spans="1:8" s="2" customFormat="1" ht="20.100000000000001" customHeight="1" x14ac:dyDescent="0.25">
      <c r="A229" s="10"/>
      <c r="B229" s="14" t="s">
        <v>1760</v>
      </c>
      <c r="C229" s="106" t="s">
        <v>561</v>
      </c>
      <c r="D229" s="4"/>
      <c r="E229" s="4"/>
      <c r="F229" s="4"/>
      <c r="G229" s="4"/>
      <c r="H229" s="24" t="s">
        <v>1465</v>
      </c>
    </row>
    <row r="230" spans="1:8" s="2" customFormat="1" ht="20.100000000000001" customHeight="1" x14ac:dyDescent="0.25">
      <c r="A230" s="10"/>
      <c r="B230" s="14" t="s">
        <v>1761</v>
      </c>
      <c r="C230" s="106" t="s">
        <v>562</v>
      </c>
      <c r="D230" s="4"/>
      <c r="E230" s="4"/>
      <c r="F230" s="4"/>
      <c r="G230" s="4"/>
      <c r="H230" s="24" t="s">
        <v>1466</v>
      </c>
    </row>
    <row r="231" spans="1:8" s="2" customFormat="1" ht="20.100000000000001" customHeight="1" x14ac:dyDescent="0.25">
      <c r="A231" s="10"/>
      <c r="B231" s="14" t="s">
        <v>1762</v>
      </c>
      <c r="C231" s="106" t="s">
        <v>563</v>
      </c>
      <c r="D231" s="4"/>
      <c r="E231" s="4"/>
      <c r="F231" s="4"/>
      <c r="G231" s="4"/>
      <c r="H231" s="24" t="s">
        <v>1467</v>
      </c>
    </row>
    <row r="232" spans="1:8" s="2" customFormat="1" ht="20.100000000000001" customHeight="1" x14ac:dyDescent="0.25">
      <c r="A232" s="10"/>
      <c r="B232" s="14" t="s">
        <v>1763</v>
      </c>
      <c r="C232" s="212" t="s">
        <v>564</v>
      </c>
      <c r="D232" s="56"/>
      <c r="E232" s="56"/>
      <c r="F232" s="56"/>
      <c r="G232" s="56"/>
      <c r="H232" s="198" t="s">
        <v>1468</v>
      </c>
    </row>
    <row r="233" spans="1:8" s="2" customFormat="1" ht="20.100000000000001" customHeight="1" x14ac:dyDescent="0.25">
      <c r="A233" s="10"/>
      <c r="B233" s="14"/>
      <c r="C233" s="22" t="s">
        <v>1194</v>
      </c>
      <c r="D233" s="211">
        <f>ROUND(_Output!G604,0)</f>
        <v>0</v>
      </c>
      <c r="E233" s="4"/>
      <c r="F233" s="4"/>
      <c r="G233" s="4"/>
      <c r="H233" s="24"/>
    </row>
    <row r="234" spans="1:8" s="2" customFormat="1" ht="39.950000000000003" customHeight="1" x14ac:dyDescent="0.25">
      <c r="A234" s="10"/>
      <c r="B234" s="108" t="s">
        <v>359</v>
      </c>
      <c r="C234" s="109" t="s">
        <v>525</v>
      </c>
      <c r="D234" s="356"/>
      <c r="E234" s="357"/>
      <c r="F234" s="358"/>
      <c r="G234" s="41"/>
      <c r="H234" s="110" t="s">
        <v>745</v>
      </c>
    </row>
    <row r="235" spans="1:8" s="2" customFormat="1" ht="20.100000000000001" customHeight="1" x14ac:dyDescent="0.25">
      <c r="A235" s="10"/>
      <c r="B235" s="14"/>
      <c r="C235" s="106"/>
      <c r="D235" s="4"/>
      <c r="E235" s="4"/>
      <c r="F235" s="4"/>
      <c r="G235" s="4"/>
      <c r="H235" s="24"/>
    </row>
    <row r="236" spans="1:8" s="2" customFormat="1" ht="20.100000000000001" customHeight="1" x14ac:dyDescent="0.25">
      <c r="A236" s="6">
        <v>5</v>
      </c>
      <c r="B236" s="81" t="s">
        <v>167</v>
      </c>
      <c r="C236" s="4"/>
      <c r="D236" s="82" t="s">
        <v>156</v>
      </c>
      <c r="E236" s="20"/>
      <c r="F236" s="82" t="s">
        <v>131</v>
      </c>
      <c r="G236" s="82"/>
      <c r="H236" s="9" t="s">
        <v>157</v>
      </c>
    </row>
    <row r="237" spans="1:8" s="2" customFormat="1" ht="20.100000000000001" customHeight="1" x14ac:dyDescent="0.25">
      <c r="A237" s="10"/>
      <c r="B237" s="20" t="s">
        <v>247</v>
      </c>
      <c r="C237" s="106" t="s">
        <v>2069</v>
      </c>
      <c r="D237" s="4"/>
      <c r="E237" s="4"/>
      <c r="F237" s="4"/>
      <c r="G237" s="4"/>
      <c r="H237" s="24"/>
    </row>
    <row r="238" spans="1:8" s="2" customFormat="1" ht="20.100000000000001" customHeight="1" x14ac:dyDescent="0.25">
      <c r="A238" s="201"/>
      <c r="B238" s="191" t="s">
        <v>611</v>
      </c>
      <c r="C238" s="205" t="s">
        <v>2079</v>
      </c>
      <c r="D238" s="180"/>
      <c r="E238" s="180"/>
      <c r="F238" s="207" t="s">
        <v>1396</v>
      </c>
      <c r="G238" s="180"/>
      <c r="H238" s="190"/>
    </row>
    <row r="239" spans="1:8" s="2" customFormat="1" ht="20.100000000000001" customHeight="1" x14ac:dyDescent="0.25">
      <c r="A239" s="201"/>
      <c r="B239" s="181" t="s">
        <v>790</v>
      </c>
      <c r="C239" s="180" t="s">
        <v>385</v>
      </c>
      <c r="D239" s="180"/>
      <c r="E239" s="180"/>
      <c r="F239" s="180" t="s">
        <v>1378</v>
      </c>
      <c r="G239" s="180"/>
      <c r="H239" s="190" t="s">
        <v>1376</v>
      </c>
    </row>
    <row r="240" spans="1:8" s="2" customFormat="1" ht="20.100000000000001" customHeight="1" x14ac:dyDescent="0.25">
      <c r="A240" s="201"/>
      <c r="B240" s="181" t="s">
        <v>794</v>
      </c>
      <c r="C240" s="180" t="s">
        <v>394</v>
      </c>
      <c r="D240" s="180"/>
      <c r="E240" s="180"/>
      <c r="F240" s="180" t="s">
        <v>1378</v>
      </c>
      <c r="G240" s="180"/>
      <c r="H240" s="190" t="s">
        <v>1377</v>
      </c>
    </row>
    <row r="241" spans="1:8" s="2" customFormat="1" ht="20.100000000000001" customHeight="1" x14ac:dyDescent="0.25">
      <c r="A241" s="201"/>
      <c r="B241" s="181" t="s">
        <v>795</v>
      </c>
      <c r="C241" s="204" t="s">
        <v>395</v>
      </c>
      <c r="D241" s="180"/>
      <c r="E241" s="180"/>
      <c r="F241" s="180" t="s">
        <v>1378</v>
      </c>
      <c r="G241" s="180"/>
      <c r="H241" s="190" t="s">
        <v>1397</v>
      </c>
    </row>
    <row r="242" spans="1:8" s="2" customFormat="1" ht="20.100000000000001" customHeight="1" x14ac:dyDescent="0.25">
      <c r="A242" s="201"/>
      <c r="B242" s="181" t="s">
        <v>796</v>
      </c>
      <c r="C242" s="204" t="s">
        <v>384</v>
      </c>
      <c r="D242" s="180"/>
      <c r="E242" s="180"/>
      <c r="F242" s="180" t="s">
        <v>1378</v>
      </c>
      <c r="G242" s="180"/>
      <c r="H242" s="190" t="s">
        <v>1380</v>
      </c>
    </row>
    <row r="243" spans="1:8" s="2" customFormat="1" ht="20.100000000000001" customHeight="1" x14ac:dyDescent="0.25">
      <c r="A243" s="201"/>
      <c r="B243" s="181" t="s">
        <v>797</v>
      </c>
      <c r="C243" s="204" t="s">
        <v>473</v>
      </c>
      <c r="D243" s="180"/>
      <c r="E243" s="180"/>
      <c r="F243" s="180" t="s">
        <v>1378</v>
      </c>
      <c r="G243" s="180"/>
      <c r="H243" s="190" t="s">
        <v>1383</v>
      </c>
    </row>
    <row r="244" spans="1:8" s="2" customFormat="1" ht="20.100000000000001" customHeight="1" x14ac:dyDescent="0.25">
      <c r="A244" s="201"/>
      <c r="B244" s="181" t="s">
        <v>798</v>
      </c>
      <c r="C244" s="204" t="s">
        <v>401</v>
      </c>
      <c r="D244" s="180"/>
      <c r="E244" s="180"/>
      <c r="F244" s="180" t="s">
        <v>1378</v>
      </c>
      <c r="G244" s="180"/>
      <c r="H244" s="190" t="s">
        <v>1398</v>
      </c>
    </row>
    <row r="245" spans="1:8" s="2" customFormat="1" ht="20.100000000000001" customHeight="1" x14ac:dyDescent="0.25">
      <c r="A245" s="201"/>
      <c r="B245" s="181" t="s">
        <v>1764</v>
      </c>
      <c r="C245" s="180" t="s">
        <v>393</v>
      </c>
      <c r="D245" s="180"/>
      <c r="E245" s="180"/>
      <c r="F245" s="180" t="s">
        <v>1379</v>
      </c>
      <c r="G245" s="180"/>
      <c r="H245" s="190" t="s">
        <v>1399</v>
      </c>
    </row>
    <row r="246" spans="1:8" s="2" customFormat="1" ht="20.100000000000001" customHeight="1" x14ac:dyDescent="0.25">
      <c r="A246" s="201"/>
      <c r="B246" s="181" t="s">
        <v>1765</v>
      </c>
      <c r="C246" s="204" t="s">
        <v>397</v>
      </c>
      <c r="D246" s="180"/>
      <c r="E246" s="180"/>
      <c r="F246" s="180" t="s">
        <v>1379</v>
      </c>
      <c r="G246" s="180"/>
      <c r="H246" s="190" t="s">
        <v>1401</v>
      </c>
    </row>
    <row r="247" spans="1:8" s="2" customFormat="1" ht="20.100000000000001" customHeight="1" x14ac:dyDescent="0.25">
      <c r="A247" s="201"/>
      <c r="B247" s="181" t="s">
        <v>1766</v>
      </c>
      <c r="C247" s="204" t="s">
        <v>398</v>
      </c>
      <c r="D247" s="180"/>
      <c r="E247" s="180"/>
      <c r="F247" s="180" t="s">
        <v>1379</v>
      </c>
      <c r="G247" s="180"/>
      <c r="H247" s="190" t="s">
        <v>1400</v>
      </c>
    </row>
    <row r="248" spans="1:8" s="2" customFormat="1" ht="20.100000000000001" customHeight="1" x14ac:dyDescent="0.25">
      <c r="A248" s="201"/>
      <c r="B248" s="181" t="s">
        <v>1767</v>
      </c>
      <c r="C248" s="180" t="s">
        <v>399</v>
      </c>
      <c r="D248" s="180"/>
      <c r="E248" s="180"/>
      <c r="F248" s="180" t="s">
        <v>1379</v>
      </c>
      <c r="G248" s="180"/>
      <c r="H248" s="190" t="s">
        <v>1402</v>
      </c>
    </row>
    <row r="249" spans="1:8" s="2" customFormat="1" ht="20.100000000000001" customHeight="1" x14ac:dyDescent="0.25">
      <c r="A249" s="201"/>
      <c r="B249" s="181" t="s">
        <v>1768</v>
      </c>
      <c r="C249" s="192" t="s">
        <v>400</v>
      </c>
      <c r="D249" s="192"/>
      <c r="E249" s="192"/>
      <c r="F249" s="192" t="s">
        <v>1379</v>
      </c>
      <c r="G249" s="192"/>
      <c r="H249" s="194" t="s">
        <v>1403</v>
      </c>
    </row>
    <row r="250" spans="1:8" s="2" customFormat="1" ht="20.100000000000001" customHeight="1" x14ac:dyDescent="0.25">
      <c r="A250" s="201"/>
      <c r="B250" s="181"/>
      <c r="C250" s="184" t="s">
        <v>14</v>
      </c>
      <c r="D250" s="213" t="str">
        <f>VLOOKUP(SUM(_Output!B611:B621),_SUM_Completeness!A70:B81,2,FALSE)</f>
        <v>Incomplete</v>
      </c>
      <c r="E250" s="180"/>
      <c r="F250" s="180"/>
      <c r="G250" s="180"/>
      <c r="H250" s="208" t="s">
        <v>1410</v>
      </c>
    </row>
    <row r="251" spans="1:8" s="2" customFormat="1" ht="20.100000000000001" customHeight="1" x14ac:dyDescent="0.25">
      <c r="A251" s="10"/>
      <c r="B251" s="23" t="s">
        <v>612</v>
      </c>
      <c r="C251" s="4" t="s">
        <v>662</v>
      </c>
      <c r="D251" s="4"/>
      <c r="E251" s="4"/>
      <c r="F251" s="4"/>
      <c r="G251" s="4"/>
      <c r="H251" s="24"/>
    </row>
    <row r="252" spans="1:8" s="2" customFormat="1" ht="20.100000000000001" customHeight="1" x14ac:dyDescent="0.25">
      <c r="A252" s="201"/>
      <c r="B252" s="180" t="s">
        <v>613</v>
      </c>
      <c r="C252" s="185" t="s">
        <v>661</v>
      </c>
      <c r="D252" s="180"/>
      <c r="E252" s="180"/>
      <c r="F252" s="207" t="s">
        <v>1396</v>
      </c>
      <c r="G252" s="180"/>
      <c r="H252" s="190"/>
    </row>
    <row r="253" spans="1:8" s="2" customFormat="1" ht="20.100000000000001" customHeight="1" x14ac:dyDescent="0.25">
      <c r="A253" s="201"/>
      <c r="B253" s="181" t="s">
        <v>614</v>
      </c>
      <c r="C253" s="204" t="s">
        <v>388</v>
      </c>
      <c r="D253" s="180"/>
      <c r="E253" s="180"/>
      <c r="F253" s="180" t="s">
        <v>1378</v>
      </c>
      <c r="G253" s="180"/>
      <c r="H253" s="190" t="s">
        <v>1404</v>
      </c>
    </row>
    <row r="254" spans="1:8" s="2" customFormat="1" ht="20.100000000000001" customHeight="1" x14ac:dyDescent="0.25">
      <c r="A254" s="201"/>
      <c r="B254" s="181" t="s">
        <v>615</v>
      </c>
      <c r="C254" s="204" t="s">
        <v>389</v>
      </c>
      <c r="D254" s="180"/>
      <c r="E254" s="180"/>
      <c r="F254" s="180" t="s">
        <v>1378</v>
      </c>
      <c r="G254" s="180"/>
      <c r="H254" s="190"/>
    </row>
    <row r="255" spans="1:8" s="2" customFormat="1" ht="20.100000000000001" customHeight="1" x14ac:dyDescent="0.25">
      <c r="A255" s="201"/>
      <c r="B255" s="181" t="s">
        <v>616</v>
      </c>
      <c r="C255" s="204" t="s">
        <v>390</v>
      </c>
      <c r="D255" s="180"/>
      <c r="E255" s="180"/>
      <c r="F255" s="180" t="s">
        <v>1378</v>
      </c>
      <c r="G255" s="180"/>
      <c r="H255" s="190"/>
    </row>
    <row r="256" spans="1:8" s="2" customFormat="1" ht="20.100000000000001" customHeight="1" x14ac:dyDescent="0.25">
      <c r="A256" s="201"/>
      <c r="B256" s="181" t="s">
        <v>1769</v>
      </c>
      <c r="C256" s="204" t="s">
        <v>386</v>
      </c>
      <c r="D256" s="180"/>
      <c r="E256" s="180"/>
      <c r="F256" s="180" t="s">
        <v>1378</v>
      </c>
      <c r="G256" s="180"/>
      <c r="H256" s="190"/>
    </row>
    <row r="257" spans="1:8" s="2" customFormat="1" ht="20.100000000000001" customHeight="1" x14ac:dyDescent="0.25">
      <c r="A257" s="201"/>
      <c r="B257" s="181" t="s">
        <v>1770</v>
      </c>
      <c r="C257" s="204" t="s">
        <v>387</v>
      </c>
      <c r="D257" s="180"/>
      <c r="E257" s="180"/>
      <c r="F257" s="180" t="s">
        <v>1378</v>
      </c>
      <c r="G257" s="180"/>
      <c r="H257" s="190"/>
    </row>
    <row r="258" spans="1:8" s="2" customFormat="1" ht="20.100000000000001" customHeight="1" x14ac:dyDescent="0.25">
      <c r="A258" s="201"/>
      <c r="B258" s="181" t="s">
        <v>1771</v>
      </c>
      <c r="C258" s="204" t="s">
        <v>403</v>
      </c>
      <c r="D258" s="180"/>
      <c r="E258" s="180"/>
      <c r="F258" s="180" t="s">
        <v>1379</v>
      </c>
      <c r="G258" s="180"/>
      <c r="H258" s="190" t="s">
        <v>740</v>
      </c>
    </row>
    <row r="259" spans="1:8" s="2" customFormat="1" ht="20.100000000000001" customHeight="1" x14ac:dyDescent="0.25">
      <c r="A259" s="201"/>
      <c r="B259" s="181" t="s">
        <v>1772</v>
      </c>
      <c r="C259" s="204" t="s">
        <v>391</v>
      </c>
      <c r="D259" s="180"/>
      <c r="E259" s="180"/>
      <c r="F259" s="180" t="s">
        <v>1379</v>
      </c>
      <c r="G259" s="180"/>
      <c r="H259" s="190"/>
    </row>
    <row r="260" spans="1:8" s="2" customFormat="1" ht="20.100000000000001" customHeight="1" x14ac:dyDescent="0.25">
      <c r="A260" s="201"/>
      <c r="B260" s="181" t="s">
        <v>1773</v>
      </c>
      <c r="C260" s="204" t="s">
        <v>405</v>
      </c>
      <c r="D260" s="180"/>
      <c r="E260" s="180"/>
      <c r="F260" s="180" t="s">
        <v>1379</v>
      </c>
      <c r="G260" s="180"/>
      <c r="H260" s="190"/>
    </row>
    <row r="261" spans="1:8" s="2" customFormat="1" ht="20.100000000000001" customHeight="1" x14ac:dyDescent="0.25">
      <c r="A261" s="201"/>
      <c r="B261" s="181" t="s">
        <v>1774</v>
      </c>
      <c r="C261" s="204" t="s">
        <v>392</v>
      </c>
      <c r="D261" s="180"/>
      <c r="E261" s="180"/>
      <c r="F261" s="180" t="s">
        <v>1379</v>
      </c>
      <c r="G261" s="180"/>
      <c r="H261" s="190"/>
    </row>
    <row r="262" spans="1:8" s="2" customFormat="1" ht="20.100000000000001" customHeight="1" x14ac:dyDescent="0.25">
      <c r="A262" s="201"/>
      <c r="B262" s="181" t="s">
        <v>1775</v>
      </c>
      <c r="C262" s="204" t="s">
        <v>402</v>
      </c>
      <c r="D262" s="180"/>
      <c r="E262" s="180"/>
      <c r="F262" s="180" t="s">
        <v>1381</v>
      </c>
      <c r="G262" s="180"/>
      <c r="H262" s="190"/>
    </row>
    <row r="263" spans="1:8" s="2" customFormat="1" ht="20.100000000000001" customHeight="1" x14ac:dyDescent="0.25">
      <c r="A263" s="201"/>
      <c r="B263" s="181" t="s">
        <v>1776</v>
      </c>
      <c r="C263" s="210" t="s">
        <v>404</v>
      </c>
      <c r="D263" s="192"/>
      <c r="E263" s="192"/>
      <c r="F263" s="192" t="s">
        <v>1382</v>
      </c>
      <c r="G263" s="192"/>
      <c r="H263" s="194" t="s">
        <v>1405</v>
      </c>
    </row>
    <row r="264" spans="1:8" s="2" customFormat="1" ht="20.100000000000001" customHeight="1" x14ac:dyDescent="0.25">
      <c r="A264" s="201"/>
      <c r="B264" s="196"/>
      <c r="C264" s="197" t="s">
        <v>14</v>
      </c>
      <c r="D264" s="211" t="str">
        <f>VLOOKUP(SUM(_Output!B624:B634),_SUM_Completeness!A99:B110,2,FALSE)</f>
        <v>Incomplete</v>
      </c>
      <c r="E264" s="180"/>
      <c r="F264" s="180"/>
      <c r="G264" s="180"/>
      <c r="H264" s="208" t="s">
        <v>1411</v>
      </c>
    </row>
    <row r="265" spans="1:8" s="2" customFormat="1" ht="20.100000000000001" customHeight="1" x14ac:dyDescent="0.25">
      <c r="A265" s="10"/>
      <c r="B265" s="23" t="s">
        <v>619</v>
      </c>
      <c r="C265" s="107" t="s">
        <v>870</v>
      </c>
      <c r="D265" s="4"/>
      <c r="E265" s="4"/>
      <c r="F265" s="4"/>
      <c r="G265" s="4"/>
      <c r="H265" s="24"/>
    </row>
    <row r="266" spans="1:8" s="2" customFormat="1" ht="20.100000000000001" customHeight="1" x14ac:dyDescent="0.25">
      <c r="A266" s="10"/>
      <c r="B266" s="14" t="s">
        <v>620</v>
      </c>
      <c r="C266" s="4" t="s">
        <v>862</v>
      </c>
      <c r="D266" s="4"/>
      <c r="E266" s="4"/>
      <c r="F266" s="4"/>
      <c r="G266" s="4"/>
      <c r="H266" s="24" t="s">
        <v>1470</v>
      </c>
    </row>
    <row r="267" spans="1:8" s="2" customFormat="1" ht="20.100000000000001" customHeight="1" x14ac:dyDescent="0.25">
      <c r="A267" s="10"/>
      <c r="B267" s="14" t="s">
        <v>621</v>
      </c>
      <c r="C267" s="4" t="s">
        <v>879</v>
      </c>
      <c r="D267" s="4"/>
      <c r="E267" s="4"/>
      <c r="F267" s="4"/>
      <c r="G267" s="4"/>
      <c r="H267" s="24" t="s">
        <v>1471</v>
      </c>
    </row>
    <row r="268" spans="1:8" s="2" customFormat="1" ht="20.100000000000001" customHeight="1" x14ac:dyDescent="0.25">
      <c r="A268" s="10"/>
      <c r="B268" s="14" t="s">
        <v>622</v>
      </c>
      <c r="C268" s="4" t="s">
        <v>863</v>
      </c>
      <c r="D268" s="4"/>
      <c r="E268" s="4"/>
      <c r="F268" s="4"/>
      <c r="G268" s="4"/>
      <c r="H268" s="24" t="s">
        <v>1472</v>
      </c>
    </row>
    <row r="269" spans="1:8" s="2" customFormat="1" ht="20.100000000000001" customHeight="1" x14ac:dyDescent="0.25">
      <c r="A269" s="10"/>
      <c r="B269" s="14" t="s">
        <v>623</v>
      </c>
      <c r="C269" s="4" t="s">
        <v>864</v>
      </c>
      <c r="D269" s="4"/>
      <c r="E269" s="4"/>
      <c r="F269" s="4"/>
      <c r="G269" s="4"/>
      <c r="H269" s="24" t="s">
        <v>1473</v>
      </c>
    </row>
    <row r="270" spans="1:8" s="2" customFormat="1" ht="20.100000000000001" customHeight="1" x14ac:dyDescent="0.25">
      <c r="A270" s="10"/>
      <c r="B270" s="14" t="s">
        <v>624</v>
      </c>
      <c r="C270" s="4" t="s">
        <v>872</v>
      </c>
      <c r="D270" s="4"/>
      <c r="E270" s="4"/>
      <c r="F270" s="4"/>
      <c r="G270" s="4"/>
      <c r="H270" s="24" t="s">
        <v>1474</v>
      </c>
    </row>
    <row r="271" spans="1:8" s="2" customFormat="1" ht="20.100000000000001" customHeight="1" x14ac:dyDescent="0.25">
      <c r="A271" s="10"/>
      <c r="B271" s="14" t="s">
        <v>625</v>
      </c>
      <c r="C271" s="4" t="s">
        <v>878</v>
      </c>
      <c r="D271" s="4"/>
      <c r="E271" s="4"/>
      <c r="F271" s="4"/>
      <c r="G271" s="4"/>
      <c r="H271" s="24" t="s">
        <v>1475</v>
      </c>
    </row>
    <row r="272" spans="1:8" s="2" customFormat="1" ht="20.100000000000001" customHeight="1" x14ac:dyDescent="0.25">
      <c r="A272" s="10"/>
      <c r="B272" s="14" t="s">
        <v>626</v>
      </c>
      <c r="C272" s="4" t="s">
        <v>617</v>
      </c>
      <c r="D272" s="4"/>
      <c r="E272" s="4"/>
      <c r="F272" s="4"/>
      <c r="G272" s="4"/>
      <c r="H272" s="24" t="s">
        <v>1476</v>
      </c>
    </row>
    <row r="273" spans="1:8" s="2" customFormat="1" ht="20.100000000000001" customHeight="1" x14ac:dyDescent="0.25">
      <c r="A273" s="10"/>
      <c r="B273" s="14" t="s">
        <v>627</v>
      </c>
      <c r="C273" s="4" t="s">
        <v>618</v>
      </c>
      <c r="D273" s="4"/>
      <c r="E273" s="4"/>
      <c r="F273" s="4"/>
      <c r="G273" s="4"/>
      <c r="H273" s="24" t="s">
        <v>1477</v>
      </c>
    </row>
    <row r="274" spans="1:8" s="2" customFormat="1" ht="20.100000000000001" customHeight="1" x14ac:dyDescent="0.25">
      <c r="A274" s="10"/>
      <c r="B274" s="14" t="s">
        <v>628</v>
      </c>
      <c r="C274" s="4" t="s">
        <v>865</v>
      </c>
      <c r="D274" s="4"/>
      <c r="E274" s="4"/>
      <c r="F274" s="4"/>
      <c r="G274" s="4"/>
      <c r="H274" s="24" t="s">
        <v>1478</v>
      </c>
    </row>
    <row r="275" spans="1:8" s="2" customFormat="1" ht="20.100000000000001" customHeight="1" x14ac:dyDescent="0.25">
      <c r="A275" s="10"/>
      <c r="B275" s="14" t="s">
        <v>629</v>
      </c>
      <c r="C275" s="4" t="s">
        <v>866</v>
      </c>
      <c r="D275" s="4"/>
      <c r="E275" s="4"/>
      <c r="F275" s="4"/>
      <c r="G275" s="4"/>
      <c r="H275" s="24" t="s">
        <v>1479</v>
      </c>
    </row>
    <row r="276" spans="1:8" s="2" customFormat="1" ht="20.100000000000001" customHeight="1" x14ac:dyDescent="0.25">
      <c r="A276" s="10"/>
      <c r="B276" s="14" t="s">
        <v>630</v>
      </c>
      <c r="C276" s="4" t="s">
        <v>867</v>
      </c>
      <c r="D276" s="4"/>
      <c r="E276" s="4"/>
      <c r="F276" s="4"/>
      <c r="G276" s="4"/>
      <c r="H276" s="24" t="s">
        <v>1480</v>
      </c>
    </row>
    <row r="277" spans="1:8" s="2" customFormat="1" ht="20.100000000000001" customHeight="1" x14ac:dyDescent="0.25">
      <c r="A277" s="10"/>
      <c r="B277" s="14" t="s">
        <v>631</v>
      </c>
      <c r="C277" s="4" t="s">
        <v>868</v>
      </c>
      <c r="D277" s="4"/>
      <c r="E277" s="4"/>
      <c r="F277" s="4"/>
      <c r="G277" s="4"/>
      <c r="H277" s="24" t="s">
        <v>1481</v>
      </c>
    </row>
    <row r="278" spans="1:8" s="2" customFormat="1" ht="20.100000000000001" customHeight="1" x14ac:dyDescent="0.25">
      <c r="A278" s="10"/>
      <c r="B278" s="14" t="s">
        <v>1777</v>
      </c>
      <c r="C278" s="4" t="s">
        <v>869</v>
      </c>
      <c r="D278" s="4"/>
      <c r="E278" s="4"/>
      <c r="F278" s="4"/>
      <c r="G278" s="4"/>
      <c r="H278" s="24" t="s">
        <v>1482</v>
      </c>
    </row>
    <row r="279" spans="1:8" s="2" customFormat="1" ht="20.100000000000001" customHeight="1" x14ac:dyDescent="0.25">
      <c r="A279" s="10"/>
      <c r="B279" s="14" t="s">
        <v>1778</v>
      </c>
      <c r="C279" s="4" t="s">
        <v>873</v>
      </c>
      <c r="D279" s="4"/>
      <c r="E279" s="4"/>
      <c r="F279" s="4"/>
      <c r="G279" s="4"/>
      <c r="H279" s="24" t="s">
        <v>1483</v>
      </c>
    </row>
    <row r="280" spans="1:8" s="2" customFormat="1" ht="20.100000000000001" customHeight="1" x14ac:dyDescent="0.25">
      <c r="A280" s="10"/>
      <c r="B280" s="14" t="s">
        <v>1779</v>
      </c>
      <c r="C280" s="4" t="s">
        <v>875</v>
      </c>
      <c r="D280" s="4"/>
      <c r="E280" s="4"/>
      <c r="F280" s="4"/>
      <c r="G280" s="4"/>
      <c r="H280" s="24" t="s">
        <v>1484</v>
      </c>
    </row>
    <row r="281" spans="1:8" s="2" customFormat="1" ht="20.100000000000001" customHeight="1" x14ac:dyDescent="0.25">
      <c r="A281" s="10"/>
      <c r="B281" s="14" t="s">
        <v>1780</v>
      </c>
      <c r="C281" s="4" t="s">
        <v>874</v>
      </c>
      <c r="D281" s="4"/>
      <c r="E281" s="4"/>
      <c r="F281" s="4"/>
      <c r="G281" s="4"/>
      <c r="H281" s="24" t="s">
        <v>1485</v>
      </c>
    </row>
    <row r="282" spans="1:8" s="2" customFormat="1" ht="20.100000000000001" customHeight="1" x14ac:dyDescent="0.25">
      <c r="A282" s="10"/>
      <c r="B282" s="14" t="s">
        <v>1781</v>
      </c>
      <c r="C282" s="4" t="s">
        <v>876</v>
      </c>
      <c r="D282" s="4"/>
      <c r="E282" s="4"/>
      <c r="F282" s="4"/>
      <c r="G282" s="4"/>
      <c r="H282" s="24" t="s">
        <v>1533</v>
      </c>
    </row>
    <row r="283" spans="1:8" s="2" customFormat="1" ht="20.100000000000001" customHeight="1" x14ac:dyDescent="0.25">
      <c r="A283" s="10"/>
      <c r="B283" s="14" t="s">
        <v>1782</v>
      </c>
      <c r="C283" s="56" t="s">
        <v>877</v>
      </c>
      <c r="D283" s="56"/>
      <c r="E283" s="56"/>
      <c r="F283" s="56"/>
      <c r="G283" s="56"/>
      <c r="H283" s="198" t="s">
        <v>1505</v>
      </c>
    </row>
    <row r="284" spans="1:8" s="2" customFormat="1" ht="20.100000000000001" customHeight="1" x14ac:dyDescent="0.25">
      <c r="A284" s="10"/>
      <c r="B284" s="4"/>
      <c r="C284" s="22" t="s">
        <v>1194</v>
      </c>
      <c r="D284" s="211">
        <f>ROUND(_Output!G655,0)</f>
        <v>0</v>
      </c>
      <c r="E284" s="4"/>
      <c r="F284" s="4"/>
      <c r="G284" s="4"/>
      <c r="H284" s="24"/>
    </row>
    <row r="285" spans="1:8" s="2" customFormat="1" ht="39.950000000000003" customHeight="1" x14ac:dyDescent="0.25">
      <c r="A285" s="10"/>
      <c r="B285" s="108" t="s">
        <v>791</v>
      </c>
      <c r="C285" s="109" t="s">
        <v>525</v>
      </c>
      <c r="D285" s="356"/>
      <c r="E285" s="357"/>
      <c r="F285" s="358"/>
      <c r="G285" s="4"/>
      <c r="H285" s="110" t="s">
        <v>745</v>
      </c>
    </row>
    <row r="286" spans="1:8" s="2" customFormat="1" ht="20.100000000000001" customHeight="1" x14ac:dyDescent="0.25">
      <c r="A286" s="10"/>
      <c r="B286" s="4"/>
      <c r="C286" s="4"/>
      <c r="D286" s="4"/>
      <c r="E286" s="4"/>
      <c r="F286" s="4"/>
      <c r="G286" s="4"/>
      <c r="H286" s="24"/>
    </row>
    <row r="287" spans="1:8" s="2" customFormat="1" ht="20.100000000000001" customHeight="1" x14ac:dyDescent="0.25">
      <c r="A287" s="6">
        <v>6</v>
      </c>
      <c r="B287" s="82" t="s">
        <v>1011</v>
      </c>
      <c r="C287" s="4"/>
      <c r="D287" s="82" t="s">
        <v>156</v>
      </c>
      <c r="E287" s="20"/>
      <c r="F287" s="82" t="s">
        <v>131</v>
      </c>
      <c r="G287" s="82"/>
      <c r="H287" s="9" t="s">
        <v>157</v>
      </c>
    </row>
    <row r="288" spans="1:8" s="2" customFormat="1" ht="20.100000000000001" customHeight="1" x14ac:dyDescent="0.25">
      <c r="A288" s="10"/>
      <c r="B288" s="20" t="s">
        <v>816</v>
      </c>
      <c r="C288" s="106" t="s">
        <v>2070</v>
      </c>
      <c r="D288" s="4"/>
      <c r="E288" s="4"/>
      <c r="F288" s="4"/>
      <c r="G288" s="4"/>
      <c r="H288" s="24"/>
    </row>
    <row r="289" spans="1:8" s="2" customFormat="1" ht="20.100000000000001" customHeight="1" x14ac:dyDescent="0.25">
      <c r="A289" s="201"/>
      <c r="B289" s="191" t="s">
        <v>1031</v>
      </c>
      <c r="C289" s="205" t="s">
        <v>2080</v>
      </c>
      <c r="D289" s="180"/>
      <c r="E289" s="180"/>
      <c r="F289" s="207" t="s">
        <v>1396</v>
      </c>
      <c r="G289" s="180"/>
      <c r="H289" s="190"/>
    </row>
    <row r="290" spans="1:8" s="2" customFormat="1" ht="20.100000000000001" customHeight="1" x14ac:dyDescent="0.25">
      <c r="A290" s="201"/>
      <c r="B290" s="181" t="s">
        <v>1783</v>
      </c>
      <c r="C290" s="180" t="s">
        <v>385</v>
      </c>
      <c r="D290" s="180"/>
      <c r="E290" s="180"/>
      <c r="F290" s="180" t="s">
        <v>1378</v>
      </c>
      <c r="G290" s="180"/>
      <c r="H290" s="190" t="s">
        <v>1376</v>
      </c>
    </row>
    <row r="291" spans="1:8" s="2" customFormat="1" ht="20.100000000000001" customHeight="1" x14ac:dyDescent="0.25">
      <c r="A291" s="201"/>
      <c r="B291" s="181" t="s">
        <v>1784</v>
      </c>
      <c r="C291" s="180" t="s">
        <v>394</v>
      </c>
      <c r="D291" s="180"/>
      <c r="E291" s="180"/>
      <c r="F291" s="180" t="s">
        <v>1378</v>
      </c>
      <c r="G291" s="180"/>
      <c r="H291" s="190" t="s">
        <v>1377</v>
      </c>
    </row>
    <row r="292" spans="1:8" s="2" customFormat="1" ht="20.100000000000001" customHeight="1" x14ac:dyDescent="0.25">
      <c r="A292" s="201"/>
      <c r="B292" s="181" t="s">
        <v>1785</v>
      </c>
      <c r="C292" s="204" t="s">
        <v>395</v>
      </c>
      <c r="D292" s="180"/>
      <c r="E292" s="180"/>
      <c r="F292" s="180" t="s">
        <v>1378</v>
      </c>
      <c r="G292" s="180"/>
      <c r="H292" s="190" t="s">
        <v>1397</v>
      </c>
    </row>
    <row r="293" spans="1:8" s="2" customFormat="1" ht="20.100000000000001" customHeight="1" x14ac:dyDescent="0.25">
      <c r="A293" s="201"/>
      <c r="B293" s="181" t="s">
        <v>1786</v>
      </c>
      <c r="C293" s="204" t="s">
        <v>384</v>
      </c>
      <c r="D293" s="180"/>
      <c r="E293" s="180"/>
      <c r="F293" s="180" t="s">
        <v>1378</v>
      </c>
      <c r="G293" s="180"/>
      <c r="H293" s="190" t="s">
        <v>1380</v>
      </c>
    </row>
    <row r="294" spans="1:8" s="2" customFormat="1" ht="20.100000000000001" customHeight="1" x14ac:dyDescent="0.25">
      <c r="A294" s="201"/>
      <c r="B294" s="181" t="s">
        <v>1787</v>
      </c>
      <c r="C294" s="204" t="s">
        <v>473</v>
      </c>
      <c r="D294" s="180"/>
      <c r="E294" s="180"/>
      <c r="F294" s="180" t="s">
        <v>1378</v>
      </c>
      <c r="G294" s="180"/>
      <c r="H294" s="190" t="s">
        <v>1383</v>
      </c>
    </row>
    <row r="295" spans="1:8" s="2" customFormat="1" ht="20.100000000000001" customHeight="1" x14ac:dyDescent="0.25">
      <c r="A295" s="201"/>
      <c r="B295" s="181" t="s">
        <v>1788</v>
      </c>
      <c r="C295" s="204" t="s">
        <v>401</v>
      </c>
      <c r="D295" s="180"/>
      <c r="E295" s="180"/>
      <c r="F295" s="180" t="s">
        <v>1378</v>
      </c>
      <c r="G295" s="180"/>
      <c r="H295" s="190" t="s">
        <v>1398</v>
      </c>
    </row>
    <row r="296" spans="1:8" s="2" customFormat="1" ht="20.100000000000001" customHeight="1" x14ac:dyDescent="0.25">
      <c r="A296" s="201"/>
      <c r="B296" s="181" t="s">
        <v>1789</v>
      </c>
      <c r="C296" s="180" t="s">
        <v>393</v>
      </c>
      <c r="D296" s="180"/>
      <c r="E296" s="180"/>
      <c r="F296" s="180" t="s">
        <v>1379</v>
      </c>
      <c r="G296" s="180"/>
      <c r="H296" s="190" t="s">
        <v>1399</v>
      </c>
    </row>
    <row r="297" spans="1:8" s="2" customFormat="1" ht="20.100000000000001" customHeight="1" x14ac:dyDescent="0.25">
      <c r="A297" s="201"/>
      <c r="B297" s="181" t="s">
        <v>1790</v>
      </c>
      <c r="C297" s="204" t="s">
        <v>397</v>
      </c>
      <c r="D297" s="180"/>
      <c r="E297" s="180"/>
      <c r="F297" s="180" t="s">
        <v>1379</v>
      </c>
      <c r="G297" s="180"/>
      <c r="H297" s="190" t="s">
        <v>1401</v>
      </c>
    </row>
    <row r="298" spans="1:8" s="2" customFormat="1" ht="20.100000000000001" customHeight="1" x14ac:dyDescent="0.25">
      <c r="A298" s="201"/>
      <c r="B298" s="181" t="s">
        <v>1791</v>
      </c>
      <c r="C298" s="204" t="s">
        <v>398</v>
      </c>
      <c r="D298" s="180"/>
      <c r="E298" s="180"/>
      <c r="F298" s="180" t="s">
        <v>1379</v>
      </c>
      <c r="G298" s="180"/>
      <c r="H298" s="190" t="s">
        <v>1400</v>
      </c>
    </row>
    <row r="299" spans="1:8" s="2" customFormat="1" ht="20.100000000000001" customHeight="1" x14ac:dyDescent="0.25">
      <c r="A299" s="201"/>
      <c r="B299" s="181" t="s">
        <v>1792</v>
      </c>
      <c r="C299" s="180" t="s">
        <v>399</v>
      </c>
      <c r="D299" s="180"/>
      <c r="E299" s="180"/>
      <c r="F299" s="180" t="s">
        <v>1379</v>
      </c>
      <c r="G299" s="180"/>
      <c r="H299" s="190" t="s">
        <v>1402</v>
      </c>
    </row>
    <row r="300" spans="1:8" s="2" customFormat="1" ht="20.100000000000001" customHeight="1" x14ac:dyDescent="0.25">
      <c r="A300" s="201"/>
      <c r="B300" s="181" t="s">
        <v>1793</v>
      </c>
      <c r="C300" s="192" t="s">
        <v>400</v>
      </c>
      <c r="D300" s="192"/>
      <c r="E300" s="192"/>
      <c r="F300" s="192" t="s">
        <v>1379</v>
      </c>
      <c r="G300" s="192"/>
      <c r="H300" s="194" t="s">
        <v>1403</v>
      </c>
    </row>
    <row r="301" spans="1:8" s="2" customFormat="1" ht="20.100000000000001" customHeight="1" x14ac:dyDescent="0.25">
      <c r="A301" s="201"/>
      <c r="B301" s="181"/>
      <c r="C301" s="184" t="s">
        <v>14</v>
      </c>
      <c r="D301" s="211" t="str">
        <f>VLOOKUP(SUM(_Output!B662:B672),_SUM_Completeness!A70:B81,2,FALSE)</f>
        <v>Incomplete</v>
      </c>
      <c r="E301" s="180"/>
      <c r="F301" s="180"/>
      <c r="G301" s="180"/>
      <c r="H301" s="208" t="s">
        <v>1412</v>
      </c>
    </row>
    <row r="302" spans="1:8" s="2" customFormat="1" ht="20.100000000000001" customHeight="1" x14ac:dyDescent="0.25">
      <c r="A302" s="10"/>
      <c r="B302" s="4" t="s">
        <v>1032</v>
      </c>
      <c r="C302" s="4" t="s">
        <v>662</v>
      </c>
      <c r="D302" s="4"/>
      <c r="E302" s="4"/>
      <c r="F302" s="4"/>
      <c r="G302" s="4"/>
      <c r="H302" s="24"/>
    </row>
    <row r="303" spans="1:8" s="2" customFormat="1" ht="20.100000000000001" customHeight="1" x14ac:dyDescent="0.25">
      <c r="A303" s="206"/>
      <c r="B303" s="196" t="s">
        <v>1033</v>
      </c>
      <c r="C303" s="185" t="s">
        <v>661</v>
      </c>
      <c r="D303" s="180"/>
      <c r="E303" s="180"/>
      <c r="F303" s="207" t="s">
        <v>1396</v>
      </c>
      <c r="G303" s="180"/>
      <c r="H303" s="190"/>
    </row>
    <row r="304" spans="1:8" s="2" customFormat="1" ht="20.100000000000001" customHeight="1" x14ac:dyDescent="0.25">
      <c r="A304" s="201"/>
      <c r="B304" s="181" t="s">
        <v>1794</v>
      </c>
      <c r="C304" s="204" t="s">
        <v>388</v>
      </c>
      <c r="D304" s="180"/>
      <c r="E304" s="180"/>
      <c r="F304" s="180" t="s">
        <v>1378</v>
      </c>
      <c r="G304" s="180"/>
      <c r="H304" s="190" t="s">
        <v>1404</v>
      </c>
    </row>
    <row r="305" spans="1:8" s="2" customFormat="1" ht="20.100000000000001" customHeight="1" x14ac:dyDescent="0.25">
      <c r="A305" s="201"/>
      <c r="B305" s="181" t="s">
        <v>1795</v>
      </c>
      <c r="C305" s="204" t="s">
        <v>389</v>
      </c>
      <c r="D305" s="180"/>
      <c r="E305" s="180"/>
      <c r="F305" s="180" t="s">
        <v>1378</v>
      </c>
      <c r="G305" s="180"/>
      <c r="H305" s="190"/>
    </row>
    <row r="306" spans="1:8" s="2" customFormat="1" ht="20.100000000000001" customHeight="1" x14ac:dyDescent="0.25">
      <c r="A306" s="201"/>
      <c r="B306" s="181" t="s">
        <v>1796</v>
      </c>
      <c r="C306" s="204" t="s">
        <v>390</v>
      </c>
      <c r="D306" s="180"/>
      <c r="E306" s="180"/>
      <c r="F306" s="180" t="s">
        <v>1378</v>
      </c>
      <c r="G306" s="180"/>
      <c r="H306" s="190"/>
    </row>
    <row r="307" spans="1:8" s="2" customFormat="1" ht="20.100000000000001" customHeight="1" x14ac:dyDescent="0.25">
      <c r="A307" s="201"/>
      <c r="B307" s="181" t="s">
        <v>1797</v>
      </c>
      <c r="C307" s="204" t="s">
        <v>386</v>
      </c>
      <c r="D307" s="180"/>
      <c r="E307" s="180"/>
      <c r="F307" s="180" t="s">
        <v>1378</v>
      </c>
      <c r="G307" s="180"/>
      <c r="H307" s="190"/>
    </row>
    <row r="308" spans="1:8" s="2" customFormat="1" ht="20.100000000000001" customHeight="1" x14ac:dyDescent="0.25">
      <c r="A308" s="201"/>
      <c r="B308" s="181" t="s">
        <v>1798</v>
      </c>
      <c r="C308" s="204" t="s">
        <v>387</v>
      </c>
      <c r="D308" s="180"/>
      <c r="E308" s="180"/>
      <c r="F308" s="180" t="s">
        <v>1378</v>
      </c>
      <c r="G308" s="180"/>
      <c r="H308" s="190"/>
    </row>
    <row r="309" spans="1:8" s="2" customFormat="1" ht="20.100000000000001" customHeight="1" x14ac:dyDescent="0.25">
      <c r="A309" s="201"/>
      <c r="B309" s="181" t="s">
        <v>1799</v>
      </c>
      <c r="C309" s="204" t="s">
        <v>403</v>
      </c>
      <c r="D309" s="180"/>
      <c r="E309" s="180"/>
      <c r="F309" s="180" t="s">
        <v>1379</v>
      </c>
      <c r="G309" s="180"/>
      <c r="H309" s="190" t="s">
        <v>740</v>
      </c>
    </row>
    <row r="310" spans="1:8" s="2" customFormat="1" ht="20.100000000000001" customHeight="1" x14ac:dyDescent="0.25">
      <c r="A310" s="201"/>
      <c r="B310" s="181" t="s">
        <v>1800</v>
      </c>
      <c r="C310" s="204" t="s">
        <v>391</v>
      </c>
      <c r="D310" s="180"/>
      <c r="E310" s="180"/>
      <c r="F310" s="180" t="s">
        <v>1379</v>
      </c>
      <c r="G310" s="180"/>
      <c r="H310" s="190"/>
    </row>
    <row r="311" spans="1:8" s="2" customFormat="1" ht="20.100000000000001" customHeight="1" x14ac:dyDescent="0.25">
      <c r="A311" s="201"/>
      <c r="B311" s="181" t="s">
        <v>1801</v>
      </c>
      <c r="C311" s="204" t="s">
        <v>405</v>
      </c>
      <c r="D311" s="180"/>
      <c r="E311" s="180"/>
      <c r="F311" s="180" t="s">
        <v>1379</v>
      </c>
      <c r="G311" s="180"/>
      <c r="H311" s="190"/>
    </row>
    <row r="312" spans="1:8" s="2" customFormat="1" ht="20.100000000000001" customHeight="1" x14ac:dyDescent="0.25">
      <c r="A312" s="201"/>
      <c r="B312" s="181" t="s">
        <v>1802</v>
      </c>
      <c r="C312" s="204" t="s">
        <v>392</v>
      </c>
      <c r="D312" s="180"/>
      <c r="E312" s="180"/>
      <c r="F312" s="180" t="s">
        <v>1379</v>
      </c>
      <c r="G312" s="180"/>
      <c r="H312" s="190"/>
    </row>
    <row r="313" spans="1:8" s="2" customFormat="1" ht="20.100000000000001" customHeight="1" x14ac:dyDescent="0.25">
      <c r="A313" s="201"/>
      <c r="B313" s="181" t="s">
        <v>1803</v>
      </c>
      <c r="C313" s="204" t="s">
        <v>402</v>
      </c>
      <c r="D313" s="180"/>
      <c r="E313" s="180"/>
      <c r="F313" s="180" t="s">
        <v>1381</v>
      </c>
      <c r="G313" s="180"/>
      <c r="H313" s="190"/>
    </row>
    <row r="314" spans="1:8" s="2" customFormat="1" ht="20.100000000000001" customHeight="1" x14ac:dyDescent="0.25">
      <c r="A314" s="201"/>
      <c r="B314" s="181" t="s">
        <v>1804</v>
      </c>
      <c r="C314" s="210" t="s">
        <v>404</v>
      </c>
      <c r="D314" s="192"/>
      <c r="E314" s="192"/>
      <c r="F314" s="192" t="s">
        <v>1382</v>
      </c>
      <c r="G314" s="192"/>
      <c r="H314" s="194" t="s">
        <v>1405</v>
      </c>
    </row>
    <row r="315" spans="1:8" s="2" customFormat="1" ht="20.100000000000001" customHeight="1" x14ac:dyDescent="0.25">
      <c r="A315" s="201"/>
      <c r="B315" s="181"/>
      <c r="C315" s="184" t="s">
        <v>14</v>
      </c>
      <c r="D315" s="211" t="str">
        <f>VLOOKUP(SUM(_Output!B675:B685),_SUM_Completeness!A99:B110,2,FALSE)</f>
        <v>Incomplete</v>
      </c>
      <c r="E315" s="180"/>
      <c r="F315" s="180"/>
      <c r="G315" s="180"/>
      <c r="H315" s="208" t="s">
        <v>1413</v>
      </c>
    </row>
    <row r="316" spans="1:8" s="2" customFormat="1" ht="20.100000000000001" customHeight="1" x14ac:dyDescent="0.25">
      <c r="A316" s="10"/>
      <c r="B316" s="23" t="s">
        <v>1034</v>
      </c>
      <c r="C316" s="107" t="s">
        <v>1058</v>
      </c>
      <c r="D316" s="4"/>
      <c r="E316" s="4"/>
      <c r="F316" s="4"/>
      <c r="G316" s="4"/>
      <c r="H316" s="24"/>
    </row>
    <row r="317" spans="1:8" s="2" customFormat="1" ht="20.100000000000001" customHeight="1" x14ac:dyDescent="0.25">
      <c r="A317" s="10"/>
      <c r="B317" s="14" t="s">
        <v>1035</v>
      </c>
      <c r="C317" s="4" t="s">
        <v>1047</v>
      </c>
      <c r="D317" s="4"/>
      <c r="E317" s="4"/>
      <c r="F317" s="4"/>
      <c r="G317" s="4"/>
      <c r="H317" s="24" t="s">
        <v>1486</v>
      </c>
    </row>
    <row r="318" spans="1:8" s="2" customFormat="1" ht="20.100000000000001" customHeight="1" x14ac:dyDescent="0.25">
      <c r="A318" s="10"/>
      <c r="B318" s="14" t="s">
        <v>1036</v>
      </c>
      <c r="C318" s="4" t="s">
        <v>1048</v>
      </c>
      <c r="D318" s="4"/>
      <c r="E318" s="4"/>
      <c r="F318" s="4"/>
      <c r="G318" s="4"/>
      <c r="H318" s="24" t="s">
        <v>1487</v>
      </c>
    </row>
    <row r="319" spans="1:8" s="2" customFormat="1" ht="20.100000000000001" customHeight="1" x14ac:dyDescent="0.25">
      <c r="A319" s="10"/>
      <c r="B319" s="14" t="s">
        <v>1037</v>
      </c>
      <c r="C319" s="4" t="s">
        <v>1049</v>
      </c>
      <c r="D319" s="4"/>
      <c r="E319" s="4"/>
      <c r="F319" s="4"/>
      <c r="G319" s="4"/>
      <c r="H319" s="24" t="s">
        <v>1488</v>
      </c>
    </row>
    <row r="320" spans="1:8" s="2" customFormat="1" ht="20.100000000000001" customHeight="1" x14ac:dyDescent="0.25">
      <c r="A320" s="10"/>
      <c r="B320" s="14" t="s">
        <v>1038</v>
      </c>
      <c r="C320" s="4" t="s">
        <v>1050</v>
      </c>
      <c r="D320" s="4"/>
      <c r="E320" s="4"/>
      <c r="F320" s="4"/>
      <c r="G320" s="4"/>
      <c r="H320" s="24" t="s">
        <v>1489</v>
      </c>
    </row>
    <row r="321" spans="1:8" s="2" customFormat="1" ht="20.100000000000001" customHeight="1" x14ac:dyDescent="0.25">
      <c r="A321" s="10"/>
      <c r="B321" s="14" t="s">
        <v>1039</v>
      </c>
      <c r="C321" s="4" t="s">
        <v>1490</v>
      </c>
      <c r="D321" s="4"/>
      <c r="E321" s="4"/>
      <c r="F321" s="4"/>
      <c r="G321" s="4"/>
      <c r="H321" s="24" t="s">
        <v>1491</v>
      </c>
    </row>
    <row r="322" spans="1:8" s="2" customFormat="1" ht="20.100000000000001" customHeight="1" x14ac:dyDescent="0.25">
      <c r="A322" s="10"/>
      <c r="B322" s="14" t="s">
        <v>1040</v>
      </c>
      <c r="C322" s="4" t="s">
        <v>1051</v>
      </c>
      <c r="D322" s="4"/>
      <c r="E322" s="4"/>
      <c r="F322" s="4"/>
      <c r="G322" s="4"/>
      <c r="H322" s="24" t="s">
        <v>1492</v>
      </c>
    </row>
    <row r="323" spans="1:8" s="2" customFormat="1" ht="20.100000000000001" customHeight="1" x14ac:dyDescent="0.25">
      <c r="A323" s="10"/>
      <c r="B323" s="14" t="s">
        <v>1041</v>
      </c>
      <c r="C323" s="4" t="s">
        <v>1052</v>
      </c>
      <c r="D323" s="4"/>
      <c r="E323" s="4"/>
      <c r="F323" s="4"/>
      <c r="G323" s="4"/>
      <c r="H323" s="24" t="s">
        <v>1493</v>
      </c>
    </row>
    <row r="324" spans="1:8" s="2" customFormat="1" ht="20.100000000000001" customHeight="1" x14ac:dyDescent="0.25">
      <c r="A324" s="10"/>
      <c r="B324" s="14" t="s">
        <v>1042</v>
      </c>
      <c r="C324" s="4" t="s">
        <v>1172</v>
      </c>
      <c r="D324" s="4"/>
      <c r="E324" s="4"/>
      <c r="F324" s="4"/>
      <c r="G324" s="4"/>
      <c r="H324" s="24" t="s">
        <v>1057</v>
      </c>
    </row>
    <row r="325" spans="1:8" s="2" customFormat="1" ht="20.100000000000001" customHeight="1" x14ac:dyDescent="0.25">
      <c r="A325" s="10"/>
      <c r="B325" s="14" t="s">
        <v>1043</v>
      </c>
      <c r="C325" s="4" t="s">
        <v>1059</v>
      </c>
      <c r="D325" s="4"/>
      <c r="E325" s="4"/>
      <c r="F325" s="4"/>
      <c r="G325" s="4"/>
      <c r="H325" s="24" t="s">
        <v>1494</v>
      </c>
    </row>
    <row r="326" spans="1:8" s="2" customFormat="1" ht="20.100000000000001" customHeight="1" x14ac:dyDescent="0.25">
      <c r="A326" s="10"/>
      <c r="B326" s="14" t="s">
        <v>1044</v>
      </c>
      <c r="C326" s="4" t="s">
        <v>1151</v>
      </c>
      <c r="D326" s="4"/>
      <c r="E326" s="4"/>
      <c r="F326" s="4"/>
      <c r="G326" s="4"/>
      <c r="H326" s="24" t="s">
        <v>1495</v>
      </c>
    </row>
    <row r="327" spans="1:8" s="2" customFormat="1" ht="20.100000000000001" customHeight="1" x14ac:dyDescent="0.25">
      <c r="A327" s="10"/>
      <c r="B327" s="14" t="s">
        <v>1045</v>
      </c>
      <c r="C327" s="4" t="s">
        <v>1061</v>
      </c>
      <c r="D327" s="4"/>
      <c r="E327" s="4"/>
      <c r="F327" s="4"/>
      <c r="G327" s="4"/>
      <c r="H327" s="24" t="s">
        <v>1062</v>
      </c>
    </row>
    <row r="328" spans="1:8" s="2" customFormat="1" ht="20.100000000000001" customHeight="1" x14ac:dyDescent="0.25">
      <c r="A328" s="10"/>
      <c r="B328" s="14" t="s">
        <v>1046</v>
      </c>
      <c r="C328" s="4" t="s">
        <v>1064</v>
      </c>
      <c r="D328" s="4"/>
      <c r="E328" s="4"/>
      <c r="F328" s="4"/>
      <c r="G328" s="4"/>
      <c r="H328" s="24" t="s">
        <v>1065</v>
      </c>
    </row>
    <row r="329" spans="1:8" s="2" customFormat="1" ht="20.100000000000001" customHeight="1" x14ac:dyDescent="0.25">
      <c r="A329" s="10"/>
      <c r="B329" s="14" t="s">
        <v>1805</v>
      </c>
      <c r="C329" s="4" t="s">
        <v>1060</v>
      </c>
      <c r="D329" s="4"/>
      <c r="E329" s="4"/>
      <c r="F329" s="4"/>
      <c r="G329" s="4"/>
      <c r="H329" s="24" t="s">
        <v>1496</v>
      </c>
    </row>
    <row r="330" spans="1:8" s="2" customFormat="1" ht="20.100000000000001" customHeight="1" x14ac:dyDescent="0.25">
      <c r="A330" s="10"/>
      <c r="B330" s="14" t="s">
        <v>1806</v>
      </c>
      <c r="C330" s="4" t="s">
        <v>1152</v>
      </c>
      <c r="D330" s="4"/>
      <c r="E330" s="4"/>
      <c r="F330" s="4"/>
      <c r="G330" s="4"/>
      <c r="H330" s="24" t="s">
        <v>1497</v>
      </c>
    </row>
    <row r="331" spans="1:8" s="2" customFormat="1" ht="20.100000000000001" customHeight="1" x14ac:dyDescent="0.25">
      <c r="A331" s="10"/>
      <c r="B331" s="14" t="s">
        <v>1807</v>
      </c>
      <c r="C331" s="4" t="s">
        <v>1066</v>
      </c>
      <c r="D331" s="4"/>
      <c r="E331" s="4"/>
      <c r="F331" s="4"/>
      <c r="G331" s="4"/>
      <c r="H331" s="24" t="s">
        <v>1498</v>
      </c>
    </row>
    <row r="332" spans="1:8" s="2" customFormat="1" ht="20.100000000000001" customHeight="1" x14ac:dyDescent="0.25">
      <c r="A332" s="10"/>
      <c r="B332" s="14" t="s">
        <v>1808</v>
      </c>
      <c r="C332" s="4" t="s">
        <v>1053</v>
      </c>
      <c r="D332" s="4"/>
      <c r="E332" s="4"/>
      <c r="F332" s="4"/>
      <c r="G332" s="4"/>
      <c r="H332" s="24" t="s">
        <v>1499</v>
      </c>
    </row>
    <row r="333" spans="1:8" s="2" customFormat="1" ht="20.100000000000001" customHeight="1" x14ac:dyDescent="0.25">
      <c r="A333" s="10"/>
      <c r="B333" s="14" t="s">
        <v>1809</v>
      </c>
      <c r="C333" s="4" t="s">
        <v>1054</v>
      </c>
      <c r="D333" s="4"/>
      <c r="E333" s="4"/>
      <c r="F333" s="4"/>
      <c r="G333" s="4"/>
      <c r="H333" s="24" t="s">
        <v>1500</v>
      </c>
    </row>
    <row r="334" spans="1:8" s="2" customFormat="1" ht="20.100000000000001" customHeight="1" x14ac:dyDescent="0.25">
      <c r="A334" s="10"/>
      <c r="B334" s="14" t="s">
        <v>1810</v>
      </c>
      <c r="C334" s="4" t="s">
        <v>1063</v>
      </c>
      <c r="D334" s="4"/>
      <c r="E334" s="4"/>
      <c r="F334" s="4"/>
      <c r="G334" s="4"/>
      <c r="H334" s="24" t="s">
        <v>1534</v>
      </c>
    </row>
    <row r="335" spans="1:8" s="2" customFormat="1" ht="20.100000000000001" customHeight="1" x14ac:dyDescent="0.25">
      <c r="A335" s="10"/>
      <c r="B335" s="14" t="s">
        <v>1811</v>
      </c>
      <c r="C335" s="4" t="s">
        <v>1055</v>
      </c>
      <c r="D335" s="4"/>
      <c r="E335" s="4"/>
      <c r="F335" s="4"/>
      <c r="G335" s="4"/>
      <c r="H335" s="24" t="s">
        <v>1501</v>
      </c>
    </row>
    <row r="336" spans="1:8" s="2" customFormat="1" ht="20.100000000000001" customHeight="1" x14ac:dyDescent="0.25">
      <c r="A336" s="10"/>
      <c r="B336" s="14" t="s">
        <v>1812</v>
      </c>
      <c r="C336" s="56" t="s">
        <v>1056</v>
      </c>
      <c r="D336" s="56"/>
      <c r="E336" s="56"/>
      <c r="F336" s="56"/>
      <c r="G336" s="56"/>
      <c r="H336" s="198" t="s">
        <v>1504</v>
      </c>
    </row>
    <row r="337" spans="1:8" s="2" customFormat="1" ht="20.100000000000001" customHeight="1" x14ac:dyDescent="0.25">
      <c r="A337" s="10"/>
      <c r="B337" s="4"/>
      <c r="C337" s="22" t="s">
        <v>1194</v>
      </c>
      <c r="D337" s="211">
        <f>ROUND(_Output!G708,0)</f>
        <v>0</v>
      </c>
      <c r="E337" s="4"/>
      <c r="F337" s="4"/>
      <c r="G337" s="4"/>
      <c r="H337" s="24"/>
    </row>
    <row r="338" spans="1:8" s="2" customFormat="1" ht="39.950000000000003" customHeight="1" x14ac:dyDescent="0.25">
      <c r="A338" s="10"/>
      <c r="B338" s="108" t="s">
        <v>1150</v>
      </c>
      <c r="C338" s="109" t="s">
        <v>525</v>
      </c>
      <c r="D338" s="356"/>
      <c r="E338" s="357"/>
      <c r="F338" s="358"/>
      <c r="G338" s="4"/>
      <c r="H338" s="12" t="s">
        <v>745</v>
      </c>
    </row>
    <row r="339" spans="1:8" s="2" customFormat="1" ht="20.100000000000001" customHeight="1" x14ac:dyDescent="0.25">
      <c r="A339" s="10"/>
      <c r="B339" s="4"/>
      <c r="C339" s="4"/>
      <c r="D339" s="4"/>
      <c r="E339" s="4"/>
      <c r="F339" s="4"/>
      <c r="G339" s="4"/>
      <c r="H339" s="24"/>
    </row>
    <row r="340" spans="1:8" ht="20.100000000000001" customHeight="1" x14ac:dyDescent="0.25">
      <c r="A340" s="6">
        <v>7</v>
      </c>
      <c r="B340" s="82" t="s">
        <v>251</v>
      </c>
      <c r="C340" s="4"/>
      <c r="D340" s="11"/>
      <c r="E340" s="11"/>
      <c r="F340" s="11"/>
      <c r="G340" s="11"/>
      <c r="H340" s="25"/>
    </row>
    <row r="341" spans="1:8" ht="20.100000000000001" customHeight="1" x14ac:dyDescent="0.25">
      <c r="A341" s="16"/>
      <c r="B341" s="4" t="s">
        <v>1813</v>
      </c>
      <c r="C341" s="4" t="s">
        <v>250</v>
      </c>
      <c r="D341" s="347"/>
      <c r="E341" s="348"/>
      <c r="F341" s="349"/>
      <c r="G341" s="11"/>
      <c r="H341" s="25"/>
    </row>
    <row r="342" spans="1:8" ht="20.100000000000001" customHeight="1" x14ac:dyDescent="0.25">
      <c r="A342" s="16"/>
      <c r="B342" s="4"/>
      <c r="C342" s="4"/>
      <c r="D342" s="350"/>
      <c r="E342" s="351"/>
      <c r="F342" s="352"/>
      <c r="G342" s="11"/>
      <c r="H342" s="25"/>
    </row>
    <row r="343" spans="1:8" ht="20.100000000000001" customHeight="1" x14ac:dyDescent="0.25">
      <c r="A343" s="16"/>
      <c r="B343" s="4"/>
      <c r="C343" s="4"/>
      <c r="D343" s="350"/>
      <c r="E343" s="351"/>
      <c r="F343" s="352"/>
      <c r="G343" s="11"/>
      <c r="H343" s="25"/>
    </row>
    <row r="344" spans="1:8" ht="20.100000000000001" customHeight="1" x14ac:dyDescent="0.25">
      <c r="A344" s="16"/>
      <c r="B344" s="4"/>
      <c r="C344" s="4"/>
      <c r="D344" s="353"/>
      <c r="E344" s="354"/>
      <c r="F344" s="355"/>
      <c r="G344" s="11"/>
      <c r="H344" s="25"/>
    </row>
    <row r="345" spans="1:8" ht="20.100000000000001" customHeight="1" thickBot="1" x14ac:dyDescent="0.3">
      <c r="A345" s="17"/>
      <c r="B345" s="18"/>
      <c r="C345" s="18"/>
      <c r="D345" s="18"/>
      <c r="E345" s="18"/>
      <c r="F345" s="18"/>
      <c r="G345" s="18"/>
      <c r="H345" s="26"/>
    </row>
    <row r="346" spans="1:8" hidden="1" x14ac:dyDescent="0.25"/>
    <row r="347" spans="1:8" hidden="1" x14ac:dyDescent="0.25"/>
    <row r="348" spans="1:8" hidden="1" x14ac:dyDescent="0.25"/>
    <row r="349" spans="1:8" hidden="1" x14ac:dyDescent="0.25"/>
    <row r="350" spans="1:8" hidden="1" x14ac:dyDescent="0.25"/>
    <row r="351" spans="1:8" hidden="1" x14ac:dyDescent="0.25"/>
    <row r="352" spans="1:8" hidden="1" x14ac:dyDescent="0.25"/>
    <row r="353" hidden="1" x14ac:dyDescent="0.25"/>
    <row r="354" hidden="1" x14ac:dyDescent="0.25"/>
  </sheetData>
  <mergeCells count="8">
    <mergeCell ref="D341:F344"/>
    <mergeCell ref="D338:F338"/>
    <mergeCell ref="A1:H3"/>
    <mergeCell ref="D57:F57"/>
    <mergeCell ref="D234:F234"/>
    <mergeCell ref="D285:F285"/>
    <mergeCell ref="D125:F125"/>
    <mergeCell ref="D175:F175"/>
  </mergeCells>
  <conditionalFormatting sqref="D56">
    <cfRule type="dataBar" priority="16">
      <dataBar>
        <cfvo type="num" val="0"/>
        <cfvo type="num" val="100"/>
        <color rgb="FF638EC6"/>
      </dataBar>
      <extLst>
        <ext xmlns:x14="http://schemas.microsoft.com/office/spreadsheetml/2009/9/main" uri="{B025F937-C7B1-47D3-B67F-A62EFF666E3E}">
          <x14:id>{7C535A13-6843-4BD6-A132-1798E6661510}</x14:id>
        </ext>
      </extLst>
    </cfRule>
  </conditionalFormatting>
  <conditionalFormatting sqref="D124:D125">
    <cfRule type="dataBar" priority="15">
      <dataBar>
        <cfvo type="num" val="0"/>
        <cfvo type="num" val="100"/>
        <color rgb="FF638EC6"/>
      </dataBar>
      <extLst>
        <ext xmlns:x14="http://schemas.microsoft.com/office/spreadsheetml/2009/9/main" uri="{B025F937-C7B1-47D3-B67F-A62EFF666E3E}">
          <x14:id>{FEDE8B58-A58F-4A60-9555-26FEE812486F}</x14:id>
        </ext>
      </extLst>
    </cfRule>
  </conditionalFormatting>
  <conditionalFormatting sqref="D174">
    <cfRule type="dataBar" priority="14">
      <dataBar>
        <cfvo type="num" val="0"/>
        <cfvo type="num" val="100"/>
        <color rgb="FF638EC6"/>
      </dataBar>
      <extLst>
        <ext xmlns:x14="http://schemas.microsoft.com/office/spreadsheetml/2009/9/main" uri="{B025F937-C7B1-47D3-B67F-A62EFF666E3E}">
          <x14:id>{FE2A8EA7-F60F-4FD8-BF34-CE637C1FFE3B}</x14:id>
        </ext>
      </extLst>
    </cfRule>
  </conditionalFormatting>
  <conditionalFormatting sqref="D233">
    <cfRule type="dataBar" priority="13">
      <dataBar>
        <cfvo type="num" val="0"/>
        <cfvo type="num" val="100"/>
        <color rgb="FF638EC6"/>
      </dataBar>
      <extLst>
        <ext xmlns:x14="http://schemas.microsoft.com/office/spreadsheetml/2009/9/main" uri="{B025F937-C7B1-47D3-B67F-A62EFF666E3E}">
          <x14:id>{C36DFECD-1503-431D-848A-CDE04D6E26F4}</x14:id>
        </ext>
      </extLst>
    </cfRule>
  </conditionalFormatting>
  <conditionalFormatting sqref="D175">
    <cfRule type="dataBar" priority="12">
      <dataBar>
        <cfvo type="num" val="0"/>
        <cfvo type="num" val="100"/>
        <color rgb="FF638EC6"/>
      </dataBar>
      <extLst>
        <ext xmlns:x14="http://schemas.microsoft.com/office/spreadsheetml/2009/9/main" uri="{B025F937-C7B1-47D3-B67F-A62EFF666E3E}">
          <x14:id>{3D10C9B0-F72D-42B9-892C-329D0FC3A150}</x14:id>
        </ext>
      </extLst>
    </cfRule>
  </conditionalFormatting>
  <conditionalFormatting sqref="D234">
    <cfRule type="dataBar" priority="11">
      <dataBar>
        <cfvo type="num" val="0"/>
        <cfvo type="num" val="100"/>
        <color rgb="FF638EC6"/>
      </dataBar>
      <extLst>
        <ext xmlns:x14="http://schemas.microsoft.com/office/spreadsheetml/2009/9/main" uri="{B025F937-C7B1-47D3-B67F-A62EFF666E3E}">
          <x14:id>{97A3B4C1-D0E3-4B8F-994F-7A1DE6E849F4}</x14:id>
        </ext>
      </extLst>
    </cfRule>
  </conditionalFormatting>
  <conditionalFormatting sqref="D284">
    <cfRule type="dataBar" priority="10">
      <dataBar>
        <cfvo type="num" val="0"/>
        <cfvo type="num" val="100"/>
        <color rgb="FF638EC6"/>
      </dataBar>
      <extLst>
        <ext xmlns:x14="http://schemas.microsoft.com/office/spreadsheetml/2009/9/main" uri="{B025F937-C7B1-47D3-B67F-A62EFF666E3E}">
          <x14:id>{266A679B-C588-4542-901F-C5CDC7EE8285}</x14:id>
        </ext>
      </extLst>
    </cfRule>
  </conditionalFormatting>
  <conditionalFormatting sqref="D285">
    <cfRule type="dataBar" priority="9">
      <dataBar>
        <cfvo type="num" val="0"/>
        <cfvo type="num" val="100"/>
        <color rgb="FF638EC6"/>
      </dataBar>
      <extLst>
        <ext xmlns:x14="http://schemas.microsoft.com/office/spreadsheetml/2009/9/main" uri="{B025F937-C7B1-47D3-B67F-A62EFF666E3E}">
          <x14:id>{8E6C24B9-2137-4405-9970-90A2DA614C40}</x14:id>
        </ext>
      </extLst>
    </cfRule>
  </conditionalFormatting>
  <conditionalFormatting sqref="D337">
    <cfRule type="dataBar" priority="8">
      <dataBar>
        <cfvo type="num" val="0"/>
        <cfvo type="num" val="100"/>
        <color rgb="FF638EC6"/>
      </dataBar>
      <extLst>
        <ext xmlns:x14="http://schemas.microsoft.com/office/spreadsheetml/2009/9/main" uri="{B025F937-C7B1-47D3-B67F-A62EFF666E3E}">
          <x14:id>{EDFBBC40-C1DF-4EEE-BE95-4FC853AFCD50}</x14:id>
        </ext>
      </extLst>
    </cfRule>
  </conditionalFormatting>
  <conditionalFormatting sqref="D338">
    <cfRule type="dataBar" priority="7">
      <dataBar>
        <cfvo type="num" val="0"/>
        <cfvo type="num" val="100"/>
        <color rgb="FF638EC6"/>
      </dataBar>
      <extLst>
        <ext xmlns:x14="http://schemas.microsoft.com/office/spreadsheetml/2009/9/main" uri="{B025F937-C7B1-47D3-B67F-A62EFF666E3E}">
          <x14:id>{0B09FBCD-9AA3-4085-99CF-EAA795D18CC6}</x14:id>
        </ext>
      </extLst>
    </cfRule>
  </conditionalFormatting>
  <pageMargins left="0.7" right="0.7" top="0.75" bottom="0.75" header="0.3" footer="0.3"/>
  <pageSetup paperSize="9" orientation="portrait"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9217" r:id="rId4" name="Drop Down 1">
              <controlPr defaultSize="0" autoLine="0" autoPict="0">
                <anchor moveWithCells="1">
                  <from>
                    <xdr:col>3</xdr:col>
                    <xdr:colOff>9525</xdr:colOff>
                    <xdr:row>8</xdr:row>
                    <xdr:rowOff>28575</xdr:rowOff>
                  </from>
                  <to>
                    <xdr:col>4</xdr:col>
                    <xdr:colOff>9525</xdr:colOff>
                    <xdr:row>9</xdr:row>
                    <xdr:rowOff>0</xdr:rowOff>
                  </to>
                </anchor>
              </controlPr>
            </control>
          </mc:Choice>
        </mc:AlternateContent>
        <mc:AlternateContent xmlns:mc="http://schemas.openxmlformats.org/markup-compatibility/2006">
          <mc:Choice Requires="x14">
            <control shapeId="9218" r:id="rId5" name="Drop Down 2">
              <controlPr defaultSize="0" autoLine="0" autoPict="0">
                <anchor moveWithCells="1">
                  <from>
                    <xdr:col>3</xdr:col>
                    <xdr:colOff>9525</xdr:colOff>
                    <xdr:row>9</xdr:row>
                    <xdr:rowOff>28575</xdr:rowOff>
                  </from>
                  <to>
                    <xdr:col>4</xdr:col>
                    <xdr:colOff>9525</xdr:colOff>
                    <xdr:row>10</xdr:row>
                    <xdr:rowOff>0</xdr:rowOff>
                  </to>
                </anchor>
              </controlPr>
            </control>
          </mc:Choice>
        </mc:AlternateContent>
        <mc:AlternateContent xmlns:mc="http://schemas.openxmlformats.org/markup-compatibility/2006">
          <mc:Choice Requires="x14">
            <control shapeId="9219" r:id="rId6" name="Drop Down 3">
              <controlPr defaultSize="0" autoLine="0" autoPict="0">
                <anchor moveWithCells="1">
                  <from>
                    <xdr:col>3</xdr:col>
                    <xdr:colOff>9525</xdr:colOff>
                    <xdr:row>10</xdr:row>
                    <xdr:rowOff>28575</xdr:rowOff>
                  </from>
                  <to>
                    <xdr:col>4</xdr:col>
                    <xdr:colOff>9525</xdr:colOff>
                    <xdr:row>11</xdr:row>
                    <xdr:rowOff>0</xdr:rowOff>
                  </to>
                </anchor>
              </controlPr>
            </control>
          </mc:Choice>
        </mc:AlternateContent>
        <mc:AlternateContent xmlns:mc="http://schemas.openxmlformats.org/markup-compatibility/2006">
          <mc:Choice Requires="x14">
            <control shapeId="9220" r:id="rId7" name="Drop Down 4">
              <controlPr defaultSize="0" autoLine="0" autoPict="0">
                <anchor moveWithCells="1">
                  <from>
                    <xdr:col>3</xdr:col>
                    <xdr:colOff>9525</xdr:colOff>
                    <xdr:row>12</xdr:row>
                    <xdr:rowOff>28575</xdr:rowOff>
                  </from>
                  <to>
                    <xdr:col>4</xdr:col>
                    <xdr:colOff>9525</xdr:colOff>
                    <xdr:row>13</xdr:row>
                    <xdr:rowOff>0</xdr:rowOff>
                  </to>
                </anchor>
              </controlPr>
            </control>
          </mc:Choice>
        </mc:AlternateContent>
        <mc:AlternateContent xmlns:mc="http://schemas.openxmlformats.org/markup-compatibility/2006">
          <mc:Choice Requires="x14">
            <control shapeId="9221" r:id="rId8" name="Drop Down 5">
              <controlPr defaultSize="0" autoLine="0" autoPict="0">
                <anchor moveWithCells="1">
                  <from>
                    <xdr:col>3</xdr:col>
                    <xdr:colOff>9525</xdr:colOff>
                    <xdr:row>13</xdr:row>
                    <xdr:rowOff>28575</xdr:rowOff>
                  </from>
                  <to>
                    <xdr:col>4</xdr:col>
                    <xdr:colOff>9525</xdr:colOff>
                    <xdr:row>14</xdr:row>
                    <xdr:rowOff>0</xdr:rowOff>
                  </to>
                </anchor>
              </controlPr>
            </control>
          </mc:Choice>
        </mc:AlternateContent>
        <mc:AlternateContent xmlns:mc="http://schemas.openxmlformats.org/markup-compatibility/2006">
          <mc:Choice Requires="x14">
            <control shapeId="9222" r:id="rId9" name="Drop Down 6">
              <controlPr defaultSize="0" autoLine="0" autoPict="0">
                <anchor moveWithCells="1">
                  <from>
                    <xdr:col>3</xdr:col>
                    <xdr:colOff>9525</xdr:colOff>
                    <xdr:row>14</xdr:row>
                    <xdr:rowOff>28575</xdr:rowOff>
                  </from>
                  <to>
                    <xdr:col>4</xdr:col>
                    <xdr:colOff>9525</xdr:colOff>
                    <xdr:row>15</xdr:row>
                    <xdr:rowOff>0</xdr:rowOff>
                  </to>
                </anchor>
              </controlPr>
            </control>
          </mc:Choice>
        </mc:AlternateContent>
        <mc:AlternateContent xmlns:mc="http://schemas.openxmlformats.org/markup-compatibility/2006">
          <mc:Choice Requires="x14">
            <control shapeId="9223" r:id="rId10" name="Drop Down 7">
              <controlPr defaultSize="0" autoLine="0" autoPict="0">
                <anchor moveWithCells="1">
                  <from>
                    <xdr:col>3</xdr:col>
                    <xdr:colOff>9525</xdr:colOff>
                    <xdr:row>15</xdr:row>
                    <xdr:rowOff>28575</xdr:rowOff>
                  </from>
                  <to>
                    <xdr:col>4</xdr:col>
                    <xdr:colOff>9525</xdr:colOff>
                    <xdr:row>16</xdr:row>
                    <xdr:rowOff>0</xdr:rowOff>
                  </to>
                </anchor>
              </controlPr>
            </control>
          </mc:Choice>
        </mc:AlternateContent>
        <mc:AlternateContent xmlns:mc="http://schemas.openxmlformats.org/markup-compatibility/2006">
          <mc:Choice Requires="x14">
            <control shapeId="9224" r:id="rId11" name="Drop Down 8">
              <controlPr defaultSize="0" autoLine="0" autoPict="0">
                <anchor moveWithCells="1">
                  <from>
                    <xdr:col>3</xdr:col>
                    <xdr:colOff>9525</xdr:colOff>
                    <xdr:row>16</xdr:row>
                    <xdr:rowOff>28575</xdr:rowOff>
                  </from>
                  <to>
                    <xdr:col>4</xdr:col>
                    <xdr:colOff>9525</xdr:colOff>
                    <xdr:row>17</xdr:row>
                    <xdr:rowOff>0</xdr:rowOff>
                  </to>
                </anchor>
              </controlPr>
            </control>
          </mc:Choice>
        </mc:AlternateContent>
        <mc:AlternateContent xmlns:mc="http://schemas.openxmlformats.org/markup-compatibility/2006">
          <mc:Choice Requires="x14">
            <control shapeId="9225" r:id="rId12" name="Drop Down 9">
              <controlPr defaultSize="0" autoLine="0" autoPict="0">
                <anchor moveWithCells="1">
                  <from>
                    <xdr:col>3</xdr:col>
                    <xdr:colOff>9525</xdr:colOff>
                    <xdr:row>17</xdr:row>
                    <xdr:rowOff>28575</xdr:rowOff>
                  </from>
                  <to>
                    <xdr:col>4</xdr:col>
                    <xdr:colOff>9525</xdr:colOff>
                    <xdr:row>18</xdr:row>
                    <xdr:rowOff>0</xdr:rowOff>
                  </to>
                </anchor>
              </controlPr>
            </control>
          </mc:Choice>
        </mc:AlternateContent>
        <mc:AlternateContent xmlns:mc="http://schemas.openxmlformats.org/markup-compatibility/2006">
          <mc:Choice Requires="x14">
            <control shapeId="9226" r:id="rId13" name="Drop Down 10">
              <controlPr defaultSize="0" autoLine="0" autoPict="0">
                <anchor moveWithCells="1">
                  <from>
                    <xdr:col>3</xdr:col>
                    <xdr:colOff>9525</xdr:colOff>
                    <xdr:row>21</xdr:row>
                    <xdr:rowOff>28575</xdr:rowOff>
                  </from>
                  <to>
                    <xdr:col>4</xdr:col>
                    <xdr:colOff>9525</xdr:colOff>
                    <xdr:row>22</xdr:row>
                    <xdr:rowOff>0</xdr:rowOff>
                  </to>
                </anchor>
              </controlPr>
            </control>
          </mc:Choice>
        </mc:AlternateContent>
        <mc:AlternateContent xmlns:mc="http://schemas.openxmlformats.org/markup-compatibility/2006">
          <mc:Choice Requires="x14">
            <control shapeId="9227" r:id="rId14" name="Drop Down 11">
              <controlPr defaultSize="0" autoLine="0" autoPict="0">
                <anchor moveWithCells="1">
                  <from>
                    <xdr:col>3</xdr:col>
                    <xdr:colOff>9525</xdr:colOff>
                    <xdr:row>22</xdr:row>
                    <xdr:rowOff>28575</xdr:rowOff>
                  </from>
                  <to>
                    <xdr:col>4</xdr:col>
                    <xdr:colOff>9525</xdr:colOff>
                    <xdr:row>23</xdr:row>
                    <xdr:rowOff>0</xdr:rowOff>
                  </to>
                </anchor>
              </controlPr>
            </control>
          </mc:Choice>
        </mc:AlternateContent>
        <mc:AlternateContent xmlns:mc="http://schemas.openxmlformats.org/markup-compatibility/2006">
          <mc:Choice Requires="x14">
            <control shapeId="9228" r:id="rId15" name="Drop Down 12">
              <controlPr defaultSize="0" autoLine="0" autoPict="0">
                <anchor moveWithCells="1">
                  <from>
                    <xdr:col>3</xdr:col>
                    <xdr:colOff>9525</xdr:colOff>
                    <xdr:row>23</xdr:row>
                    <xdr:rowOff>28575</xdr:rowOff>
                  </from>
                  <to>
                    <xdr:col>4</xdr:col>
                    <xdr:colOff>9525</xdr:colOff>
                    <xdr:row>24</xdr:row>
                    <xdr:rowOff>0</xdr:rowOff>
                  </to>
                </anchor>
              </controlPr>
            </control>
          </mc:Choice>
        </mc:AlternateContent>
        <mc:AlternateContent xmlns:mc="http://schemas.openxmlformats.org/markup-compatibility/2006">
          <mc:Choice Requires="x14">
            <control shapeId="9229" r:id="rId16" name="Drop Down 13">
              <controlPr defaultSize="0" autoLine="0" autoPict="0">
                <anchor moveWithCells="1">
                  <from>
                    <xdr:col>3</xdr:col>
                    <xdr:colOff>9525</xdr:colOff>
                    <xdr:row>24</xdr:row>
                    <xdr:rowOff>28575</xdr:rowOff>
                  </from>
                  <to>
                    <xdr:col>4</xdr:col>
                    <xdr:colOff>9525</xdr:colOff>
                    <xdr:row>25</xdr:row>
                    <xdr:rowOff>0</xdr:rowOff>
                  </to>
                </anchor>
              </controlPr>
            </control>
          </mc:Choice>
        </mc:AlternateContent>
        <mc:AlternateContent xmlns:mc="http://schemas.openxmlformats.org/markup-compatibility/2006">
          <mc:Choice Requires="x14">
            <control shapeId="9230" r:id="rId17" name="Drop Down 14">
              <controlPr defaultSize="0" autoLine="0" autoPict="0">
                <anchor moveWithCells="1">
                  <from>
                    <xdr:col>3</xdr:col>
                    <xdr:colOff>9525</xdr:colOff>
                    <xdr:row>25</xdr:row>
                    <xdr:rowOff>28575</xdr:rowOff>
                  </from>
                  <to>
                    <xdr:col>4</xdr:col>
                    <xdr:colOff>9525</xdr:colOff>
                    <xdr:row>26</xdr:row>
                    <xdr:rowOff>0</xdr:rowOff>
                  </to>
                </anchor>
              </controlPr>
            </control>
          </mc:Choice>
        </mc:AlternateContent>
        <mc:AlternateContent xmlns:mc="http://schemas.openxmlformats.org/markup-compatibility/2006">
          <mc:Choice Requires="x14">
            <control shapeId="9231" r:id="rId18" name="Drop Down 15">
              <controlPr defaultSize="0" autoLine="0" autoPict="0">
                <anchor moveWithCells="1">
                  <from>
                    <xdr:col>3</xdr:col>
                    <xdr:colOff>9525</xdr:colOff>
                    <xdr:row>26</xdr:row>
                    <xdr:rowOff>28575</xdr:rowOff>
                  </from>
                  <to>
                    <xdr:col>4</xdr:col>
                    <xdr:colOff>9525</xdr:colOff>
                    <xdr:row>27</xdr:row>
                    <xdr:rowOff>0</xdr:rowOff>
                  </to>
                </anchor>
              </controlPr>
            </control>
          </mc:Choice>
        </mc:AlternateContent>
        <mc:AlternateContent xmlns:mc="http://schemas.openxmlformats.org/markup-compatibility/2006">
          <mc:Choice Requires="x14">
            <control shapeId="9232" r:id="rId19" name="Drop Down 16">
              <controlPr defaultSize="0" autoLine="0" autoPict="0">
                <anchor moveWithCells="1">
                  <from>
                    <xdr:col>3</xdr:col>
                    <xdr:colOff>9525</xdr:colOff>
                    <xdr:row>27</xdr:row>
                    <xdr:rowOff>28575</xdr:rowOff>
                  </from>
                  <to>
                    <xdr:col>4</xdr:col>
                    <xdr:colOff>9525</xdr:colOff>
                    <xdr:row>28</xdr:row>
                    <xdr:rowOff>0</xdr:rowOff>
                  </to>
                </anchor>
              </controlPr>
            </control>
          </mc:Choice>
        </mc:AlternateContent>
        <mc:AlternateContent xmlns:mc="http://schemas.openxmlformats.org/markup-compatibility/2006">
          <mc:Choice Requires="x14">
            <control shapeId="9233" r:id="rId20" name="Drop Down 17">
              <controlPr defaultSize="0" autoLine="0" autoPict="0">
                <anchor moveWithCells="1">
                  <from>
                    <xdr:col>3</xdr:col>
                    <xdr:colOff>9525</xdr:colOff>
                    <xdr:row>28</xdr:row>
                    <xdr:rowOff>28575</xdr:rowOff>
                  </from>
                  <to>
                    <xdr:col>4</xdr:col>
                    <xdr:colOff>9525</xdr:colOff>
                    <xdr:row>29</xdr:row>
                    <xdr:rowOff>0</xdr:rowOff>
                  </to>
                </anchor>
              </controlPr>
            </control>
          </mc:Choice>
        </mc:AlternateContent>
        <mc:AlternateContent xmlns:mc="http://schemas.openxmlformats.org/markup-compatibility/2006">
          <mc:Choice Requires="x14">
            <control shapeId="9234" r:id="rId21" name="Drop Down 18">
              <controlPr defaultSize="0" autoLine="0" autoPict="0">
                <anchor moveWithCells="1">
                  <from>
                    <xdr:col>3</xdr:col>
                    <xdr:colOff>9525</xdr:colOff>
                    <xdr:row>29</xdr:row>
                    <xdr:rowOff>28575</xdr:rowOff>
                  </from>
                  <to>
                    <xdr:col>4</xdr:col>
                    <xdr:colOff>9525</xdr:colOff>
                    <xdr:row>30</xdr:row>
                    <xdr:rowOff>0</xdr:rowOff>
                  </to>
                </anchor>
              </controlPr>
            </control>
          </mc:Choice>
        </mc:AlternateContent>
        <mc:AlternateContent xmlns:mc="http://schemas.openxmlformats.org/markup-compatibility/2006">
          <mc:Choice Requires="x14">
            <control shapeId="9235" r:id="rId22" name="Drop Down 19">
              <controlPr defaultSize="0" autoLine="0" autoPict="0">
                <anchor moveWithCells="1">
                  <from>
                    <xdr:col>3</xdr:col>
                    <xdr:colOff>9525</xdr:colOff>
                    <xdr:row>31</xdr:row>
                    <xdr:rowOff>28575</xdr:rowOff>
                  </from>
                  <to>
                    <xdr:col>4</xdr:col>
                    <xdr:colOff>9525</xdr:colOff>
                    <xdr:row>32</xdr:row>
                    <xdr:rowOff>0</xdr:rowOff>
                  </to>
                </anchor>
              </controlPr>
            </control>
          </mc:Choice>
        </mc:AlternateContent>
        <mc:AlternateContent xmlns:mc="http://schemas.openxmlformats.org/markup-compatibility/2006">
          <mc:Choice Requires="x14">
            <control shapeId="9236" r:id="rId23" name="Drop Down 20">
              <controlPr defaultSize="0" autoLine="0" autoPict="0">
                <anchor moveWithCells="1">
                  <from>
                    <xdr:col>3</xdr:col>
                    <xdr:colOff>9525</xdr:colOff>
                    <xdr:row>32</xdr:row>
                    <xdr:rowOff>28575</xdr:rowOff>
                  </from>
                  <to>
                    <xdr:col>4</xdr:col>
                    <xdr:colOff>9525</xdr:colOff>
                    <xdr:row>33</xdr:row>
                    <xdr:rowOff>0</xdr:rowOff>
                  </to>
                </anchor>
              </controlPr>
            </control>
          </mc:Choice>
        </mc:AlternateContent>
        <mc:AlternateContent xmlns:mc="http://schemas.openxmlformats.org/markup-compatibility/2006">
          <mc:Choice Requires="x14">
            <control shapeId="9237" r:id="rId24" name="Drop Down 21">
              <controlPr defaultSize="0" autoLine="0" autoPict="0">
                <anchor moveWithCells="1">
                  <from>
                    <xdr:col>3</xdr:col>
                    <xdr:colOff>9525</xdr:colOff>
                    <xdr:row>30</xdr:row>
                    <xdr:rowOff>28575</xdr:rowOff>
                  </from>
                  <to>
                    <xdr:col>4</xdr:col>
                    <xdr:colOff>9525</xdr:colOff>
                    <xdr:row>31</xdr:row>
                    <xdr:rowOff>0</xdr:rowOff>
                  </to>
                </anchor>
              </controlPr>
            </control>
          </mc:Choice>
        </mc:AlternateContent>
        <mc:AlternateContent xmlns:mc="http://schemas.openxmlformats.org/markup-compatibility/2006">
          <mc:Choice Requires="x14">
            <control shapeId="9238" r:id="rId25" name="Drop Down 22">
              <controlPr defaultSize="0" autoLine="0" autoPict="0">
                <anchor moveWithCells="1">
                  <from>
                    <xdr:col>3</xdr:col>
                    <xdr:colOff>9525</xdr:colOff>
                    <xdr:row>35</xdr:row>
                    <xdr:rowOff>28575</xdr:rowOff>
                  </from>
                  <to>
                    <xdr:col>4</xdr:col>
                    <xdr:colOff>9525</xdr:colOff>
                    <xdr:row>36</xdr:row>
                    <xdr:rowOff>0</xdr:rowOff>
                  </to>
                </anchor>
              </controlPr>
            </control>
          </mc:Choice>
        </mc:AlternateContent>
        <mc:AlternateContent xmlns:mc="http://schemas.openxmlformats.org/markup-compatibility/2006">
          <mc:Choice Requires="x14">
            <control shapeId="9239" r:id="rId26" name="Drop Down 23">
              <controlPr defaultSize="0" autoLine="0" autoPict="0">
                <anchor moveWithCells="1">
                  <from>
                    <xdr:col>3</xdr:col>
                    <xdr:colOff>9525</xdr:colOff>
                    <xdr:row>36</xdr:row>
                    <xdr:rowOff>28575</xdr:rowOff>
                  </from>
                  <to>
                    <xdr:col>4</xdr:col>
                    <xdr:colOff>9525</xdr:colOff>
                    <xdr:row>37</xdr:row>
                    <xdr:rowOff>0</xdr:rowOff>
                  </to>
                </anchor>
              </controlPr>
            </control>
          </mc:Choice>
        </mc:AlternateContent>
        <mc:AlternateContent xmlns:mc="http://schemas.openxmlformats.org/markup-compatibility/2006">
          <mc:Choice Requires="x14">
            <control shapeId="9240" r:id="rId27" name="Drop Down 24">
              <controlPr defaultSize="0" autoLine="0" autoPict="0">
                <anchor moveWithCells="1">
                  <from>
                    <xdr:col>3</xdr:col>
                    <xdr:colOff>9525</xdr:colOff>
                    <xdr:row>37</xdr:row>
                    <xdr:rowOff>28575</xdr:rowOff>
                  </from>
                  <to>
                    <xdr:col>4</xdr:col>
                    <xdr:colOff>9525</xdr:colOff>
                    <xdr:row>38</xdr:row>
                    <xdr:rowOff>0</xdr:rowOff>
                  </to>
                </anchor>
              </controlPr>
            </control>
          </mc:Choice>
        </mc:AlternateContent>
        <mc:AlternateContent xmlns:mc="http://schemas.openxmlformats.org/markup-compatibility/2006">
          <mc:Choice Requires="x14">
            <control shapeId="9241" r:id="rId28" name="Drop Down 25">
              <controlPr defaultSize="0" autoLine="0" autoPict="0">
                <anchor moveWithCells="1">
                  <from>
                    <xdr:col>3</xdr:col>
                    <xdr:colOff>9525</xdr:colOff>
                    <xdr:row>38</xdr:row>
                    <xdr:rowOff>28575</xdr:rowOff>
                  </from>
                  <to>
                    <xdr:col>4</xdr:col>
                    <xdr:colOff>9525</xdr:colOff>
                    <xdr:row>39</xdr:row>
                    <xdr:rowOff>0</xdr:rowOff>
                  </to>
                </anchor>
              </controlPr>
            </control>
          </mc:Choice>
        </mc:AlternateContent>
        <mc:AlternateContent xmlns:mc="http://schemas.openxmlformats.org/markup-compatibility/2006">
          <mc:Choice Requires="x14">
            <control shapeId="9242" r:id="rId29" name="Drop Down 26">
              <controlPr defaultSize="0" autoLine="0" autoPict="0">
                <anchor moveWithCells="1">
                  <from>
                    <xdr:col>3</xdr:col>
                    <xdr:colOff>9525</xdr:colOff>
                    <xdr:row>39</xdr:row>
                    <xdr:rowOff>28575</xdr:rowOff>
                  </from>
                  <to>
                    <xdr:col>4</xdr:col>
                    <xdr:colOff>9525</xdr:colOff>
                    <xdr:row>40</xdr:row>
                    <xdr:rowOff>0</xdr:rowOff>
                  </to>
                </anchor>
              </controlPr>
            </control>
          </mc:Choice>
        </mc:AlternateContent>
        <mc:AlternateContent xmlns:mc="http://schemas.openxmlformats.org/markup-compatibility/2006">
          <mc:Choice Requires="x14">
            <control shapeId="9243" r:id="rId30" name="Drop Down 27">
              <controlPr defaultSize="0" autoLine="0" autoPict="0">
                <anchor moveWithCells="1">
                  <from>
                    <xdr:col>3</xdr:col>
                    <xdr:colOff>9525</xdr:colOff>
                    <xdr:row>40</xdr:row>
                    <xdr:rowOff>28575</xdr:rowOff>
                  </from>
                  <to>
                    <xdr:col>4</xdr:col>
                    <xdr:colOff>9525</xdr:colOff>
                    <xdr:row>41</xdr:row>
                    <xdr:rowOff>0</xdr:rowOff>
                  </to>
                </anchor>
              </controlPr>
            </control>
          </mc:Choice>
        </mc:AlternateContent>
        <mc:AlternateContent xmlns:mc="http://schemas.openxmlformats.org/markup-compatibility/2006">
          <mc:Choice Requires="x14">
            <control shapeId="9244" r:id="rId31" name="Drop Down 28">
              <controlPr defaultSize="0" autoLine="0" autoPict="0">
                <anchor moveWithCells="1">
                  <from>
                    <xdr:col>3</xdr:col>
                    <xdr:colOff>9525</xdr:colOff>
                    <xdr:row>41</xdr:row>
                    <xdr:rowOff>28575</xdr:rowOff>
                  </from>
                  <to>
                    <xdr:col>4</xdr:col>
                    <xdr:colOff>9525</xdr:colOff>
                    <xdr:row>42</xdr:row>
                    <xdr:rowOff>0</xdr:rowOff>
                  </to>
                </anchor>
              </controlPr>
            </control>
          </mc:Choice>
        </mc:AlternateContent>
        <mc:AlternateContent xmlns:mc="http://schemas.openxmlformats.org/markup-compatibility/2006">
          <mc:Choice Requires="x14">
            <control shapeId="9246" r:id="rId32" name="Drop Down 30">
              <controlPr defaultSize="0" autoLine="0" autoPict="0">
                <anchor moveWithCells="1">
                  <from>
                    <xdr:col>3</xdr:col>
                    <xdr:colOff>9525</xdr:colOff>
                    <xdr:row>42</xdr:row>
                    <xdr:rowOff>28575</xdr:rowOff>
                  </from>
                  <to>
                    <xdr:col>4</xdr:col>
                    <xdr:colOff>9525</xdr:colOff>
                    <xdr:row>43</xdr:row>
                    <xdr:rowOff>0</xdr:rowOff>
                  </to>
                </anchor>
              </controlPr>
            </control>
          </mc:Choice>
        </mc:AlternateContent>
        <mc:AlternateContent xmlns:mc="http://schemas.openxmlformats.org/markup-compatibility/2006">
          <mc:Choice Requires="x14">
            <control shapeId="9247" r:id="rId33" name="Drop Down 31">
              <controlPr defaultSize="0" autoLine="0" autoPict="0">
                <anchor moveWithCells="1">
                  <from>
                    <xdr:col>3</xdr:col>
                    <xdr:colOff>9525</xdr:colOff>
                    <xdr:row>43</xdr:row>
                    <xdr:rowOff>28575</xdr:rowOff>
                  </from>
                  <to>
                    <xdr:col>4</xdr:col>
                    <xdr:colOff>9525</xdr:colOff>
                    <xdr:row>44</xdr:row>
                    <xdr:rowOff>0</xdr:rowOff>
                  </to>
                </anchor>
              </controlPr>
            </control>
          </mc:Choice>
        </mc:AlternateContent>
        <mc:AlternateContent xmlns:mc="http://schemas.openxmlformats.org/markup-compatibility/2006">
          <mc:Choice Requires="x14">
            <control shapeId="9248" r:id="rId34" name="Drop Down 32">
              <controlPr defaultSize="0" autoLine="0" autoPict="0">
                <anchor moveWithCells="1">
                  <from>
                    <xdr:col>3</xdr:col>
                    <xdr:colOff>9525</xdr:colOff>
                    <xdr:row>44</xdr:row>
                    <xdr:rowOff>28575</xdr:rowOff>
                  </from>
                  <to>
                    <xdr:col>4</xdr:col>
                    <xdr:colOff>9525</xdr:colOff>
                    <xdr:row>45</xdr:row>
                    <xdr:rowOff>0</xdr:rowOff>
                  </to>
                </anchor>
              </controlPr>
            </control>
          </mc:Choice>
        </mc:AlternateContent>
        <mc:AlternateContent xmlns:mc="http://schemas.openxmlformats.org/markup-compatibility/2006">
          <mc:Choice Requires="x14">
            <control shapeId="9249" r:id="rId35" name="Drop Down 33">
              <controlPr defaultSize="0" autoLine="0" autoPict="0">
                <anchor moveWithCells="1">
                  <from>
                    <xdr:col>3</xdr:col>
                    <xdr:colOff>9525</xdr:colOff>
                    <xdr:row>45</xdr:row>
                    <xdr:rowOff>28575</xdr:rowOff>
                  </from>
                  <to>
                    <xdr:col>4</xdr:col>
                    <xdr:colOff>9525</xdr:colOff>
                    <xdr:row>46</xdr:row>
                    <xdr:rowOff>0</xdr:rowOff>
                  </to>
                </anchor>
              </controlPr>
            </control>
          </mc:Choice>
        </mc:AlternateContent>
        <mc:AlternateContent xmlns:mc="http://schemas.openxmlformats.org/markup-compatibility/2006">
          <mc:Choice Requires="x14">
            <control shapeId="9250" r:id="rId36" name="Drop Down 34">
              <controlPr defaultSize="0" autoLine="0" autoPict="0">
                <anchor moveWithCells="1">
                  <from>
                    <xdr:col>3</xdr:col>
                    <xdr:colOff>9525</xdr:colOff>
                    <xdr:row>46</xdr:row>
                    <xdr:rowOff>28575</xdr:rowOff>
                  </from>
                  <to>
                    <xdr:col>4</xdr:col>
                    <xdr:colOff>9525</xdr:colOff>
                    <xdr:row>47</xdr:row>
                    <xdr:rowOff>0</xdr:rowOff>
                  </to>
                </anchor>
              </controlPr>
            </control>
          </mc:Choice>
        </mc:AlternateContent>
        <mc:AlternateContent xmlns:mc="http://schemas.openxmlformats.org/markup-compatibility/2006">
          <mc:Choice Requires="x14">
            <control shapeId="9251" r:id="rId37" name="Drop Down 35">
              <controlPr defaultSize="0" autoLine="0" autoPict="0">
                <anchor moveWithCells="1">
                  <from>
                    <xdr:col>3</xdr:col>
                    <xdr:colOff>9525</xdr:colOff>
                    <xdr:row>47</xdr:row>
                    <xdr:rowOff>28575</xdr:rowOff>
                  </from>
                  <to>
                    <xdr:col>4</xdr:col>
                    <xdr:colOff>9525</xdr:colOff>
                    <xdr:row>48</xdr:row>
                    <xdr:rowOff>0</xdr:rowOff>
                  </to>
                </anchor>
              </controlPr>
            </control>
          </mc:Choice>
        </mc:AlternateContent>
        <mc:AlternateContent xmlns:mc="http://schemas.openxmlformats.org/markup-compatibility/2006">
          <mc:Choice Requires="x14">
            <control shapeId="9252" r:id="rId38" name="Drop Down 36">
              <controlPr defaultSize="0" autoLine="0" autoPict="0">
                <anchor moveWithCells="1">
                  <from>
                    <xdr:col>3</xdr:col>
                    <xdr:colOff>9525</xdr:colOff>
                    <xdr:row>48</xdr:row>
                    <xdr:rowOff>28575</xdr:rowOff>
                  </from>
                  <to>
                    <xdr:col>4</xdr:col>
                    <xdr:colOff>9525</xdr:colOff>
                    <xdr:row>49</xdr:row>
                    <xdr:rowOff>0</xdr:rowOff>
                  </to>
                </anchor>
              </controlPr>
            </control>
          </mc:Choice>
        </mc:AlternateContent>
        <mc:AlternateContent xmlns:mc="http://schemas.openxmlformats.org/markup-compatibility/2006">
          <mc:Choice Requires="x14">
            <control shapeId="9253" r:id="rId39" name="Drop Down 37">
              <controlPr defaultSize="0" autoLine="0" autoPict="0">
                <anchor moveWithCells="1">
                  <from>
                    <xdr:col>3</xdr:col>
                    <xdr:colOff>9525</xdr:colOff>
                    <xdr:row>49</xdr:row>
                    <xdr:rowOff>28575</xdr:rowOff>
                  </from>
                  <to>
                    <xdr:col>4</xdr:col>
                    <xdr:colOff>9525</xdr:colOff>
                    <xdr:row>50</xdr:row>
                    <xdr:rowOff>0</xdr:rowOff>
                  </to>
                </anchor>
              </controlPr>
            </control>
          </mc:Choice>
        </mc:AlternateContent>
        <mc:AlternateContent xmlns:mc="http://schemas.openxmlformats.org/markup-compatibility/2006">
          <mc:Choice Requires="x14">
            <control shapeId="9254" r:id="rId40" name="Drop Down 38">
              <controlPr defaultSize="0" autoLine="0" autoPict="0">
                <anchor moveWithCells="1">
                  <from>
                    <xdr:col>3</xdr:col>
                    <xdr:colOff>9525</xdr:colOff>
                    <xdr:row>50</xdr:row>
                    <xdr:rowOff>28575</xdr:rowOff>
                  </from>
                  <to>
                    <xdr:col>4</xdr:col>
                    <xdr:colOff>9525</xdr:colOff>
                    <xdr:row>51</xdr:row>
                    <xdr:rowOff>0</xdr:rowOff>
                  </to>
                </anchor>
              </controlPr>
            </control>
          </mc:Choice>
        </mc:AlternateContent>
        <mc:AlternateContent xmlns:mc="http://schemas.openxmlformats.org/markup-compatibility/2006">
          <mc:Choice Requires="x14">
            <control shapeId="9255" r:id="rId41" name="Drop Down 39">
              <controlPr defaultSize="0" autoLine="0" autoPict="0">
                <anchor moveWithCells="1">
                  <from>
                    <xdr:col>3</xdr:col>
                    <xdr:colOff>9525</xdr:colOff>
                    <xdr:row>51</xdr:row>
                    <xdr:rowOff>28575</xdr:rowOff>
                  </from>
                  <to>
                    <xdr:col>4</xdr:col>
                    <xdr:colOff>9525</xdr:colOff>
                    <xdr:row>52</xdr:row>
                    <xdr:rowOff>0</xdr:rowOff>
                  </to>
                </anchor>
              </controlPr>
            </control>
          </mc:Choice>
        </mc:AlternateContent>
        <mc:AlternateContent xmlns:mc="http://schemas.openxmlformats.org/markup-compatibility/2006">
          <mc:Choice Requires="x14">
            <control shapeId="9256" r:id="rId42" name="Drop Down 40">
              <controlPr defaultSize="0" autoLine="0" autoPict="0">
                <anchor moveWithCells="1">
                  <from>
                    <xdr:col>3</xdr:col>
                    <xdr:colOff>9525</xdr:colOff>
                    <xdr:row>80</xdr:row>
                    <xdr:rowOff>28575</xdr:rowOff>
                  </from>
                  <to>
                    <xdr:col>4</xdr:col>
                    <xdr:colOff>9525</xdr:colOff>
                    <xdr:row>81</xdr:row>
                    <xdr:rowOff>0</xdr:rowOff>
                  </to>
                </anchor>
              </controlPr>
            </control>
          </mc:Choice>
        </mc:AlternateContent>
        <mc:AlternateContent xmlns:mc="http://schemas.openxmlformats.org/markup-compatibility/2006">
          <mc:Choice Requires="x14">
            <control shapeId="9257" r:id="rId43" name="Drop Down 41">
              <controlPr defaultSize="0" autoLine="0" autoPict="0">
                <anchor moveWithCells="1">
                  <from>
                    <xdr:col>3</xdr:col>
                    <xdr:colOff>9525</xdr:colOff>
                    <xdr:row>81</xdr:row>
                    <xdr:rowOff>28575</xdr:rowOff>
                  </from>
                  <to>
                    <xdr:col>4</xdr:col>
                    <xdr:colOff>9525</xdr:colOff>
                    <xdr:row>82</xdr:row>
                    <xdr:rowOff>0</xdr:rowOff>
                  </to>
                </anchor>
              </controlPr>
            </control>
          </mc:Choice>
        </mc:AlternateContent>
        <mc:AlternateContent xmlns:mc="http://schemas.openxmlformats.org/markup-compatibility/2006">
          <mc:Choice Requires="x14">
            <control shapeId="9259" r:id="rId44" name="Drop Down 43">
              <controlPr defaultSize="0" autoLine="0" autoPict="0">
                <anchor moveWithCells="1">
                  <from>
                    <xdr:col>3</xdr:col>
                    <xdr:colOff>9525</xdr:colOff>
                    <xdr:row>11</xdr:row>
                    <xdr:rowOff>28575</xdr:rowOff>
                  </from>
                  <to>
                    <xdr:col>4</xdr:col>
                    <xdr:colOff>9525</xdr:colOff>
                    <xdr:row>12</xdr:row>
                    <xdr:rowOff>0</xdr:rowOff>
                  </to>
                </anchor>
              </controlPr>
            </control>
          </mc:Choice>
        </mc:AlternateContent>
        <mc:AlternateContent xmlns:mc="http://schemas.openxmlformats.org/markup-compatibility/2006">
          <mc:Choice Requires="x14">
            <control shapeId="9260" r:id="rId45" name="Drop Down 44">
              <controlPr defaultSize="0" autoLine="0" autoPict="0">
                <anchor moveWithCells="1">
                  <from>
                    <xdr:col>3</xdr:col>
                    <xdr:colOff>9525</xdr:colOff>
                    <xdr:row>59</xdr:row>
                    <xdr:rowOff>28575</xdr:rowOff>
                  </from>
                  <to>
                    <xdr:col>4</xdr:col>
                    <xdr:colOff>9525</xdr:colOff>
                    <xdr:row>60</xdr:row>
                    <xdr:rowOff>0</xdr:rowOff>
                  </to>
                </anchor>
              </controlPr>
            </control>
          </mc:Choice>
        </mc:AlternateContent>
        <mc:AlternateContent xmlns:mc="http://schemas.openxmlformats.org/markup-compatibility/2006">
          <mc:Choice Requires="x14">
            <control shapeId="9261" r:id="rId46" name="Drop Down 45">
              <controlPr defaultSize="0" autoLine="0" autoPict="0">
                <anchor moveWithCells="1">
                  <from>
                    <xdr:col>3</xdr:col>
                    <xdr:colOff>9525</xdr:colOff>
                    <xdr:row>93</xdr:row>
                    <xdr:rowOff>28575</xdr:rowOff>
                  </from>
                  <to>
                    <xdr:col>4</xdr:col>
                    <xdr:colOff>9525</xdr:colOff>
                    <xdr:row>94</xdr:row>
                    <xdr:rowOff>0</xdr:rowOff>
                  </to>
                </anchor>
              </controlPr>
            </control>
          </mc:Choice>
        </mc:AlternateContent>
        <mc:AlternateContent xmlns:mc="http://schemas.openxmlformats.org/markup-compatibility/2006">
          <mc:Choice Requires="x14">
            <control shapeId="9262" r:id="rId47" name="Drop Down 46">
              <controlPr defaultSize="0" autoLine="0" autoPict="0">
                <anchor moveWithCells="1">
                  <from>
                    <xdr:col>3</xdr:col>
                    <xdr:colOff>9525</xdr:colOff>
                    <xdr:row>94</xdr:row>
                    <xdr:rowOff>28575</xdr:rowOff>
                  </from>
                  <to>
                    <xdr:col>4</xdr:col>
                    <xdr:colOff>9525</xdr:colOff>
                    <xdr:row>95</xdr:row>
                    <xdr:rowOff>0</xdr:rowOff>
                  </to>
                </anchor>
              </controlPr>
            </control>
          </mc:Choice>
        </mc:AlternateContent>
        <mc:AlternateContent xmlns:mc="http://schemas.openxmlformats.org/markup-compatibility/2006">
          <mc:Choice Requires="x14">
            <control shapeId="9263" r:id="rId48" name="Drop Down 47">
              <controlPr defaultSize="0" autoLine="0" autoPict="0">
                <anchor moveWithCells="1">
                  <from>
                    <xdr:col>3</xdr:col>
                    <xdr:colOff>9525</xdr:colOff>
                    <xdr:row>95</xdr:row>
                    <xdr:rowOff>28575</xdr:rowOff>
                  </from>
                  <to>
                    <xdr:col>4</xdr:col>
                    <xdr:colOff>9525</xdr:colOff>
                    <xdr:row>96</xdr:row>
                    <xdr:rowOff>0</xdr:rowOff>
                  </to>
                </anchor>
              </controlPr>
            </control>
          </mc:Choice>
        </mc:AlternateContent>
        <mc:AlternateContent xmlns:mc="http://schemas.openxmlformats.org/markup-compatibility/2006">
          <mc:Choice Requires="x14">
            <control shapeId="9264" r:id="rId49" name="Drop Down 48">
              <controlPr defaultSize="0" autoLine="0" autoPict="0">
                <anchor moveWithCells="1">
                  <from>
                    <xdr:col>3</xdr:col>
                    <xdr:colOff>9525</xdr:colOff>
                    <xdr:row>96</xdr:row>
                    <xdr:rowOff>28575</xdr:rowOff>
                  </from>
                  <to>
                    <xdr:col>4</xdr:col>
                    <xdr:colOff>9525</xdr:colOff>
                    <xdr:row>97</xdr:row>
                    <xdr:rowOff>0</xdr:rowOff>
                  </to>
                </anchor>
              </controlPr>
            </control>
          </mc:Choice>
        </mc:AlternateContent>
        <mc:AlternateContent xmlns:mc="http://schemas.openxmlformats.org/markup-compatibility/2006">
          <mc:Choice Requires="x14">
            <control shapeId="9265" r:id="rId50" name="Drop Down 49">
              <controlPr defaultSize="0" autoLine="0" autoPict="0">
                <anchor moveWithCells="1">
                  <from>
                    <xdr:col>3</xdr:col>
                    <xdr:colOff>9525</xdr:colOff>
                    <xdr:row>97</xdr:row>
                    <xdr:rowOff>28575</xdr:rowOff>
                  </from>
                  <to>
                    <xdr:col>4</xdr:col>
                    <xdr:colOff>9525</xdr:colOff>
                    <xdr:row>98</xdr:row>
                    <xdr:rowOff>0</xdr:rowOff>
                  </to>
                </anchor>
              </controlPr>
            </control>
          </mc:Choice>
        </mc:AlternateContent>
        <mc:AlternateContent xmlns:mc="http://schemas.openxmlformats.org/markup-compatibility/2006">
          <mc:Choice Requires="x14">
            <control shapeId="9266" r:id="rId51" name="Drop Down 50">
              <controlPr defaultSize="0" autoLine="0" autoPict="0">
                <anchor moveWithCells="1">
                  <from>
                    <xdr:col>3</xdr:col>
                    <xdr:colOff>9525</xdr:colOff>
                    <xdr:row>98</xdr:row>
                    <xdr:rowOff>28575</xdr:rowOff>
                  </from>
                  <to>
                    <xdr:col>4</xdr:col>
                    <xdr:colOff>9525</xdr:colOff>
                    <xdr:row>99</xdr:row>
                    <xdr:rowOff>0</xdr:rowOff>
                  </to>
                </anchor>
              </controlPr>
            </control>
          </mc:Choice>
        </mc:AlternateContent>
        <mc:AlternateContent xmlns:mc="http://schemas.openxmlformats.org/markup-compatibility/2006">
          <mc:Choice Requires="x14">
            <control shapeId="9267" r:id="rId52" name="Drop Down 51">
              <controlPr defaultSize="0" autoLine="0" autoPict="0">
                <anchor moveWithCells="1">
                  <from>
                    <xdr:col>3</xdr:col>
                    <xdr:colOff>9525</xdr:colOff>
                    <xdr:row>99</xdr:row>
                    <xdr:rowOff>28575</xdr:rowOff>
                  </from>
                  <to>
                    <xdr:col>4</xdr:col>
                    <xdr:colOff>9525</xdr:colOff>
                    <xdr:row>100</xdr:row>
                    <xdr:rowOff>0</xdr:rowOff>
                  </to>
                </anchor>
              </controlPr>
            </control>
          </mc:Choice>
        </mc:AlternateContent>
        <mc:AlternateContent xmlns:mc="http://schemas.openxmlformats.org/markup-compatibility/2006">
          <mc:Choice Requires="x14">
            <control shapeId="9268" r:id="rId53" name="Drop Down 52">
              <controlPr defaultSize="0" autoLine="0" autoPict="0">
                <anchor moveWithCells="1">
                  <from>
                    <xdr:col>3</xdr:col>
                    <xdr:colOff>9525</xdr:colOff>
                    <xdr:row>100</xdr:row>
                    <xdr:rowOff>28575</xdr:rowOff>
                  </from>
                  <to>
                    <xdr:col>4</xdr:col>
                    <xdr:colOff>9525</xdr:colOff>
                    <xdr:row>101</xdr:row>
                    <xdr:rowOff>0</xdr:rowOff>
                  </to>
                </anchor>
              </controlPr>
            </control>
          </mc:Choice>
        </mc:AlternateContent>
        <mc:AlternateContent xmlns:mc="http://schemas.openxmlformats.org/markup-compatibility/2006">
          <mc:Choice Requires="x14">
            <control shapeId="9269" r:id="rId54" name="Drop Down 53">
              <controlPr defaultSize="0" autoLine="0" autoPict="0">
                <anchor moveWithCells="1">
                  <from>
                    <xdr:col>3</xdr:col>
                    <xdr:colOff>9525</xdr:colOff>
                    <xdr:row>101</xdr:row>
                    <xdr:rowOff>28575</xdr:rowOff>
                  </from>
                  <to>
                    <xdr:col>4</xdr:col>
                    <xdr:colOff>9525</xdr:colOff>
                    <xdr:row>102</xdr:row>
                    <xdr:rowOff>0</xdr:rowOff>
                  </to>
                </anchor>
              </controlPr>
            </control>
          </mc:Choice>
        </mc:AlternateContent>
        <mc:AlternateContent xmlns:mc="http://schemas.openxmlformats.org/markup-compatibility/2006">
          <mc:Choice Requires="x14">
            <control shapeId="9270" r:id="rId55" name="Drop Down 54">
              <controlPr defaultSize="0" autoLine="0" autoPict="0">
                <anchor moveWithCells="1">
                  <from>
                    <xdr:col>3</xdr:col>
                    <xdr:colOff>9525</xdr:colOff>
                    <xdr:row>102</xdr:row>
                    <xdr:rowOff>28575</xdr:rowOff>
                  </from>
                  <to>
                    <xdr:col>4</xdr:col>
                    <xdr:colOff>9525</xdr:colOff>
                    <xdr:row>103</xdr:row>
                    <xdr:rowOff>0</xdr:rowOff>
                  </to>
                </anchor>
              </controlPr>
            </control>
          </mc:Choice>
        </mc:AlternateContent>
        <mc:AlternateContent xmlns:mc="http://schemas.openxmlformats.org/markup-compatibility/2006">
          <mc:Choice Requires="x14">
            <control shapeId="9271" r:id="rId56" name="Drop Down 55">
              <controlPr defaultSize="0" autoLine="0" autoPict="0">
                <anchor moveWithCells="1">
                  <from>
                    <xdr:col>3</xdr:col>
                    <xdr:colOff>9525</xdr:colOff>
                    <xdr:row>103</xdr:row>
                    <xdr:rowOff>28575</xdr:rowOff>
                  </from>
                  <to>
                    <xdr:col>4</xdr:col>
                    <xdr:colOff>9525</xdr:colOff>
                    <xdr:row>104</xdr:row>
                    <xdr:rowOff>0</xdr:rowOff>
                  </to>
                </anchor>
              </controlPr>
            </control>
          </mc:Choice>
        </mc:AlternateContent>
        <mc:AlternateContent xmlns:mc="http://schemas.openxmlformats.org/markup-compatibility/2006">
          <mc:Choice Requires="x14">
            <control shapeId="9272" r:id="rId57" name="Drop Down 56">
              <controlPr defaultSize="0" autoLine="0" autoPict="0">
                <anchor moveWithCells="1">
                  <from>
                    <xdr:col>3</xdr:col>
                    <xdr:colOff>9525</xdr:colOff>
                    <xdr:row>104</xdr:row>
                    <xdr:rowOff>28575</xdr:rowOff>
                  </from>
                  <to>
                    <xdr:col>4</xdr:col>
                    <xdr:colOff>9525</xdr:colOff>
                    <xdr:row>105</xdr:row>
                    <xdr:rowOff>0</xdr:rowOff>
                  </to>
                </anchor>
              </controlPr>
            </control>
          </mc:Choice>
        </mc:AlternateContent>
        <mc:AlternateContent xmlns:mc="http://schemas.openxmlformats.org/markup-compatibility/2006">
          <mc:Choice Requires="x14">
            <control shapeId="9273" r:id="rId58" name="Drop Down 57">
              <controlPr defaultSize="0" autoLine="0" autoPict="0">
                <anchor moveWithCells="1">
                  <from>
                    <xdr:col>3</xdr:col>
                    <xdr:colOff>9525</xdr:colOff>
                    <xdr:row>105</xdr:row>
                    <xdr:rowOff>28575</xdr:rowOff>
                  </from>
                  <to>
                    <xdr:col>4</xdr:col>
                    <xdr:colOff>9525</xdr:colOff>
                    <xdr:row>106</xdr:row>
                    <xdr:rowOff>0</xdr:rowOff>
                  </to>
                </anchor>
              </controlPr>
            </control>
          </mc:Choice>
        </mc:AlternateContent>
        <mc:AlternateContent xmlns:mc="http://schemas.openxmlformats.org/markup-compatibility/2006">
          <mc:Choice Requires="x14">
            <control shapeId="9274" r:id="rId59" name="Drop Down 58">
              <controlPr defaultSize="0" autoLine="0" autoPict="0">
                <anchor moveWithCells="1">
                  <from>
                    <xdr:col>3</xdr:col>
                    <xdr:colOff>9525</xdr:colOff>
                    <xdr:row>106</xdr:row>
                    <xdr:rowOff>28575</xdr:rowOff>
                  </from>
                  <to>
                    <xdr:col>4</xdr:col>
                    <xdr:colOff>9525</xdr:colOff>
                    <xdr:row>107</xdr:row>
                    <xdr:rowOff>0</xdr:rowOff>
                  </to>
                </anchor>
              </controlPr>
            </control>
          </mc:Choice>
        </mc:AlternateContent>
        <mc:AlternateContent xmlns:mc="http://schemas.openxmlformats.org/markup-compatibility/2006">
          <mc:Choice Requires="x14">
            <control shapeId="9275" r:id="rId60" name="Drop Down 59">
              <controlPr defaultSize="0" autoLine="0" autoPict="0">
                <anchor moveWithCells="1">
                  <from>
                    <xdr:col>3</xdr:col>
                    <xdr:colOff>9525</xdr:colOff>
                    <xdr:row>107</xdr:row>
                    <xdr:rowOff>28575</xdr:rowOff>
                  </from>
                  <to>
                    <xdr:col>4</xdr:col>
                    <xdr:colOff>9525</xdr:colOff>
                    <xdr:row>108</xdr:row>
                    <xdr:rowOff>0</xdr:rowOff>
                  </to>
                </anchor>
              </controlPr>
            </control>
          </mc:Choice>
        </mc:AlternateContent>
        <mc:AlternateContent xmlns:mc="http://schemas.openxmlformats.org/markup-compatibility/2006">
          <mc:Choice Requires="x14">
            <control shapeId="9276" r:id="rId61" name="Drop Down 60">
              <controlPr defaultSize="0" autoLine="0" autoPict="0">
                <anchor moveWithCells="1">
                  <from>
                    <xdr:col>3</xdr:col>
                    <xdr:colOff>9525</xdr:colOff>
                    <xdr:row>108</xdr:row>
                    <xdr:rowOff>28575</xdr:rowOff>
                  </from>
                  <to>
                    <xdr:col>4</xdr:col>
                    <xdr:colOff>9525</xdr:colOff>
                    <xdr:row>109</xdr:row>
                    <xdr:rowOff>0</xdr:rowOff>
                  </to>
                </anchor>
              </controlPr>
            </control>
          </mc:Choice>
        </mc:AlternateContent>
        <mc:AlternateContent xmlns:mc="http://schemas.openxmlformats.org/markup-compatibility/2006">
          <mc:Choice Requires="x14">
            <control shapeId="9277" r:id="rId62" name="Drop Down 61">
              <controlPr defaultSize="0" autoLine="0" autoPict="0">
                <anchor moveWithCells="1">
                  <from>
                    <xdr:col>3</xdr:col>
                    <xdr:colOff>9525</xdr:colOff>
                    <xdr:row>109</xdr:row>
                    <xdr:rowOff>28575</xdr:rowOff>
                  </from>
                  <to>
                    <xdr:col>4</xdr:col>
                    <xdr:colOff>9525</xdr:colOff>
                    <xdr:row>110</xdr:row>
                    <xdr:rowOff>0</xdr:rowOff>
                  </to>
                </anchor>
              </controlPr>
            </control>
          </mc:Choice>
        </mc:AlternateContent>
        <mc:AlternateContent xmlns:mc="http://schemas.openxmlformats.org/markup-compatibility/2006">
          <mc:Choice Requires="x14">
            <control shapeId="9278" r:id="rId63" name="Drop Down 62">
              <controlPr defaultSize="0" autoLine="0" autoPict="0">
                <anchor moveWithCells="1">
                  <from>
                    <xdr:col>3</xdr:col>
                    <xdr:colOff>9525</xdr:colOff>
                    <xdr:row>111</xdr:row>
                    <xdr:rowOff>28575</xdr:rowOff>
                  </from>
                  <to>
                    <xdr:col>4</xdr:col>
                    <xdr:colOff>9525</xdr:colOff>
                    <xdr:row>112</xdr:row>
                    <xdr:rowOff>0</xdr:rowOff>
                  </to>
                </anchor>
              </controlPr>
            </control>
          </mc:Choice>
        </mc:AlternateContent>
        <mc:AlternateContent xmlns:mc="http://schemas.openxmlformats.org/markup-compatibility/2006">
          <mc:Choice Requires="x14">
            <control shapeId="9279" r:id="rId64" name="Drop Down 63">
              <controlPr defaultSize="0" autoLine="0" autoPict="0">
                <anchor moveWithCells="1">
                  <from>
                    <xdr:col>3</xdr:col>
                    <xdr:colOff>9525</xdr:colOff>
                    <xdr:row>112</xdr:row>
                    <xdr:rowOff>28575</xdr:rowOff>
                  </from>
                  <to>
                    <xdr:col>4</xdr:col>
                    <xdr:colOff>9525</xdr:colOff>
                    <xdr:row>113</xdr:row>
                    <xdr:rowOff>0</xdr:rowOff>
                  </to>
                </anchor>
              </controlPr>
            </control>
          </mc:Choice>
        </mc:AlternateContent>
        <mc:AlternateContent xmlns:mc="http://schemas.openxmlformats.org/markup-compatibility/2006">
          <mc:Choice Requires="x14">
            <control shapeId="9280" r:id="rId65" name="Drop Down 64">
              <controlPr defaultSize="0" autoLine="0" autoPict="0">
                <anchor moveWithCells="1">
                  <from>
                    <xdr:col>3</xdr:col>
                    <xdr:colOff>9525</xdr:colOff>
                    <xdr:row>113</xdr:row>
                    <xdr:rowOff>28575</xdr:rowOff>
                  </from>
                  <to>
                    <xdr:col>4</xdr:col>
                    <xdr:colOff>9525</xdr:colOff>
                    <xdr:row>114</xdr:row>
                    <xdr:rowOff>0</xdr:rowOff>
                  </to>
                </anchor>
              </controlPr>
            </control>
          </mc:Choice>
        </mc:AlternateContent>
        <mc:AlternateContent xmlns:mc="http://schemas.openxmlformats.org/markup-compatibility/2006">
          <mc:Choice Requires="x14">
            <control shapeId="9281" r:id="rId66" name="Drop Down 65">
              <controlPr defaultSize="0" autoLine="0" autoPict="0">
                <anchor moveWithCells="1">
                  <from>
                    <xdr:col>3</xdr:col>
                    <xdr:colOff>9525</xdr:colOff>
                    <xdr:row>114</xdr:row>
                    <xdr:rowOff>28575</xdr:rowOff>
                  </from>
                  <to>
                    <xdr:col>4</xdr:col>
                    <xdr:colOff>9525</xdr:colOff>
                    <xdr:row>115</xdr:row>
                    <xdr:rowOff>0</xdr:rowOff>
                  </to>
                </anchor>
              </controlPr>
            </control>
          </mc:Choice>
        </mc:AlternateContent>
        <mc:AlternateContent xmlns:mc="http://schemas.openxmlformats.org/markup-compatibility/2006">
          <mc:Choice Requires="x14">
            <control shapeId="9282" r:id="rId67" name="Drop Down 66">
              <controlPr defaultSize="0" autoLine="0" autoPict="0">
                <anchor moveWithCells="1">
                  <from>
                    <xdr:col>3</xdr:col>
                    <xdr:colOff>9525</xdr:colOff>
                    <xdr:row>116</xdr:row>
                    <xdr:rowOff>28575</xdr:rowOff>
                  </from>
                  <to>
                    <xdr:col>4</xdr:col>
                    <xdr:colOff>9525</xdr:colOff>
                    <xdr:row>117</xdr:row>
                    <xdr:rowOff>0</xdr:rowOff>
                  </to>
                </anchor>
              </controlPr>
            </control>
          </mc:Choice>
        </mc:AlternateContent>
        <mc:AlternateContent xmlns:mc="http://schemas.openxmlformats.org/markup-compatibility/2006">
          <mc:Choice Requires="x14">
            <control shapeId="9283" r:id="rId68" name="Drop Down 67">
              <controlPr defaultSize="0" autoLine="0" autoPict="0">
                <anchor moveWithCells="1">
                  <from>
                    <xdr:col>3</xdr:col>
                    <xdr:colOff>9525</xdr:colOff>
                    <xdr:row>117</xdr:row>
                    <xdr:rowOff>28575</xdr:rowOff>
                  </from>
                  <to>
                    <xdr:col>4</xdr:col>
                    <xdr:colOff>9525</xdr:colOff>
                    <xdr:row>118</xdr:row>
                    <xdr:rowOff>0</xdr:rowOff>
                  </to>
                </anchor>
              </controlPr>
            </control>
          </mc:Choice>
        </mc:AlternateContent>
        <mc:AlternateContent xmlns:mc="http://schemas.openxmlformats.org/markup-compatibility/2006">
          <mc:Choice Requires="x14">
            <control shapeId="9284" r:id="rId69" name="Drop Down 68">
              <controlPr defaultSize="0" autoLine="0" autoPict="0">
                <anchor moveWithCells="1">
                  <from>
                    <xdr:col>3</xdr:col>
                    <xdr:colOff>9525</xdr:colOff>
                    <xdr:row>118</xdr:row>
                    <xdr:rowOff>28575</xdr:rowOff>
                  </from>
                  <to>
                    <xdr:col>4</xdr:col>
                    <xdr:colOff>9525</xdr:colOff>
                    <xdr:row>119</xdr:row>
                    <xdr:rowOff>0</xdr:rowOff>
                  </to>
                </anchor>
              </controlPr>
            </control>
          </mc:Choice>
        </mc:AlternateContent>
        <mc:AlternateContent xmlns:mc="http://schemas.openxmlformats.org/markup-compatibility/2006">
          <mc:Choice Requires="x14">
            <control shapeId="9286" r:id="rId70" name="Drop Down 70">
              <controlPr defaultSize="0" autoLine="0" autoPict="0">
                <anchor moveWithCells="1">
                  <from>
                    <xdr:col>3</xdr:col>
                    <xdr:colOff>9525</xdr:colOff>
                    <xdr:row>119</xdr:row>
                    <xdr:rowOff>28575</xdr:rowOff>
                  </from>
                  <to>
                    <xdr:col>4</xdr:col>
                    <xdr:colOff>9525</xdr:colOff>
                    <xdr:row>120</xdr:row>
                    <xdr:rowOff>0</xdr:rowOff>
                  </to>
                </anchor>
              </controlPr>
            </control>
          </mc:Choice>
        </mc:AlternateContent>
        <mc:AlternateContent xmlns:mc="http://schemas.openxmlformats.org/markup-compatibility/2006">
          <mc:Choice Requires="x14">
            <control shapeId="9287" r:id="rId71" name="Drop Down 71">
              <controlPr defaultSize="0" autoLine="0" autoPict="0">
                <anchor moveWithCells="1">
                  <from>
                    <xdr:col>3</xdr:col>
                    <xdr:colOff>9525</xdr:colOff>
                    <xdr:row>120</xdr:row>
                    <xdr:rowOff>28575</xdr:rowOff>
                  </from>
                  <to>
                    <xdr:col>4</xdr:col>
                    <xdr:colOff>9525</xdr:colOff>
                    <xdr:row>121</xdr:row>
                    <xdr:rowOff>0</xdr:rowOff>
                  </to>
                </anchor>
              </controlPr>
            </control>
          </mc:Choice>
        </mc:AlternateContent>
        <mc:AlternateContent xmlns:mc="http://schemas.openxmlformats.org/markup-compatibility/2006">
          <mc:Choice Requires="x14">
            <control shapeId="9289" r:id="rId72" name="Drop Down 73">
              <controlPr defaultSize="0" autoLine="0" autoPict="0">
                <anchor moveWithCells="1">
                  <from>
                    <xdr:col>3</xdr:col>
                    <xdr:colOff>9525</xdr:colOff>
                    <xdr:row>121</xdr:row>
                    <xdr:rowOff>28575</xdr:rowOff>
                  </from>
                  <to>
                    <xdr:col>4</xdr:col>
                    <xdr:colOff>9525</xdr:colOff>
                    <xdr:row>122</xdr:row>
                    <xdr:rowOff>0</xdr:rowOff>
                  </to>
                </anchor>
              </controlPr>
            </control>
          </mc:Choice>
        </mc:AlternateContent>
        <mc:AlternateContent xmlns:mc="http://schemas.openxmlformats.org/markup-compatibility/2006">
          <mc:Choice Requires="x14">
            <control shapeId="9291" r:id="rId73" name="Drop Down 75">
              <controlPr defaultSize="0" autoLine="0" autoPict="0">
                <anchor moveWithCells="1">
                  <from>
                    <xdr:col>3</xdr:col>
                    <xdr:colOff>9525</xdr:colOff>
                    <xdr:row>122</xdr:row>
                    <xdr:rowOff>28575</xdr:rowOff>
                  </from>
                  <to>
                    <xdr:col>4</xdr:col>
                    <xdr:colOff>9525</xdr:colOff>
                    <xdr:row>123</xdr:row>
                    <xdr:rowOff>0</xdr:rowOff>
                  </to>
                </anchor>
              </controlPr>
            </control>
          </mc:Choice>
        </mc:AlternateContent>
        <mc:AlternateContent xmlns:mc="http://schemas.openxmlformats.org/markup-compatibility/2006">
          <mc:Choice Requires="x14">
            <control shapeId="9292" r:id="rId74" name="Drop Down 76">
              <controlPr defaultSize="0" autoLine="0" autoPict="0">
                <anchor moveWithCells="1">
                  <from>
                    <xdr:col>3</xdr:col>
                    <xdr:colOff>9525</xdr:colOff>
                    <xdr:row>82</xdr:row>
                    <xdr:rowOff>28575</xdr:rowOff>
                  </from>
                  <to>
                    <xdr:col>4</xdr:col>
                    <xdr:colOff>9525</xdr:colOff>
                    <xdr:row>83</xdr:row>
                    <xdr:rowOff>0</xdr:rowOff>
                  </to>
                </anchor>
              </controlPr>
            </control>
          </mc:Choice>
        </mc:AlternateContent>
        <mc:AlternateContent xmlns:mc="http://schemas.openxmlformats.org/markup-compatibility/2006">
          <mc:Choice Requires="x14">
            <control shapeId="9293" r:id="rId75" name="Drop Down 77">
              <controlPr defaultSize="0" autoLine="0" autoPict="0">
                <anchor moveWithCells="1">
                  <from>
                    <xdr:col>3</xdr:col>
                    <xdr:colOff>9525</xdr:colOff>
                    <xdr:row>83</xdr:row>
                    <xdr:rowOff>28575</xdr:rowOff>
                  </from>
                  <to>
                    <xdr:col>4</xdr:col>
                    <xdr:colOff>9525</xdr:colOff>
                    <xdr:row>84</xdr:row>
                    <xdr:rowOff>0</xdr:rowOff>
                  </to>
                </anchor>
              </controlPr>
            </control>
          </mc:Choice>
        </mc:AlternateContent>
        <mc:AlternateContent xmlns:mc="http://schemas.openxmlformats.org/markup-compatibility/2006">
          <mc:Choice Requires="x14">
            <control shapeId="9294" r:id="rId76" name="Drop Down 78">
              <controlPr defaultSize="0" autoLine="0" autoPict="0">
                <anchor moveWithCells="1">
                  <from>
                    <xdr:col>3</xdr:col>
                    <xdr:colOff>9525</xdr:colOff>
                    <xdr:row>84</xdr:row>
                    <xdr:rowOff>28575</xdr:rowOff>
                  </from>
                  <to>
                    <xdr:col>4</xdr:col>
                    <xdr:colOff>9525</xdr:colOff>
                    <xdr:row>85</xdr:row>
                    <xdr:rowOff>0</xdr:rowOff>
                  </to>
                </anchor>
              </controlPr>
            </control>
          </mc:Choice>
        </mc:AlternateContent>
        <mc:AlternateContent xmlns:mc="http://schemas.openxmlformats.org/markup-compatibility/2006">
          <mc:Choice Requires="x14">
            <control shapeId="9295" r:id="rId77" name="Drop Down 79">
              <controlPr defaultSize="0" autoLine="0" autoPict="0">
                <anchor moveWithCells="1">
                  <from>
                    <xdr:col>3</xdr:col>
                    <xdr:colOff>9525</xdr:colOff>
                    <xdr:row>85</xdr:row>
                    <xdr:rowOff>28575</xdr:rowOff>
                  </from>
                  <to>
                    <xdr:col>4</xdr:col>
                    <xdr:colOff>9525</xdr:colOff>
                    <xdr:row>86</xdr:row>
                    <xdr:rowOff>0</xdr:rowOff>
                  </to>
                </anchor>
              </controlPr>
            </control>
          </mc:Choice>
        </mc:AlternateContent>
        <mc:AlternateContent xmlns:mc="http://schemas.openxmlformats.org/markup-compatibility/2006">
          <mc:Choice Requires="x14">
            <control shapeId="9296" r:id="rId78" name="Drop Down 80">
              <controlPr defaultSize="0" autoLine="0" autoPict="0">
                <anchor moveWithCells="1">
                  <from>
                    <xdr:col>3</xdr:col>
                    <xdr:colOff>9525</xdr:colOff>
                    <xdr:row>86</xdr:row>
                    <xdr:rowOff>28575</xdr:rowOff>
                  </from>
                  <to>
                    <xdr:col>4</xdr:col>
                    <xdr:colOff>9525</xdr:colOff>
                    <xdr:row>87</xdr:row>
                    <xdr:rowOff>0</xdr:rowOff>
                  </to>
                </anchor>
              </controlPr>
            </control>
          </mc:Choice>
        </mc:AlternateContent>
        <mc:AlternateContent xmlns:mc="http://schemas.openxmlformats.org/markup-compatibility/2006">
          <mc:Choice Requires="x14">
            <control shapeId="9297" r:id="rId79" name="Drop Down 81">
              <controlPr defaultSize="0" autoLine="0" autoPict="0">
                <anchor moveWithCells="1">
                  <from>
                    <xdr:col>3</xdr:col>
                    <xdr:colOff>9525</xdr:colOff>
                    <xdr:row>87</xdr:row>
                    <xdr:rowOff>28575</xdr:rowOff>
                  </from>
                  <to>
                    <xdr:col>4</xdr:col>
                    <xdr:colOff>9525</xdr:colOff>
                    <xdr:row>88</xdr:row>
                    <xdr:rowOff>0</xdr:rowOff>
                  </to>
                </anchor>
              </controlPr>
            </control>
          </mc:Choice>
        </mc:AlternateContent>
        <mc:AlternateContent xmlns:mc="http://schemas.openxmlformats.org/markup-compatibility/2006">
          <mc:Choice Requires="x14">
            <control shapeId="9298" r:id="rId80" name="Drop Down 82">
              <controlPr defaultSize="0" autoLine="0" autoPict="0">
                <anchor moveWithCells="1">
                  <from>
                    <xdr:col>3</xdr:col>
                    <xdr:colOff>9525</xdr:colOff>
                    <xdr:row>88</xdr:row>
                    <xdr:rowOff>28575</xdr:rowOff>
                  </from>
                  <to>
                    <xdr:col>4</xdr:col>
                    <xdr:colOff>9525</xdr:colOff>
                    <xdr:row>89</xdr:row>
                    <xdr:rowOff>0</xdr:rowOff>
                  </to>
                </anchor>
              </controlPr>
            </control>
          </mc:Choice>
        </mc:AlternateContent>
        <mc:AlternateContent xmlns:mc="http://schemas.openxmlformats.org/markup-compatibility/2006">
          <mc:Choice Requires="x14">
            <control shapeId="9299" r:id="rId81" name="Drop Down 83">
              <controlPr defaultSize="0" autoLine="0" autoPict="0">
                <anchor moveWithCells="1">
                  <from>
                    <xdr:col>3</xdr:col>
                    <xdr:colOff>9525</xdr:colOff>
                    <xdr:row>89</xdr:row>
                    <xdr:rowOff>28575</xdr:rowOff>
                  </from>
                  <to>
                    <xdr:col>4</xdr:col>
                    <xdr:colOff>9525</xdr:colOff>
                    <xdr:row>90</xdr:row>
                    <xdr:rowOff>0</xdr:rowOff>
                  </to>
                </anchor>
              </controlPr>
            </control>
          </mc:Choice>
        </mc:AlternateContent>
        <mc:AlternateContent xmlns:mc="http://schemas.openxmlformats.org/markup-compatibility/2006">
          <mc:Choice Requires="x14">
            <control shapeId="9300" r:id="rId82" name="Drop Down 84">
              <controlPr defaultSize="0" autoLine="0" autoPict="0">
                <anchor moveWithCells="1">
                  <from>
                    <xdr:col>3</xdr:col>
                    <xdr:colOff>9525</xdr:colOff>
                    <xdr:row>90</xdr:row>
                    <xdr:rowOff>28575</xdr:rowOff>
                  </from>
                  <to>
                    <xdr:col>4</xdr:col>
                    <xdr:colOff>9525</xdr:colOff>
                    <xdr:row>91</xdr:row>
                    <xdr:rowOff>0</xdr:rowOff>
                  </to>
                </anchor>
              </controlPr>
            </control>
          </mc:Choice>
        </mc:AlternateContent>
        <mc:AlternateContent xmlns:mc="http://schemas.openxmlformats.org/markup-compatibility/2006">
          <mc:Choice Requires="x14">
            <control shapeId="9302" r:id="rId83" name="Drop Down 86">
              <controlPr defaultSize="0" autoLine="0" autoPict="0">
                <anchor moveWithCells="1">
                  <from>
                    <xdr:col>3</xdr:col>
                    <xdr:colOff>9525</xdr:colOff>
                    <xdr:row>110</xdr:row>
                    <xdr:rowOff>28575</xdr:rowOff>
                  </from>
                  <to>
                    <xdr:col>4</xdr:col>
                    <xdr:colOff>9525</xdr:colOff>
                    <xdr:row>111</xdr:row>
                    <xdr:rowOff>0</xdr:rowOff>
                  </to>
                </anchor>
              </controlPr>
            </control>
          </mc:Choice>
        </mc:AlternateContent>
        <mc:AlternateContent xmlns:mc="http://schemas.openxmlformats.org/markup-compatibility/2006">
          <mc:Choice Requires="x14">
            <control shapeId="9303" r:id="rId84" name="Drop Down 87">
              <controlPr defaultSize="0" autoLine="0" autoPict="0">
                <anchor moveWithCells="1">
                  <from>
                    <xdr:col>3</xdr:col>
                    <xdr:colOff>9525</xdr:colOff>
                    <xdr:row>115</xdr:row>
                    <xdr:rowOff>28575</xdr:rowOff>
                  </from>
                  <to>
                    <xdr:col>4</xdr:col>
                    <xdr:colOff>9525</xdr:colOff>
                    <xdr:row>116</xdr:row>
                    <xdr:rowOff>0</xdr:rowOff>
                  </to>
                </anchor>
              </controlPr>
            </control>
          </mc:Choice>
        </mc:AlternateContent>
        <mc:AlternateContent xmlns:mc="http://schemas.openxmlformats.org/markup-compatibility/2006">
          <mc:Choice Requires="x14">
            <control shapeId="9304" r:id="rId85" name="Drop Down 88">
              <controlPr defaultSize="0" autoLine="0" autoPict="0">
                <anchor moveWithCells="1">
                  <from>
                    <xdr:col>3</xdr:col>
                    <xdr:colOff>9525</xdr:colOff>
                    <xdr:row>157</xdr:row>
                    <xdr:rowOff>28575</xdr:rowOff>
                  </from>
                  <to>
                    <xdr:col>4</xdr:col>
                    <xdr:colOff>9525</xdr:colOff>
                    <xdr:row>158</xdr:row>
                    <xdr:rowOff>0</xdr:rowOff>
                  </to>
                </anchor>
              </controlPr>
            </control>
          </mc:Choice>
        </mc:AlternateContent>
        <mc:AlternateContent xmlns:mc="http://schemas.openxmlformats.org/markup-compatibility/2006">
          <mc:Choice Requires="x14">
            <control shapeId="9305" r:id="rId86" name="Drop Down 89">
              <controlPr defaultSize="0" autoLine="0" autoPict="0">
                <anchor moveWithCells="1">
                  <from>
                    <xdr:col>3</xdr:col>
                    <xdr:colOff>9525</xdr:colOff>
                    <xdr:row>158</xdr:row>
                    <xdr:rowOff>28575</xdr:rowOff>
                  </from>
                  <to>
                    <xdr:col>4</xdr:col>
                    <xdr:colOff>9525</xdr:colOff>
                    <xdr:row>159</xdr:row>
                    <xdr:rowOff>0</xdr:rowOff>
                  </to>
                </anchor>
              </controlPr>
            </control>
          </mc:Choice>
        </mc:AlternateContent>
        <mc:AlternateContent xmlns:mc="http://schemas.openxmlformats.org/markup-compatibility/2006">
          <mc:Choice Requires="x14">
            <control shapeId="9306" r:id="rId87" name="Drop Down 90">
              <controlPr defaultSize="0" autoLine="0" autoPict="0">
                <anchor moveWithCells="1">
                  <from>
                    <xdr:col>3</xdr:col>
                    <xdr:colOff>9525</xdr:colOff>
                    <xdr:row>159</xdr:row>
                    <xdr:rowOff>28575</xdr:rowOff>
                  </from>
                  <to>
                    <xdr:col>4</xdr:col>
                    <xdr:colOff>9525</xdr:colOff>
                    <xdr:row>160</xdr:row>
                    <xdr:rowOff>0</xdr:rowOff>
                  </to>
                </anchor>
              </controlPr>
            </control>
          </mc:Choice>
        </mc:AlternateContent>
        <mc:AlternateContent xmlns:mc="http://schemas.openxmlformats.org/markup-compatibility/2006">
          <mc:Choice Requires="x14">
            <control shapeId="9307" r:id="rId88" name="Drop Down 91">
              <controlPr defaultSize="0" autoLine="0" autoPict="0">
                <anchor moveWithCells="1">
                  <from>
                    <xdr:col>3</xdr:col>
                    <xdr:colOff>9525</xdr:colOff>
                    <xdr:row>160</xdr:row>
                    <xdr:rowOff>28575</xdr:rowOff>
                  </from>
                  <to>
                    <xdr:col>4</xdr:col>
                    <xdr:colOff>9525</xdr:colOff>
                    <xdr:row>161</xdr:row>
                    <xdr:rowOff>0</xdr:rowOff>
                  </to>
                </anchor>
              </controlPr>
            </control>
          </mc:Choice>
        </mc:AlternateContent>
        <mc:AlternateContent xmlns:mc="http://schemas.openxmlformats.org/markup-compatibility/2006">
          <mc:Choice Requires="x14">
            <control shapeId="9308" r:id="rId89" name="Drop Down 92">
              <controlPr defaultSize="0" autoLine="0" autoPict="0">
                <anchor moveWithCells="1">
                  <from>
                    <xdr:col>3</xdr:col>
                    <xdr:colOff>9525</xdr:colOff>
                    <xdr:row>161</xdr:row>
                    <xdr:rowOff>28575</xdr:rowOff>
                  </from>
                  <to>
                    <xdr:col>4</xdr:col>
                    <xdr:colOff>9525</xdr:colOff>
                    <xdr:row>162</xdr:row>
                    <xdr:rowOff>0</xdr:rowOff>
                  </to>
                </anchor>
              </controlPr>
            </control>
          </mc:Choice>
        </mc:AlternateContent>
        <mc:AlternateContent xmlns:mc="http://schemas.openxmlformats.org/markup-compatibility/2006">
          <mc:Choice Requires="x14">
            <control shapeId="9309" r:id="rId90" name="Drop Down 93">
              <controlPr defaultSize="0" autoLine="0" autoPict="0">
                <anchor moveWithCells="1">
                  <from>
                    <xdr:col>3</xdr:col>
                    <xdr:colOff>9525</xdr:colOff>
                    <xdr:row>162</xdr:row>
                    <xdr:rowOff>28575</xdr:rowOff>
                  </from>
                  <to>
                    <xdr:col>4</xdr:col>
                    <xdr:colOff>9525</xdr:colOff>
                    <xdr:row>163</xdr:row>
                    <xdr:rowOff>0</xdr:rowOff>
                  </to>
                </anchor>
              </controlPr>
            </control>
          </mc:Choice>
        </mc:AlternateContent>
        <mc:AlternateContent xmlns:mc="http://schemas.openxmlformats.org/markup-compatibility/2006">
          <mc:Choice Requires="x14">
            <control shapeId="9310" r:id="rId91" name="Drop Down 94">
              <controlPr defaultSize="0" autoLine="0" autoPict="0">
                <anchor moveWithCells="1">
                  <from>
                    <xdr:col>3</xdr:col>
                    <xdr:colOff>9525</xdr:colOff>
                    <xdr:row>163</xdr:row>
                    <xdr:rowOff>28575</xdr:rowOff>
                  </from>
                  <to>
                    <xdr:col>4</xdr:col>
                    <xdr:colOff>9525</xdr:colOff>
                    <xdr:row>164</xdr:row>
                    <xdr:rowOff>0</xdr:rowOff>
                  </to>
                </anchor>
              </controlPr>
            </control>
          </mc:Choice>
        </mc:AlternateContent>
        <mc:AlternateContent xmlns:mc="http://schemas.openxmlformats.org/markup-compatibility/2006">
          <mc:Choice Requires="x14">
            <control shapeId="9311" r:id="rId92" name="Drop Down 95">
              <controlPr defaultSize="0" autoLine="0" autoPict="0">
                <anchor moveWithCells="1">
                  <from>
                    <xdr:col>3</xdr:col>
                    <xdr:colOff>9525</xdr:colOff>
                    <xdr:row>164</xdr:row>
                    <xdr:rowOff>28575</xdr:rowOff>
                  </from>
                  <to>
                    <xdr:col>4</xdr:col>
                    <xdr:colOff>9525</xdr:colOff>
                    <xdr:row>165</xdr:row>
                    <xdr:rowOff>0</xdr:rowOff>
                  </to>
                </anchor>
              </controlPr>
            </control>
          </mc:Choice>
        </mc:AlternateContent>
        <mc:AlternateContent xmlns:mc="http://schemas.openxmlformats.org/markup-compatibility/2006">
          <mc:Choice Requires="x14">
            <control shapeId="9312" r:id="rId93" name="Drop Down 96">
              <controlPr defaultSize="0" autoLine="0" autoPict="0">
                <anchor moveWithCells="1">
                  <from>
                    <xdr:col>3</xdr:col>
                    <xdr:colOff>9525</xdr:colOff>
                    <xdr:row>165</xdr:row>
                    <xdr:rowOff>28575</xdr:rowOff>
                  </from>
                  <to>
                    <xdr:col>4</xdr:col>
                    <xdr:colOff>9525</xdr:colOff>
                    <xdr:row>166</xdr:row>
                    <xdr:rowOff>0</xdr:rowOff>
                  </to>
                </anchor>
              </controlPr>
            </control>
          </mc:Choice>
        </mc:AlternateContent>
        <mc:AlternateContent xmlns:mc="http://schemas.openxmlformats.org/markup-compatibility/2006">
          <mc:Choice Requires="x14">
            <control shapeId="9313" r:id="rId94" name="Drop Down 97">
              <controlPr defaultSize="0" autoLine="0" autoPict="0">
                <anchor moveWithCells="1">
                  <from>
                    <xdr:col>3</xdr:col>
                    <xdr:colOff>9525</xdr:colOff>
                    <xdr:row>166</xdr:row>
                    <xdr:rowOff>28575</xdr:rowOff>
                  </from>
                  <to>
                    <xdr:col>4</xdr:col>
                    <xdr:colOff>9525</xdr:colOff>
                    <xdr:row>167</xdr:row>
                    <xdr:rowOff>0</xdr:rowOff>
                  </to>
                </anchor>
              </controlPr>
            </control>
          </mc:Choice>
        </mc:AlternateContent>
        <mc:AlternateContent xmlns:mc="http://schemas.openxmlformats.org/markup-compatibility/2006">
          <mc:Choice Requires="x14">
            <control shapeId="9314" r:id="rId95" name="Drop Down 98">
              <controlPr defaultSize="0" autoLine="0" autoPict="0">
                <anchor moveWithCells="1">
                  <from>
                    <xdr:col>3</xdr:col>
                    <xdr:colOff>9525</xdr:colOff>
                    <xdr:row>167</xdr:row>
                    <xdr:rowOff>28575</xdr:rowOff>
                  </from>
                  <to>
                    <xdr:col>4</xdr:col>
                    <xdr:colOff>9525</xdr:colOff>
                    <xdr:row>168</xdr:row>
                    <xdr:rowOff>0</xdr:rowOff>
                  </to>
                </anchor>
              </controlPr>
            </control>
          </mc:Choice>
        </mc:AlternateContent>
        <mc:AlternateContent xmlns:mc="http://schemas.openxmlformats.org/markup-compatibility/2006">
          <mc:Choice Requires="x14">
            <control shapeId="9315" r:id="rId96" name="Drop Down 99">
              <controlPr defaultSize="0" autoLine="0" autoPict="0">
                <anchor moveWithCells="1">
                  <from>
                    <xdr:col>3</xdr:col>
                    <xdr:colOff>9525</xdr:colOff>
                    <xdr:row>168</xdr:row>
                    <xdr:rowOff>28575</xdr:rowOff>
                  </from>
                  <to>
                    <xdr:col>4</xdr:col>
                    <xdr:colOff>9525</xdr:colOff>
                    <xdr:row>169</xdr:row>
                    <xdr:rowOff>0</xdr:rowOff>
                  </to>
                </anchor>
              </controlPr>
            </control>
          </mc:Choice>
        </mc:AlternateContent>
        <mc:AlternateContent xmlns:mc="http://schemas.openxmlformats.org/markup-compatibility/2006">
          <mc:Choice Requires="x14">
            <control shapeId="9316" r:id="rId97" name="Drop Down 100">
              <controlPr defaultSize="0" autoLine="0" autoPict="0">
                <anchor moveWithCells="1">
                  <from>
                    <xdr:col>3</xdr:col>
                    <xdr:colOff>9525</xdr:colOff>
                    <xdr:row>169</xdr:row>
                    <xdr:rowOff>28575</xdr:rowOff>
                  </from>
                  <to>
                    <xdr:col>4</xdr:col>
                    <xdr:colOff>9525</xdr:colOff>
                    <xdr:row>170</xdr:row>
                    <xdr:rowOff>0</xdr:rowOff>
                  </to>
                </anchor>
              </controlPr>
            </control>
          </mc:Choice>
        </mc:AlternateContent>
        <mc:AlternateContent xmlns:mc="http://schemas.openxmlformats.org/markup-compatibility/2006">
          <mc:Choice Requires="x14">
            <control shapeId="9317" r:id="rId98" name="Drop Down 101">
              <controlPr defaultSize="0" autoLine="0" autoPict="0">
                <anchor moveWithCells="1">
                  <from>
                    <xdr:col>3</xdr:col>
                    <xdr:colOff>9525</xdr:colOff>
                    <xdr:row>170</xdr:row>
                    <xdr:rowOff>28575</xdr:rowOff>
                  </from>
                  <to>
                    <xdr:col>4</xdr:col>
                    <xdr:colOff>9525</xdr:colOff>
                    <xdr:row>171</xdr:row>
                    <xdr:rowOff>0</xdr:rowOff>
                  </to>
                </anchor>
              </controlPr>
            </control>
          </mc:Choice>
        </mc:AlternateContent>
        <mc:AlternateContent xmlns:mc="http://schemas.openxmlformats.org/markup-compatibility/2006">
          <mc:Choice Requires="x14">
            <control shapeId="9318" r:id="rId99" name="Drop Down 102">
              <controlPr defaultSize="0" autoLine="0" autoPict="0">
                <anchor moveWithCells="1">
                  <from>
                    <xdr:col>3</xdr:col>
                    <xdr:colOff>9525</xdr:colOff>
                    <xdr:row>171</xdr:row>
                    <xdr:rowOff>28575</xdr:rowOff>
                  </from>
                  <to>
                    <xdr:col>4</xdr:col>
                    <xdr:colOff>9525</xdr:colOff>
                    <xdr:row>172</xdr:row>
                    <xdr:rowOff>0</xdr:rowOff>
                  </to>
                </anchor>
              </controlPr>
            </control>
          </mc:Choice>
        </mc:AlternateContent>
        <mc:AlternateContent xmlns:mc="http://schemas.openxmlformats.org/markup-compatibility/2006">
          <mc:Choice Requires="x14">
            <control shapeId="9319" r:id="rId100" name="Drop Down 103">
              <controlPr defaultSize="0" autoLine="0" autoPict="0">
                <anchor moveWithCells="1">
                  <from>
                    <xdr:col>3</xdr:col>
                    <xdr:colOff>9525</xdr:colOff>
                    <xdr:row>172</xdr:row>
                    <xdr:rowOff>28575</xdr:rowOff>
                  </from>
                  <to>
                    <xdr:col>4</xdr:col>
                    <xdr:colOff>9525</xdr:colOff>
                    <xdr:row>173</xdr:row>
                    <xdr:rowOff>0</xdr:rowOff>
                  </to>
                </anchor>
              </controlPr>
            </control>
          </mc:Choice>
        </mc:AlternateContent>
        <mc:AlternateContent xmlns:mc="http://schemas.openxmlformats.org/markup-compatibility/2006">
          <mc:Choice Requires="x14">
            <control shapeId="9320" r:id="rId101" name="Drop Down 104">
              <controlPr defaultSize="0" autoLine="0" autoPict="0">
                <anchor moveWithCells="1">
                  <from>
                    <xdr:col>5</xdr:col>
                    <xdr:colOff>9525</xdr:colOff>
                    <xdr:row>19</xdr:row>
                    <xdr:rowOff>28575</xdr:rowOff>
                  </from>
                  <to>
                    <xdr:col>6</xdr:col>
                    <xdr:colOff>9525</xdr:colOff>
                    <xdr:row>20</xdr:row>
                    <xdr:rowOff>0</xdr:rowOff>
                  </to>
                </anchor>
              </controlPr>
            </control>
          </mc:Choice>
        </mc:AlternateContent>
        <mc:AlternateContent xmlns:mc="http://schemas.openxmlformats.org/markup-compatibility/2006">
          <mc:Choice Requires="x14">
            <control shapeId="9321" r:id="rId102" name="Drop Down 105">
              <controlPr defaultSize="0" autoLine="0" autoPict="0">
                <anchor moveWithCells="1">
                  <from>
                    <xdr:col>3</xdr:col>
                    <xdr:colOff>9525</xdr:colOff>
                    <xdr:row>19</xdr:row>
                    <xdr:rowOff>28575</xdr:rowOff>
                  </from>
                  <to>
                    <xdr:col>4</xdr:col>
                    <xdr:colOff>9525</xdr:colOff>
                    <xdr:row>20</xdr:row>
                    <xdr:rowOff>0</xdr:rowOff>
                  </to>
                </anchor>
              </controlPr>
            </control>
          </mc:Choice>
        </mc:AlternateContent>
        <mc:AlternateContent xmlns:mc="http://schemas.openxmlformats.org/markup-compatibility/2006">
          <mc:Choice Requires="x14">
            <control shapeId="9322" r:id="rId103" name="Drop Down 106">
              <controlPr defaultSize="0" autoLine="0" autoPict="0">
                <anchor moveWithCells="1">
                  <from>
                    <xdr:col>3</xdr:col>
                    <xdr:colOff>9525</xdr:colOff>
                    <xdr:row>63</xdr:row>
                    <xdr:rowOff>28575</xdr:rowOff>
                  </from>
                  <to>
                    <xdr:col>4</xdr:col>
                    <xdr:colOff>9525</xdr:colOff>
                    <xdr:row>64</xdr:row>
                    <xdr:rowOff>0</xdr:rowOff>
                  </to>
                </anchor>
              </controlPr>
            </control>
          </mc:Choice>
        </mc:AlternateContent>
        <mc:AlternateContent xmlns:mc="http://schemas.openxmlformats.org/markup-compatibility/2006">
          <mc:Choice Requires="x14">
            <control shapeId="9323" r:id="rId104" name="Drop Down 107">
              <controlPr defaultSize="0" autoLine="0" autoPict="0">
                <anchor moveWithCells="1">
                  <from>
                    <xdr:col>5</xdr:col>
                    <xdr:colOff>9525</xdr:colOff>
                    <xdr:row>63</xdr:row>
                    <xdr:rowOff>28575</xdr:rowOff>
                  </from>
                  <to>
                    <xdr:col>6</xdr:col>
                    <xdr:colOff>9525</xdr:colOff>
                    <xdr:row>64</xdr:row>
                    <xdr:rowOff>0</xdr:rowOff>
                  </to>
                </anchor>
              </controlPr>
            </control>
          </mc:Choice>
        </mc:AlternateContent>
        <mc:AlternateContent xmlns:mc="http://schemas.openxmlformats.org/markup-compatibility/2006">
          <mc:Choice Requires="x14">
            <control shapeId="9324" r:id="rId105" name="Drop Down 108">
              <controlPr defaultSize="0" autoLine="0" autoPict="0">
                <anchor moveWithCells="1">
                  <from>
                    <xdr:col>3</xdr:col>
                    <xdr:colOff>9525</xdr:colOff>
                    <xdr:row>66</xdr:row>
                    <xdr:rowOff>28575</xdr:rowOff>
                  </from>
                  <to>
                    <xdr:col>4</xdr:col>
                    <xdr:colOff>9525</xdr:colOff>
                    <xdr:row>67</xdr:row>
                    <xdr:rowOff>0</xdr:rowOff>
                  </to>
                </anchor>
              </controlPr>
            </control>
          </mc:Choice>
        </mc:AlternateContent>
        <mc:AlternateContent xmlns:mc="http://schemas.openxmlformats.org/markup-compatibility/2006">
          <mc:Choice Requires="x14">
            <control shapeId="9325" r:id="rId106" name="Drop Down 109">
              <controlPr defaultSize="0" autoLine="0" autoPict="0">
                <anchor moveWithCells="1">
                  <from>
                    <xdr:col>3</xdr:col>
                    <xdr:colOff>9525</xdr:colOff>
                    <xdr:row>64</xdr:row>
                    <xdr:rowOff>28575</xdr:rowOff>
                  </from>
                  <to>
                    <xdr:col>4</xdr:col>
                    <xdr:colOff>9525</xdr:colOff>
                    <xdr:row>65</xdr:row>
                    <xdr:rowOff>0</xdr:rowOff>
                  </to>
                </anchor>
              </controlPr>
            </control>
          </mc:Choice>
        </mc:AlternateContent>
        <mc:AlternateContent xmlns:mc="http://schemas.openxmlformats.org/markup-compatibility/2006">
          <mc:Choice Requires="x14">
            <control shapeId="9326" r:id="rId107" name="Drop Down 110">
              <controlPr defaultSize="0" autoLine="0" autoPict="0">
                <anchor moveWithCells="1">
                  <from>
                    <xdr:col>5</xdr:col>
                    <xdr:colOff>9525</xdr:colOff>
                    <xdr:row>64</xdr:row>
                    <xdr:rowOff>28575</xdr:rowOff>
                  </from>
                  <to>
                    <xdr:col>6</xdr:col>
                    <xdr:colOff>9525</xdr:colOff>
                    <xdr:row>65</xdr:row>
                    <xdr:rowOff>0</xdr:rowOff>
                  </to>
                </anchor>
              </controlPr>
            </control>
          </mc:Choice>
        </mc:AlternateContent>
        <mc:AlternateContent xmlns:mc="http://schemas.openxmlformats.org/markup-compatibility/2006">
          <mc:Choice Requires="x14">
            <control shapeId="9328" r:id="rId108" name="Drop Down 112">
              <controlPr defaultSize="0" autoLine="0" autoPict="0">
                <anchor moveWithCells="1">
                  <from>
                    <xdr:col>3</xdr:col>
                    <xdr:colOff>9525</xdr:colOff>
                    <xdr:row>67</xdr:row>
                    <xdr:rowOff>28575</xdr:rowOff>
                  </from>
                  <to>
                    <xdr:col>4</xdr:col>
                    <xdr:colOff>9525</xdr:colOff>
                    <xdr:row>68</xdr:row>
                    <xdr:rowOff>0</xdr:rowOff>
                  </to>
                </anchor>
              </controlPr>
            </control>
          </mc:Choice>
        </mc:AlternateContent>
        <mc:AlternateContent xmlns:mc="http://schemas.openxmlformats.org/markup-compatibility/2006">
          <mc:Choice Requires="x14">
            <control shapeId="9329" r:id="rId109" name="Drop Down 113">
              <controlPr defaultSize="0" autoLine="0" autoPict="0">
                <anchor moveWithCells="1">
                  <from>
                    <xdr:col>3</xdr:col>
                    <xdr:colOff>9525</xdr:colOff>
                    <xdr:row>68</xdr:row>
                    <xdr:rowOff>28575</xdr:rowOff>
                  </from>
                  <to>
                    <xdr:col>4</xdr:col>
                    <xdr:colOff>9525</xdr:colOff>
                    <xdr:row>69</xdr:row>
                    <xdr:rowOff>0</xdr:rowOff>
                  </to>
                </anchor>
              </controlPr>
            </control>
          </mc:Choice>
        </mc:AlternateContent>
        <mc:AlternateContent xmlns:mc="http://schemas.openxmlformats.org/markup-compatibility/2006">
          <mc:Choice Requires="x14">
            <control shapeId="9330" r:id="rId110" name="Drop Down 114">
              <controlPr defaultSize="0" autoLine="0" autoPict="0">
                <anchor moveWithCells="1">
                  <from>
                    <xdr:col>3</xdr:col>
                    <xdr:colOff>9525</xdr:colOff>
                    <xdr:row>69</xdr:row>
                    <xdr:rowOff>28575</xdr:rowOff>
                  </from>
                  <to>
                    <xdr:col>4</xdr:col>
                    <xdr:colOff>9525</xdr:colOff>
                    <xdr:row>70</xdr:row>
                    <xdr:rowOff>0</xdr:rowOff>
                  </to>
                </anchor>
              </controlPr>
            </control>
          </mc:Choice>
        </mc:AlternateContent>
        <mc:AlternateContent xmlns:mc="http://schemas.openxmlformats.org/markup-compatibility/2006">
          <mc:Choice Requires="x14">
            <control shapeId="9331" r:id="rId111" name="Drop Down 115">
              <controlPr defaultSize="0" autoLine="0" autoPict="0">
                <anchor moveWithCells="1">
                  <from>
                    <xdr:col>3</xdr:col>
                    <xdr:colOff>9525</xdr:colOff>
                    <xdr:row>70</xdr:row>
                    <xdr:rowOff>28575</xdr:rowOff>
                  </from>
                  <to>
                    <xdr:col>4</xdr:col>
                    <xdr:colOff>9525</xdr:colOff>
                    <xdr:row>71</xdr:row>
                    <xdr:rowOff>0</xdr:rowOff>
                  </to>
                </anchor>
              </controlPr>
            </control>
          </mc:Choice>
        </mc:AlternateContent>
        <mc:AlternateContent xmlns:mc="http://schemas.openxmlformats.org/markup-compatibility/2006">
          <mc:Choice Requires="x14">
            <control shapeId="9332" r:id="rId112" name="Drop Down 116">
              <controlPr defaultSize="0" autoLine="0" autoPict="0">
                <anchor moveWithCells="1">
                  <from>
                    <xdr:col>3</xdr:col>
                    <xdr:colOff>9525</xdr:colOff>
                    <xdr:row>71</xdr:row>
                    <xdr:rowOff>28575</xdr:rowOff>
                  </from>
                  <to>
                    <xdr:col>4</xdr:col>
                    <xdr:colOff>9525</xdr:colOff>
                    <xdr:row>72</xdr:row>
                    <xdr:rowOff>0</xdr:rowOff>
                  </to>
                </anchor>
              </controlPr>
            </control>
          </mc:Choice>
        </mc:AlternateContent>
        <mc:AlternateContent xmlns:mc="http://schemas.openxmlformats.org/markup-compatibility/2006">
          <mc:Choice Requires="x14">
            <control shapeId="9333" r:id="rId113" name="Drop Down 117">
              <controlPr defaultSize="0" autoLine="0" autoPict="0">
                <anchor moveWithCells="1">
                  <from>
                    <xdr:col>3</xdr:col>
                    <xdr:colOff>9525</xdr:colOff>
                    <xdr:row>72</xdr:row>
                    <xdr:rowOff>28575</xdr:rowOff>
                  </from>
                  <to>
                    <xdr:col>4</xdr:col>
                    <xdr:colOff>9525</xdr:colOff>
                    <xdr:row>73</xdr:row>
                    <xdr:rowOff>0</xdr:rowOff>
                  </to>
                </anchor>
              </controlPr>
            </control>
          </mc:Choice>
        </mc:AlternateContent>
        <mc:AlternateContent xmlns:mc="http://schemas.openxmlformats.org/markup-compatibility/2006">
          <mc:Choice Requires="x14">
            <control shapeId="9334" r:id="rId114" name="Drop Down 118">
              <controlPr defaultSize="0" autoLine="0" autoPict="0">
                <anchor moveWithCells="1">
                  <from>
                    <xdr:col>3</xdr:col>
                    <xdr:colOff>9525</xdr:colOff>
                    <xdr:row>73</xdr:row>
                    <xdr:rowOff>28575</xdr:rowOff>
                  </from>
                  <to>
                    <xdr:col>4</xdr:col>
                    <xdr:colOff>9525</xdr:colOff>
                    <xdr:row>74</xdr:row>
                    <xdr:rowOff>0</xdr:rowOff>
                  </to>
                </anchor>
              </controlPr>
            </control>
          </mc:Choice>
        </mc:AlternateContent>
        <mc:AlternateContent xmlns:mc="http://schemas.openxmlformats.org/markup-compatibility/2006">
          <mc:Choice Requires="x14">
            <control shapeId="9335" r:id="rId115" name="Drop Down 119">
              <controlPr defaultSize="0" autoLine="0" autoPict="0">
                <anchor moveWithCells="1">
                  <from>
                    <xdr:col>3</xdr:col>
                    <xdr:colOff>9525</xdr:colOff>
                    <xdr:row>74</xdr:row>
                    <xdr:rowOff>28575</xdr:rowOff>
                  </from>
                  <to>
                    <xdr:col>4</xdr:col>
                    <xdr:colOff>9525</xdr:colOff>
                    <xdr:row>75</xdr:row>
                    <xdr:rowOff>0</xdr:rowOff>
                  </to>
                </anchor>
              </controlPr>
            </control>
          </mc:Choice>
        </mc:AlternateContent>
        <mc:AlternateContent xmlns:mc="http://schemas.openxmlformats.org/markup-compatibility/2006">
          <mc:Choice Requires="x14">
            <control shapeId="9336" r:id="rId116" name="Drop Down 120">
              <controlPr defaultSize="0" autoLine="0" autoPict="0">
                <anchor moveWithCells="1">
                  <from>
                    <xdr:col>3</xdr:col>
                    <xdr:colOff>9525</xdr:colOff>
                    <xdr:row>75</xdr:row>
                    <xdr:rowOff>28575</xdr:rowOff>
                  </from>
                  <to>
                    <xdr:col>4</xdr:col>
                    <xdr:colOff>9525</xdr:colOff>
                    <xdr:row>76</xdr:row>
                    <xdr:rowOff>0</xdr:rowOff>
                  </to>
                </anchor>
              </controlPr>
            </control>
          </mc:Choice>
        </mc:AlternateContent>
        <mc:AlternateContent xmlns:mc="http://schemas.openxmlformats.org/markup-compatibility/2006">
          <mc:Choice Requires="x14">
            <control shapeId="9337" r:id="rId117" name="Drop Down 121">
              <controlPr defaultSize="0" autoLine="0" autoPict="0">
                <anchor moveWithCells="1">
                  <from>
                    <xdr:col>3</xdr:col>
                    <xdr:colOff>9525</xdr:colOff>
                    <xdr:row>76</xdr:row>
                    <xdr:rowOff>28575</xdr:rowOff>
                  </from>
                  <to>
                    <xdr:col>4</xdr:col>
                    <xdr:colOff>9525</xdr:colOff>
                    <xdr:row>77</xdr:row>
                    <xdr:rowOff>0</xdr:rowOff>
                  </to>
                </anchor>
              </controlPr>
            </control>
          </mc:Choice>
        </mc:AlternateContent>
        <mc:AlternateContent xmlns:mc="http://schemas.openxmlformats.org/markup-compatibility/2006">
          <mc:Choice Requires="x14">
            <control shapeId="9338" r:id="rId118" name="Drop Down 122">
              <controlPr defaultSize="0" autoLine="0" autoPict="0">
                <anchor moveWithCells="1">
                  <from>
                    <xdr:col>3</xdr:col>
                    <xdr:colOff>9525</xdr:colOff>
                    <xdr:row>78</xdr:row>
                    <xdr:rowOff>28575</xdr:rowOff>
                  </from>
                  <to>
                    <xdr:col>4</xdr:col>
                    <xdr:colOff>9525</xdr:colOff>
                    <xdr:row>79</xdr:row>
                    <xdr:rowOff>0</xdr:rowOff>
                  </to>
                </anchor>
              </controlPr>
            </control>
          </mc:Choice>
        </mc:AlternateContent>
        <mc:AlternateContent xmlns:mc="http://schemas.openxmlformats.org/markup-compatibility/2006">
          <mc:Choice Requires="x14">
            <control shapeId="9339" r:id="rId119" name="Drop Down 123">
              <controlPr defaultSize="0" autoLine="0" autoPict="0">
                <anchor moveWithCells="1">
                  <from>
                    <xdr:col>5</xdr:col>
                    <xdr:colOff>9525</xdr:colOff>
                    <xdr:row>78</xdr:row>
                    <xdr:rowOff>28575</xdr:rowOff>
                  </from>
                  <to>
                    <xdr:col>6</xdr:col>
                    <xdr:colOff>9525</xdr:colOff>
                    <xdr:row>79</xdr:row>
                    <xdr:rowOff>0</xdr:rowOff>
                  </to>
                </anchor>
              </controlPr>
            </control>
          </mc:Choice>
        </mc:AlternateContent>
        <mc:AlternateContent xmlns:mc="http://schemas.openxmlformats.org/markup-compatibility/2006">
          <mc:Choice Requires="x14">
            <control shapeId="9341" r:id="rId120" name="Drop Down 125">
              <controlPr defaultSize="0" autoLine="0" autoPict="0">
                <anchor moveWithCells="1">
                  <from>
                    <xdr:col>5</xdr:col>
                    <xdr:colOff>9525</xdr:colOff>
                    <xdr:row>127</xdr:row>
                    <xdr:rowOff>28575</xdr:rowOff>
                  </from>
                  <to>
                    <xdr:col>6</xdr:col>
                    <xdr:colOff>9525</xdr:colOff>
                    <xdr:row>128</xdr:row>
                    <xdr:rowOff>0</xdr:rowOff>
                  </to>
                </anchor>
              </controlPr>
            </control>
          </mc:Choice>
        </mc:AlternateContent>
        <mc:AlternateContent xmlns:mc="http://schemas.openxmlformats.org/markup-compatibility/2006">
          <mc:Choice Requires="x14">
            <control shapeId="9342" r:id="rId121" name="Drop Down 126">
              <controlPr defaultSize="0" autoLine="0" autoPict="0">
                <anchor moveWithCells="1">
                  <from>
                    <xdr:col>3</xdr:col>
                    <xdr:colOff>9525</xdr:colOff>
                    <xdr:row>127</xdr:row>
                    <xdr:rowOff>28575</xdr:rowOff>
                  </from>
                  <to>
                    <xdr:col>4</xdr:col>
                    <xdr:colOff>9525</xdr:colOff>
                    <xdr:row>128</xdr:row>
                    <xdr:rowOff>0</xdr:rowOff>
                  </to>
                </anchor>
              </controlPr>
            </control>
          </mc:Choice>
        </mc:AlternateContent>
        <mc:AlternateContent xmlns:mc="http://schemas.openxmlformats.org/markup-compatibility/2006">
          <mc:Choice Requires="x14">
            <control shapeId="9343" r:id="rId122" name="Drop Down 127">
              <controlPr defaultSize="0" autoLine="0" autoPict="0">
                <anchor moveWithCells="1">
                  <from>
                    <xdr:col>3</xdr:col>
                    <xdr:colOff>9525</xdr:colOff>
                    <xdr:row>129</xdr:row>
                    <xdr:rowOff>28575</xdr:rowOff>
                  </from>
                  <to>
                    <xdr:col>4</xdr:col>
                    <xdr:colOff>9525</xdr:colOff>
                    <xdr:row>130</xdr:row>
                    <xdr:rowOff>0</xdr:rowOff>
                  </to>
                </anchor>
              </controlPr>
            </control>
          </mc:Choice>
        </mc:AlternateContent>
        <mc:AlternateContent xmlns:mc="http://schemas.openxmlformats.org/markup-compatibility/2006">
          <mc:Choice Requires="x14">
            <control shapeId="9344" r:id="rId123" name="Drop Down 128">
              <controlPr defaultSize="0" autoLine="0" autoPict="0">
                <anchor moveWithCells="1">
                  <from>
                    <xdr:col>3</xdr:col>
                    <xdr:colOff>9525</xdr:colOff>
                    <xdr:row>130</xdr:row>
                    <xdr:rowOff>28575</xdr:rowOff>
                  </from>
                  <to>
                    <xdr:col>4</xdr:col>
                    <xdr:colOff>9525</xdr:colOff>
                    <xdr:row>131</xdr:row>
                    <xdr:rowOff>0</xdr:rowOff>
                  </to>
                </anchor>
              </controlPr>
            </control>
          </mc:Choice>
        </mc:AlternateContent>
        <mc:AlternateContent xmlns:mc="http://schemas.openxmlformats.org/markup-compatibility/2006">
          <mc:Choice Requires="x14">
            <control shapeId="9345" r:id="rId124" name="Drop Down 129">
              <controlPr defaultSize="0" autoLine="0" autoPict="0">
                <anchor moveWithCells="1">
                  <from>
                    <xdr:col>3</xdr:col>
                    <xdr:colOff>9525</xdr:colOff>
                    <xdr:row>131</xdr:row>
                    <xdr:rowOff>28575</xdr:rowOff>
                  </from>
                  <to>
                    <xdr:col>4</xdr:col>
                    <xdr:colOff>9525</xdr:colOff>
                    <xdr:row>132</xdr:row>
                    <xdr:rowOff>0</xdr:rowOff>
                  </to>
                </anchor>
              </controlPr>
            </control>
          </mc:Choice>
        </mc:AlternateContent>
        <mc:AlternateContent xmlns:mc="http://schemas.openxmlformats.org/markup-compatibility/2006">
          <mc:Choice Requires="x14">
            <control shapeId="9346" r:id="rId125" name="Drop Down 130">
              <controlPr defaultSize="0" autoLine="0" autoPict="0">
                <anchor moveWithCells="1">
                  <from>
                    <xdr:col>3</xdr:col>
                    <xdr:colOff>9525</xdr:colOff>
                    <xdr:row>132</xdr:row>
                    <xdr:rowOff>28575</xdr:rowOff>
                  </from>
                  <to>
                    <xdr:col>4</xdr:col>
                    <xdr:colOff>9525</xdr:colOff>
                    <xdr:row>133</xdr:row>
                    <xdr:rowOff>0</xdr:rowOff>
                  </to>
                </anchor>
              </controlPr>
            </control>
          </mc:Choice>
        </mc:AlternateContent>
        <mc:AlternateContent xmlns:mc="http://schemas.openxmlformats.org/markup-compatibility/2006">
          <mc:Choice Requires="x14">
            <control shapeId="9347" r:id="rId126" name="Drop Down 131">
              <controlPr defaultSize="0" autoLine="0" autoPict="0">
                <anchor moveWithCells="1">
                  <from>
                    <xdr:col>3</xdr:col>
                    <xdr:colOff>9525</xdr:colOff>
                    <xdr:row>133</xdr:row>
                    <xdr:rowOff>28575</xdr:rowOff>
                  </from>
                  <to>
                    <xdr:col>4</xdr:col>
                    <xdr:colOff>9525</xdr:colOff>
                    <xdr:row>134</xdr:row>
                    <xdr:rowOff>0</xdr:rowOff>
                  </to>
                </anchor>
              </controlPr>
            </control>
          </mc:Choice>
        </mc:AlternateContent>
        <mc:AlternateContent xmlns:mc="http://schemas.openxmlformats.org/markup-compatibility/2006">
          <mc:Choice Requires="x14">
            <control shapeId="9348" r:id="rId127" name="Drop Down 132">
              <controlPr defaultSize="0" autoLine="0" autoPict="0">
                <anchor moveWithCells="1">
                  <from>
                    <xdr:col>3</xdr:col>
                    <xdr:colOff>9525</xdr:colOff>
                    <xdr:row>134</xdr:row>
                    <xdr:rowOff>28575</xdr:rowOff>
                  </from>
                  <to>
                    <xdr:col>4</xdr:col>
                    <xdr:colOff>9525</xdr:colOff>
                    <xdr:row>135</xdr:row>
                    <xdr:rowOff>0</xdr:rowOff>
                  </to>
                </anchor>
              </controlPr>
            </control>
          </mc:Choice>
        </mc:AlternateContent>
        <mc:AlternateContent xmlns:mc="http://schemas.openxmlformats.org/markup-compatibility/2006">
          <mc:Choice Requires="x14">
            <control shapeId="9349" r:id="rId128" name="Drop Down 133">
              <controlPr defaultSize="0" autoLine="0" autoPict="0">
                <anchor moveWithCells="1">
                  <from>
                    <xdr:col>3</xdr:col>
                    <xdr:colOff>9525</xdr:colOff>
                    <xdr:row>135</xdr:row>
                    <xdr:rowOff>28575</xdr:rowOff>
                  </from>
                  <to>
                    <xdr:col>4</xdr:col>
                    <xdr:colOff>9525</xdr:colOff>
                    <xdr:row>136</xdr:row>
                    <xdr:rowOff>0</xdr:rowOff>
                  </to>
                </anchor>
              </controlPr>
            </control>
          </mc:Choice>
        </mc:AlternateContent>
        <mc:AlternateContent xmlns:mc="http://schemas.openxmlformats.org/markup-compatibility/2006">
          <mc:Choice Requires="x14">
            <control shapeId="9350" r:id="rId129" name="Drop Down 134">
              <controlPr defaultSize="0" autoLine="0" autoPict="0">
                <anchor moveWithCells="1">
                  <from>
                    <xdr:col>3</xdr:col>
                    <xdr:colOff>9525</xdr:colOff>
                    <xdr:row>136</xdr:row>
                    <xdr:rowOff>28575</xdr:rowOff>
                  </from>
                  <to>
                    <xdr:col>4</xdr:col>
                    <xdr:colOff>9525</xdr:colOff>
                    <xdr:row>137</xdr:row>
                    <xdr:rowOff>0</xdr:rowOff>
                  </to>
                </anchor>
              </controlPr>
            </control>
          </mc:Choice>
        </mc:AlternateContent>
        <mc:AlternateContent xmlns:mc="http://schemas.openxmlformats.org/markup-compatibility/2006">
          <mc:Choice Requires="x14">
            <control shapeId="9351" r:id="rId130" name="Drop Down 135">
              <controlPr defaultSize="0" autoLine="0" autoPict="0">
                <anchor moveWithCells="1">
                  <from>
                    <xdr:col>3</xdr:col>
                    <xdr:colOff>9525</xdr:colOff>
                    <xdr:row>137</xdr:row>
                    <xdr:rowOff>28575</xdr:rowOff>
                  </from>
                  <to>
                    <xdr:col>4</xdr:col>
                    <xdr:colOff>9525</xdr:colOff>
                    <xdr:row>138</xdr:row>
                    <xdr:rowOff>0</xdr:rowOff>
                  </to>
                </anchor>
              </controlPr>
            </control>
          </mc:Choice>
        </mc:AlternateContent>
        <mc:AlternateContent xmlns:mc="http://schemas.openxmlformats.org/markup-compatibility/2006">
          <mc:Choice Requires="x14">
            <control shapeId="9352" r:id="rId131" name="Drop Down 136">
              <controlPr defaultSize="0" autoLine="0" autoPict="0">
                <anchor moveWithCells="1">
                  <from>
                    <xdr:col>3</xdr:col>
                    <xdr:colOff>9525</xdr:colOff>
                    <xdr:row>138</xdr:row>
                    <xdr:rowOff>28575</xdr:rowOff>
                  </from>
                  <to>
                    <xdr:col>4</xdr:col>
                    <xdr:colOff>9525</xdr:colOff>
                    <xdr:row>139</xdr:row>
                    <xdr:rowOff>0</xdr:rowOff>
                  </to>
                </anchor>
              </controlPr>
            </control>
          </mc:Choice>
        </mc:AlternateContent>
        <mc:AlternateContent xmlns:mc="http://schemas.openxmlformats.org/markup-compatibility/2006">
          <mc:Choice Requires="x14">
            <control shapeId="9353" r:id="rId132" name="Drop Down 137">
              <controlPr defaultSize="0" autoLine="0" autoPict="0">
                <anchor moveWithCells="1">
                  <from>
                    <xdr:col>3</xdr:col>
                    <xdr:colOff>9525</xdr:colOff>
                    <xdr:row>139</xdr:row>
                    <xdr:rowOff>28575</xdr:rowOff>
                  </from>
                  <to>
                    <xdr:col>4</xdr:col>
                    <xdr:colOff>9525</xdr:colOff>
                    <xdr:row>140</xdr:row>
                    <xdr:rowOff>0</xdr:rowOff>
                  </to>
                </anchor>
              </controlPr>
            </control>
          </mc:Choice>
        </mc:AlternateContent>
        <mc:AlternateContent xmlns:mc="http://schemas.openxmlformats.org/markup-compatibility/2006">
          <mc:Choice Requires="x14">
            <control shapeId="9354" r:id="rId133" name="Drop Down 138">
              <controlPr defaultSize="0" autoLine="0" autoPict="0">
                <anchor moveWithCells="1">
                  <from>
                    <xdr:col>3</xdr:col>
                    <xdr:colOff>9525</xdr:colOff>
                    <xdr:row>141</xdr:row>
                    <xdr:rowOff>28575</xdr:rowOff>
                  </from>
                  <to>
                    <xdr:col>4</xdr:col>
                    <xdr:colOff>9525</xdr:colOff>
                    <xdr:row>142</xdr:row>
                    <xdr:rowOff>0</xdr:rowOff>
                  </to>
                </anchor>
              </controlPr>
            </control>
          </mc:Choice>
        </mc:AlternateContent>
        <mc:AlternateContent xmlns:mc="http://schemas.openxmlformats.org/markup-compatibility/2006">
          <mc:Choice Requires="x14">
            <control shapeId="9355" r:id="rId134" name="Drop Down 139">
              <controlPr defaultSize="0" autoLine="0" autoPict="0">
                <anchor moveWithCells="1">
                  <from>
                    <xdr:col>5</xdr:col>
                    <xdr:colOff>9525</xdr:colOff>
                    <xdr:row>141</xdr:row>
                    <xdr:rowOff>28575</xdr:rowOff>
                  </from>
                  <to>
                    <xdr:col>6</xdr:col>
                    <xdr:colOff>9525</xdr:colOff>
                    <xdr:row>142</xdr:row>
                    <xdr:rowOff>0</xdr:rowOff>
                  </to>
                </anchor>
              </controlPr>
            </control>
          </mc:Choice>
        </mc:AlternateContent>
        <mc:AlternateContent xmlns:mc="http://schemas.openxmlformats.org/markup-compatibility/2006">
          <mc:Choice Requires="x14">
            <control shapeId="9356" r:id="rId135" name="Drop Down 140">
              <controlPr defaultSize="0" autoLine="0" autoPict="0">
                <anchor moveWithCells="1">
                  <from>
                    <xdr:col>3</xdr:col>
                    <xdr:colOff>9525</xdr:colOff>
                    <xdr:row>143</xdr:row>
                    <xdr:rowOff>28575</xdr:rowOff>
                  </from>
                  <to>
                    <xdr:col>4</xdr:col>
                    <xdr:colOff>9525</xdr:colOff>
                    <xdr:row>144</xdr:row>
                    <xdr:rowOff>0</xdr:rowOff>
                  </to>
                </anchor>
              </controlPr>
            </control>
          </mc:Choice>
        </mc:AlternateContent>
        <mc:AlternateContent xmlns:mc="http://schemas.openxmlformats.org/markup-compatibility/2006">
          <mc:Choice Requires="x14">
            <control shapeId="9357" r:id="rId136" name="Drop Down 141">
              <controlPr defaultSize="0" autoLine="0" autoPict="0">
                <anchor moveWithCells="1">
                  <from>
                    <xdr:col>3</xdr:col>
                    <xdr:colOff>9525</xdr:colOff>
                    <xdr:row>144</xdr:row>
                    <xdr:rowOff>28575</xdr:rowOff>
                  </from>
                  <to>
                    <xdr:col>4</xdr:col>
                    <xdr:colOff>9525</xdr:colOff>
                    <xdr:row>145</xdr:row>
                    <xdr:rowOff>0</xdr:rowOff>
                  </to>
                </anchor>
              </controlPr>
            </control>
          </mc:Choice>
        </mc:AlternateContent>
        <mc:AlternateContent xmlns:mc="http://schemas.openxmlformats.org/markup-compatibility/2006">
          <mc:Choice Requires="x14">
            <control shapeId="9358" r:id="rId137" name="Drop Down 142">
              <controlPr defaultSize="0" autoLine="0" autoPict="0">
                <anchor moveWithCells="1">
                  <from>
                    <xdr:col>3</xdr:col>
                    <xdr:colOff>9525</xdr:colOff>
                    <xdr:row>145</xdr:row>
                    <xdr:rowOff>28575</xdr:rowOff>
                  </from>
                  <to>
                    <xdr:col>4</xdr:col>
                    <xdr:colOff>9525</xdr:colOff>
                    <xdr:row>146</xdr:row>
                    <xdr:rowOff>0</xdr:rowOff>
                  </to>
                </anchor>
              </controlPr>
            </control>
          </mc:Choice>
        </mc:AlternateContent>
        <mc:AlternateContent xmlns:mc="http://schemas.openxmlformats.org/markup-compatibility/2006">
          <mc:Choice Requires="x14">
            <control shapeId="9359" r:id="rId138" name="Drop Down 143">
              <controlPr defaultSize="0" autoLine="0" autoPict="0">
                <anchor moveWithCells="1">
                  <from>
                    <xdr:col>3</xdr:col>
                    <xdr:colOff>9525</xdr:colOff>
                    <xdr:row>146</xdr:row>
                    <xdr:rowOff>28575</xdr:rowOff>
                  </from>
                  <to>
                    <xdr:col>4</xdr:col>
                    <xdr:colOff>9525</xdr:colOff>
                    <xdr:row>147</xdr:row>
                    <xdr:rowOff>0</xdr:rowOff>
                  </to>
                </anchor>
              </controlPr>
            </control>
          </mc:Choice>
        </mc:AlternateContent>
        <mc:AlternateContent xmlns:mc="http://schemas.openxmlformats.org/markup-compatibility/2006">
          <mc:Choice Requires="x14">
            <control shapeId="9360" r:id="rId139" name="Drop Down 144">
              <controlPr defaultSize="0" autoLine="0" autoPict="0">
                <anchor moveWithCells="1">
                  <from>
                    <xdr:col>3</xdr:col>
                    <xdr:colOff>9525</xdr:colOff>
                    <xdr:row>147</xdr:row>
                    <xdr:rowOff>28575</xdr:rowOff>
                  </from>
                  <to>
                    <xdr:col>4</xdr:col>
                    <xdr:colOff>9525</xdr:colOff>
                    <xdr:row>148</xdr:row>
                    <xdr:rowOff>0</xdr:rowOff>
                  </to>
                </anchor>
              </controlPr>
            </control>
          </mc:Choice>
        </mc:AlternateContent>
        <mc:AlternateContent xmlns:mc="http://schemas.openxmlformats.org/markup-compatibility/2006">
          <mc:Choice Requires="x14">
            <control shapeId="9361" r:id="rId140" name="Drop Down 145">
              <controlPr defaultSize="0" autoLine="0" autoPict="0">
                <anchor moveWithCells="1">
                  <from>
                    <xdr:col>3</xdr:col>
                    <xdr:colOff>9525</xdr:colOff>
                    <xdr:row>148</xdr:row>
                    <xdr:rowOff>28575</xdr:rowOff>
                  </from>
                  <to>
                    <xdr:col>4</xdr:col>
                    <xdr:colOff>9525</xdr:colOff>
                    <xdr:row>149</xdr:row>
                    <xdr:rowOff>0</xdr:rowOff>
                  </to>
                </anchor>
              </controlPr>
            </control>
          </mc:Choice>
        </mc:AlternateContent>
        <mc:AlternateContent xmlns:mc="http://schemas.openxmlformats.org/markup-compatibility/2006">
          <mc:Choice Requires="x14">
            <control shapeId="9362" r:id="rId141" name="Drop Down 146">
              <controlPr defaultSize="0" autoLine="0" autoPict="0">
                <anchor moveWithCells="1">
                  <from>
                    <xdr:col>3</xdr:col>
                    <xdr:colOff>9525</xdr:colOff>
                    <xdr:row>149</xdr:row>
                    <xdr:rowOff>28575</xdr:rowOff>
                  </from>
                  <to>
                    <xdr:col>4</xdr:col>
                    <xdr:colOff>9525</xdr:colOff>
                    <xdr:row>150</xdr:row>
                    <xdr:rowOff>0</xdr:rowOff>
                  </to>
                </anchor>
              </controlPr>
            </control>
          </mc:Choice>
        </mc:AlternateContent>
        <mc:AlternateContent xmlns:mc="http://schemas.openxmlformats.org/markup-compatibility/2006">
          <mc:Choice Requires="x14">
            <control shapeId="9363" r:id="rId142" name="Drop Down 147">
              <controlPr defaultSize="0" autoLine="0" autoPict="0">
                <anchor moveWithCells="1">
                  <from>
                    <xdr:col>3</xdr:col>
                    <xdr:colOff>9525</xdr:colOff>
                    <xdr:row>150</xdr:row>
                    <xdr:rowOff>28575</xdr:rowOff>
                  </from>
                  <to>
                    <xdr:col>4</xdr:col>
                    <xdr:colOff>9525</xdr:colOff>
                    <xdr:row>151</xdr:row>
                    <xdr:rowOff>0</xdr:rowOff>
                  </to>
                </anchor>
              </controlPr>
            </control>
          </mc:Choice>
        </mc:AlternateContent>
        <mc:AlternateContent xmlns:mc="http://schemas.openxmlformats.org/markup-compatibility/2006">
          <mc:Choice Requires="x14">
            <control shapeId="9364" r:id="rId143" name="Drop Down 148">
              <controlPr defaultSize="0" autoLine="0" autoPict="0">
                <anchor moveWithCells="1">
                  <from>
                    <xdr:col>3</xdr:col>
                    <xdr:colOff>9525</xdr:colOff>
                    <xdr:row>151</xdr:row>
                    <xdr:rowOff>28575</xdr:rowOff>
                  </from>
                  <to>
                    <xdr:col>4</xdr:col>
                    <xdr:colOff>9525</xdr:colOff>
                    <xdr:row>152</xdr:row>
                    <xdr:rowOff>0</xdr:rowOff>
                  </to>
                </anchor>
              </controlPr>
            </control>
          </mc:Choice>
        </mc:AlternateContent>
        <mc:AlternateContent xmlns:mc="http://schemas.openxmlformats.org/markup-compatibility/2006">
          <mc:Choice Requires="x14">
            <control shapeId="9365" r:id="rId144" name="Drop Down 149">
              <controlPr defaultSize="0" autoLine="0" autoPict="0">
                <anchor moveWithCells="1">
                  <from>
                    <xdr:col>3</xdr:col>
                    <xdr:colOff>9525</xdr:colOff>
                    <xdr:row>152</xdr:row>
                    <xdr:rowOff>28575</xdr:rowOff>
                  </from>
                  <to>
                    <xdr:col>4</xdr:col>
                    <xdr:colOff>9525</xdr:colOff>
                    <xdr:row>153</xdr:row>
                    <xdr:rowOff>0</xdr:rowOff>
                  </to>
                </anchor>
              </controlPr>
            </control>
          </mc:Choice>
        </mc:AlternateContent>
        <mc:AlternateContent xmlns:mc="http://schemas.openxmlformats.org/markup-compatibility/2006">
          <mc:Choice Requires="x14">
            <control shapeId="9366" r:id="rId145" name="Drop Down 150">
              <controlPr defaultSize="0" autoLine="0" autoPict="0">
                <anchor moveWithCells="1">
                  <from>
                    <xdr:col>3</xdr:col>
                    <xdr:colOff>9525</xdr:colOff>
                    <xdr:row>153</xdr:row>
                    <xdr:rowOff>28575</xdr:rowOff>
                  </from>
                  <to>
                    <xdr:col>4</xdr:col>
                    <xdr:colOff>9525</xdr:colOff>
                    <xdr:row>154</xdr:row>
                    <xdr:rowOff>0</xdr:rowOff>
                  </to>
                </anchor>
              </controlPr>
            </control>
          </mc:Choice>
        </mc:AlternateContent>
        <mc:AlternateContent xmlns:mc="http://schemas.openxmlformats.org/markup-compatibility/2006">
          <mc:Choice Requires="x14">
            <control shapeId="9367" r:id="rId146" name="Drop Down 151">
              <controlPr defaultSize="0" autoLine="0" autoPict="0">
                <anchor moveWithCells="1">
                  <from>
                    <xdr:col>3</xdr:col>
                    <xdr:colOff>9525</xdr:colOff>
                    <xdr:row>154</xdr:row>
                    <xdr:rowOff>28575</xdr:rowOff>
                  </from>
                  <to>
                    <xdr:col>4</xdr:col>
                    <xdr:colOff>9525</xdr:colOff>
                    <xdr:row>155</xdr:row>
                    <xdr:rowOff>0</xdr:rowOff>
                  </to>
                </anchor>
              </controlPr>
            </control>
          </mc:Choice>
        </mc:AlternateContent>
        <mc:AlternateContent xmlns:mc="http://schemas.openxmlformats.org/markup-compatibility/2006">
          <mc:Choice Requires="x14">
            <control shapeId="9369" r:id="rId147" name="Drop Down 153">
              <controlPr defaultSize="0" autoLine="0" autoPict="0">
                <anchor moveWithCells="1">
                  <from>
                    <xdr:col>3</xdr:col>
                    <xdr:colOff>9525</xdr:colOff>
                    <xdr:row>177</xdr:row>
                    <xdr:rowOff>28575</xdr:rowOff>
                  </from>
                  <to>
                    <xdr:col>4</xdr:col>
                    <xdr:colOff>9525</xdr:colOff>
                    <xdr:row>178</xdr:row>
                    <xdr:rowOff>0</xdr:rowOff>
                  </to>
                </anchor>
              </controlPr>
            </control>
          </mc:Choice>
        </mc:AlternateContent>
        <mc:AlternateContent xmlns:mc="http://schemas.openxmlformats.org/markup-compatibility/2006">
          <mc:Choice Requires="x14">
            <control shapeId="9370" r:id="rId148" name="Drop Down 154">
              <controlPr defaultSize="0" autoLine="0" autoPict="0">
                <anchor moveWithCells="1">
                  <from>
                    <xdr:col>5</xdr:col>
                    <xdr:colOff>9525</xdr:colOff>
                    <xdr:row>177</xdr:row>
                    <xdr:rowOff>28575</xdr:rowOff>
                  </from>
                  <to>
                    <xdr:col>6</xdr:col>
                    <xdr:colOff>9525</xdr:colOff>
                    <xdr:row>178</xdr:row>
                    <xdr:rowOff>0</xdr:rowOff>
                  </to>
                </anchor>
              </controlPr>
            </control>
          </mc:Choice>
        </mc:AlternateContent>
        <mc:AlternateContent xmlns:mc="http://schemas.openxmlformats.org/markup-compatibility/2006">
          <mc:Choice Requires="x14">
            <control shapeId="9371" r:id="rId149" name="Drop Down 155">
              <controlPr defaultSize="0" autoLine="0" autoPict="0">
                <anchor moveWithCells="1">
                  <from>
                    <xdr:col>3</xdr:col>
                    <xdr:colOff>9525</xdr:colOff>
                    <xdr:row>179</xdr:row>
                    <xdr:rowOff>28575</xdr:rowOff>
                  </from>
                  <to>
                    <xdr:col>4</xdr:col>
                    <xdr:colOff>9525</xdr:colOff>
                    <xdr:row>180</xdr:row>
                    <xdr:rowOff>0</xdr:rowOff>
                  </to>
                </anchor>
              </controlPr>
            </control>
          </mc:Choice>
        </mc:AlternateContent>
        <mc:AlternateContent xmlns:mc="http://schemas.openxmlformats.org/markup-compatibility/2006">
          <mc:Choice Requires="x14">
            <control shapeId="9372" r:id="rId150" name="Drop Down 156">
              <controlPr defaultSize="0" autoLine="0" autoPict="0">
                <anchor moveWithCells="1">
                  <from>
                    <xdr:col>3</xdr:col>
                    <xdr:colOff>9525</xdr:colOff>
                    <xdr:row>180</xdr:row>
                    <xdr:rowOff>28575</xdr:rowOff>
                  </from>
                  <to>
                    <xdr:col>4</xdr:col>
                    <xdr:colOff>9525</xdr:colOff>
                    <xdr:row>181</xdr:row>
                    <xdr:rowOff>0</xdr:rowOff>
                  </to>
                </anchor>
              </controlPr>
            </control>
          </mc:Choice>
        </mc:AlternateContent>
        <mc:AlternateContent xmlns:mc="http://schemas.openxmlformats.org/markup-compatibility/2006">
          <mc:Choice Requires="x14">
            <control shapeId="9373" r:id="rId151" name="Drop Down 157">
              <controlPr defaultSize="0" autoLine="0" autoPict="0">
                <anchor moveWithCells="1">
                  <from>
                    <xdr:col>3</xdr:col>
                    <xdr:colOff>9525</xdr:colOff>
                    <xdr:row>181</xdr:row>
                    <xdr:rowOff>28575</xdr:rowOff>
                  </from>
                  <to>
                    <xdr:col>4</xdr:col>
                    <xdr:colOff>9525</xdr:colOff>
                    <xdr:row>182</xdr:row>
                    <xdr:rowOff>0</xdr:rowOff>
                  </to>
                </anchor>
              </controlPr>
            </control>
          </mc:Choice>
        </mc:AlternateContent>
        <mc:AlternateContent xmlns:mc="http://schemas.openxmlformats.org/markup-compatibility/2006">
          <mc:Choice Requires="x14">
            <control shapeId="9374" r:id="rId152" name="Drop Down 158">
              <controlPr defaultSize="0" autoLine="0" autoPict="0">
                <anchor moveWithCells="1">
                  <from>
                    <xdr:col>3</xdr:col>
                    <xdr:colOff>9525</xdr:colOff>
                    <xdr:row>182</xdr:row>
                    <xdr:rowOff>28575</xdr:rowOff>
                  </from>
                  <to>
                    <xdr:col>4</xdr:col>
                    <xdr:colOff>9525</xdr:colOff>
                    <xdr:row>183</xdr:row>
                    <xdr:rowOff>0</xdr:rowOff>
                  </to>
                </anchor>
              </controlPr>
            </control>
          </mc:Choice>
        </mc:AlternateContent>
        <mc:AlternateContent xmlns:mc="http://schemas.openxmlformats.org/markup-compatibility/2006">
          <mc:Choice Requires="x14">
            <control shapeId="9375" r:id="rId153" name="Drop Down 159">
              <controlPr defaultSize="0" autoLine="0" autoPict="0">
                <anchor moveWithCells="1">
                  <from>
                    <xdr:col>3</xdr:col>
                    <xdr:colOff>9525</xdr:colOff>
                    <xdr:row>183</xdr:row>
                    <xdr:rowOff>28575</xdr:rowOff>
                  </from>
                  <to>
                    <xdr:col>4</xdr:col>
                    <xdr:colOff>9525</xdr:colOff>
                    <xdr:row>184</xdr:row>
                    <xdr:rowOff>0</xdr:rowOff>
                  </to>
                </anchor>
              </controlPr>
            </control>
          </mc:Choice>
        </mc:AlternateContent>
        <mc:AlternateContent xmlns:mc="http://schemas.openxmlformats.org/markup-compatibility/2006">
          <mc:Choice Requires="x14">
            <control shapeId="9376" r:id="rId154" name="Drop Down 160">
              <controlPr defaultSize="0" autoLine="0" autoPict="0">
                <anchor moveWithCells="1">
                  <from>
                    <xdr:col>3</xdr:col>
                    <xdr:colOff>9525</xdr:colOff>
                    <xdr:row>184</xdr:row>
                    <xdr:rowOff>28575</xdr:rowOff>
                  </from>
                  <to>
                    <xdr:col>4</xdr:col>
                    <xdr:colOff>9525</xdr:colOff>
                    <xdr:row>185</xdr:row>
                    <xdr:rowOff>0</xdr:rowOff>
                  </to>
                </anchor>
              </controlPr>
            </control>
          </mc:Choice>
        </mc:AlternateContent>
        <mc:AlternateContent xmlns:mc="http://schemas.openxmlformats.org/markup-compatibility/2006">
          <mc:Choice Requires="x14">
            <control shapeId="9377" r:id="rId155" name="Drop Down 161">
              <controlPr defaultSize="0" autoLine="0" autoPict="0">
                <anchor moveWithCells="1">
                  <from>
                    <xdr:col>3</xdr:col>
                    <xdr:colOff>9525</xdr:colOff>
                    <xdr:row>185</xdr:row>
                    <xdr:rowOff>28575</xdr:rowOff>
                  </from>
                  <to>
                    <xdr:col>4</xdr:col>
                    <xdr:colOff>9525</xdr:colOff>
                    <xdr:row>186</xdr:row>
                    <xdr:rowOff>0</xdr:rowOff>
                  </to>
                </anchor>
              </controlPr>
            </control>
          </mc:Choice>
        </mc:AlternateContent>
        <mc:AlternateContent xmlns:mc="http://schemas.openxmlformats.org/markup-compatibility/2006">
          <mc:Choice Requires="x14">
            <control shapeId="9378" r:id="rId156" name="Drop Down 162">
              <controlPr defaultSize="0" autoLine="0" autoPict="0">
                <anchor moveWithCells="1">
                  <from>
                    <xdr:col>3</xdr:col>
                    <xdr:colOff>9525</xdr:colOff>
                    <xdr:row>186</xdr:row>
                    <xdr:rowOff>28575</xdr:rowOff>
                  </from>
                  <to>
                    <xdr:col>4</xdr:col>
                    <xdr:colOff>9525</xdr:colOff>
                    <xdr:row>187</xdr:row>
                    <xdr:rowOff>0</xdr:rowOff>
                  </to>
                </anchor>
              </controlPr>
            </control>
          </mc:Choice>
        </mc:AlternateContent>
        <mc:AlternateContent xmlns:mc="http://schemas.openxmlformats.org/markup-compatibility/2006">
          <mc:Choice Requires="x14">
            <control shapeId="9379" r:id="rId157" name="Drop Down 163">
              <controlPr defaultSize="0" autoLine="0" autoPict="0">
                <anchor moveWithCells="1">
                  <from>
                    <xdr:col>3</xdr:col>
                    <xdr:colOff>9525</xdr:colOff>
                    <xdr:row>187</xdr:row>
                    <xdr:rowOff>28575</xdr:rowOff>
                  </from>
                  <to>
                    <xdr:col>4</xdr:col>
                    <xdr:colOff>9525</xdr:colOff>
                    <xdr:row>188</xdr:row>
                    <xdr:rowOff>0</xdr:rowOff>
                  </to>
                </anchor>
              </controlPr>
            </control>
          </mc:Choice>
        </mc:AlternateContent>
        <mc:AlternateContent xmlns:mc="http://schemas.openxmlformats.org/markup-compatibility/2006">
          <mc:Choice Requires="x14">
            <control shapeId="9380" r:id="rId158" name="Drop Down 164">
              <controlPr defaultSize="0" autoLine="0" autoPict="0">
                <anchor moveWithCells="1">
                  <from>
                    <xdr:col>3</xdr:col>
                    <xdr:colOff>9525</xdr:colOff>
                    <xdr:row>188</xdr:row>
                    <xdr:rowOff>28575</xdr:rowOff>
                  </from>
                  <to>
                    <xdr:col>4</xdr:col>
                    <xdr:colOff>9525</xdr:colOff>
                    <xdr:row>189</xdr:row>
                    <xdr:rowOff>0</xdr:rowOff>
                  </to>
                </anchor>
              </controlPr>
            </control>
          </mc:Choice>
        </mc:AlternateContent>
        <mc:AlternateContent xmlns:mc="http://schemas.openxmlformats.org/markup-compatibility/2006">
          <mc:Choice Requires="x14">
            <control shapeId="9381" r:id="rId159" name="Drop Down 165">
              <controlPr defaultSize="0" autoLine="0" autoPict="0">
                <anchor moveWithCells="1">
                  <from>
                    <xdr:col>3</xdr:col>
                    <xdr:colOff>9525</xdr:colOff>
                    <xdr:row>189</xdr:row>
                    <xdr:rowOff>28575</xdr:rowOff>
                  </from>
                  <to>
                    <xdr:col>4</xdr:col>
                    <xdr:colOff>9525</xdr:colOff>
                    <xdr:row>190</xdr:row>
                    <xdr:rowOff>0</xdr:rowOff>
                  </to>
                </anchor>
              </controlPr>
            </control>
          </mc:Choice>
        </mc:AlternateContent>
        <mc:AlternateContent xmlns:mc="http://schemas.openxmlformats.org/markup-compatibility/2006">
          <mc:Choice Requires="x14">
            <control shapeId="9382" r:id="rId160" name="Drop Down 166">
              <controlPr defaultSize="0" autoLine="0" autoPict="0">
                <anchor moveWithCells="1">
                  <from>
                    <xdr:col>3</xdr:col>
                    <xdr:colOff>9525</xdr:colOff>
                    <xdr:row>191</xdr:row>
                    <xdr:rowOff>28575</xdr:rowOff>
                  </from>
                  <to>
                    <xdr:col>4</xdr:col>
                    <xdr:colOff>9525</xdr:colOff>
                    <xdr:row>192</xdr:row>
                    <xdr:rowOff>0</xdr:rowOff>
                  </to>
                </anchor>
              </controlPr>
            </control>
          </mc:Choice>
        </mc:AlternateContent>
        <mc:AlternateContent xmlns:mc="http://schemas.openxmlformats.org/markup-compatibility/2006">
          <mc:Choice Requires="x14">
            <control shapeId="9383" r:id="rId161" name="Drop Down 167">
              <controlPr defaultSize="0" autoLine="0" autoPict="0">
                <anchor moveWithCells="1">
                  <from>
                    <xdr:col>5</xdr:col>
                    <xdr:colOff>9525</xdr:colOff>
                    <xdr:row>191</xdr:row>
                    <xdr:rowOff>28575</xdr:rowOff>
                  </from>
                  <to>
                    <xdr:col>6</xdr:col>
                    <xdr:colOff>9525</xdr:colOff>
                    <xdr:row>192</xdr:row>
                    <xdr:rowOff>0</xdr:rowOff>
                  </to>
                </anchor>
              </controlPr>
            </control>
          </mc:Choice>
        </mc:AlternateContent>
        <mc:AlternateContent xmlns:mc="http://schemas.openxmlformats.org/markup-compatibility/2006">
          <mc:Choice Requires="x14">
            <control shapeId="9385" r:id="rId162" name="Drop Down 169">
              <controlPr defaultSize="0" autoLine="0" autoPict="0">
                <anchor moveWithCells="1">
                  <from>
                    <xdr:col>3</xdr:col>
                    <xdr:colOff>9525</xdr:colOff>
                    <xdr:row>236</xdr:row>
                    <xdr:rowOff>28575</xdr:rowOff>
                  </from>
                  <to>
                    <xdr:col>4</xdr:col>
                    <xdr:colOff>9525</xdr:colOff>
                    <xdr:row>237</xdr:row>
                    <xdr:rowOff>0</xdr:rowOff>
                  </to>
                </anchor>
              </controlPr>
            </control>
          </mc:Choice>
        </mc:AlternateContent>
        <mc:AlternateContent xmlns:mc="http://schemas.openxmlformats.org/markup-compatibility/2006">
          <mc:Choice Requires="x14">
            <control shapeId="9386" r:id="rId163" name="Drop Down 170">
              <controlPr defaultSize="0" autoLine="0" autoPict="0">
                <anchor moveWithCells="1">
                  <from>
                    <xdr:col>5</xdr:col>
                    <xdr:colOff>9525</xdr:colOff>
                    <xdr:row>236</xdr:row>
                    <xdr:rowOff>28575</xdr:rowOff>
                  </from>
                  <to>
                    <xdr:col>6</xdr:col>
                    <xdr:colOff>9525</xdr:colOff>
                    <xdr:row>237</xdr:row>
                    <xdr:rowOff>0</xdr:rowOff>
                  </to>
                </anchor>
              </controlPr>
            </control>
          </mc:Choice>
        </mc:AlternateContent>
        <mc:AlternateContent xmlns:mc="http://schemas.openxmlformats.org/markup-compatibility/2006">
          <mc:Choice Requires="x14">
            <control shapeId="9387" r:id="rId164" name="Drop Down 171">
              <controlPr defaultSize="0" autoLine="0" autoPict="0">
                <anchor moveWithCells="1">
                  <from>
                    <xdr:col>3</xdr:col>
                    <xdr:colOff>9525</xdr:colOff>
                    <xdr:row>238</xdr:row>
                    <xdr:rowOff>28575</xdr:rowOff>
                  </from>
                  <to>
                    <xdr:col>4</xdr:col>
                    <xdr:colOff>9525</xdr:colOff>
                    <xdr:row>239</xdr:row>
                    <xdr:rowOff>0</xdr:rowOff>
                  </to>
                </anchor>
              </controlPr>
            </control>
          </mc:Choice>
        </mc:AlternateContent>
        <mc:AlternateContent xmlns:mc="http://schemas.openxmlformats.org/markup-compatibility/2006">
          <mc:Choice Requires="x14">
            <control shapeId="9388" r:id="rId165" name="Drop Down 172">
              <controlPr defaultSize="0" autoLine="0" autoPict="0">
                <anchor moveWithCells="1">
                  <from>
                    <xdr:col>3</xdr:col>
                    <xdr:colOff>9525</xdr:colOff>
                    <xdr:row>250</xdr:row>
                    <xdr:rowOff>28575</xdr:rowOff>
                  </from>
                  <to>
                    <xdr:col>4</xdr:col>
                    <xdr:colOff>9525</xdr:colOff>
                    <xdr:row>251</xdr:row>
                    <xdr:rowOff>0</xdr:rowOff>
                  </to>
                </anchor>
              </controlPr>
            </control>
          </mc:Choice>
        </mc:AlternateContent>
        <mc:AlternateContent xmlns:mc="http://schemas.openxmlformats.org/markup-compatibility/2006">
          <mc:Choice Requires="x14">
            <control shapeId="9389" r:id="rId166" name="Drop Down 173">
              <controlPr defaultSize="0" autoLine="0" autoPict="0">
                <anchor moveWithCells="1">
                  <from>
                    <xdr:col>5</xdr:col>
                    <xdr:colOff>9525</xdr:colOff>
                    <xdr:row>250</xdr:row>
                    <xdr:rowOff>28575</xdr:rowOff>
                  </from>
                  <to>
                    <xdr:col>6</xdr:col>
                    <xdr:colOff>9525</xdr:colOff>
                    <xdr:row>251</xdr:row>
                    <xdr:rowOff>0</xdr:rowOff>
                  </to>
                </anchor>
              </controlPr>
            </control>
          </mc:Choice>
        </mc:AlternateContent>
        <mc:AlternateContent xmlns:mc="http://schemas.openxmlformats.org/markup-compatibility/2006">
          <mc:Choice Requires="x14">
            <control shapeId="9390" r:id="rId167" name="Drop Down 174">
              <controlPr defaultSize="0" autoLine="0" autoPict="0">
                <anchor moveWithCells="1">
                  <from>
                    <xdr:col>3</xdr:col>
                    <xdr:colOff>9525</xdr:colOff>
                    <xdr:row>239</xdr:row>
                    <xdr:rowOff>28575</xdr:rowOff>
                  </from>
                  <to>
                    <xdr:col>4</xdr:col>
                    <xdr:colOff>9525</xdr:colOff>
                    <xdr:row>240</xdr:row>
                    <xdr:rowOff>0</xdr:rowOff>
                  </to>
                </anchor>
              </controlPr>
            </control>
          </mc:Choice>
        </mc:AlternateContent>
        <mc:AlternateContent xmlns:mc="http://schemas.openxmlformats.org/markup-compatibility/2006">
          <mc:Choice Requires="x14">
            <control shapeId="9391" r:id="rId168" name="Drop Down 175">
              <controlPr defaultSize="0" autoLine="0" autoPict="0">
                <anchor moveWithCells="1">
                  <from>
                    <xdr:col>3</xdr:col>
                    <xdr:colOff>9525</xdr:colOff>
                    <xdr:row>240</xdr:row>
                    <xdr:rowOff>28575</xdr:rowOff>
                  </from>
                  <to>
                    <xdr:col>4</xdr:col>
                    <xdr:colOff>9525</xdr:colOff>
                    <xdr:row>241</xdr:row>
                    <xdr:rowOff>0</xdr:rowOff>
                  </to>
                </anchor>
              </controlPr>
            </control>
          </mc:Choice>
        </mc:AlternateContent>
        <mc:AlternateContent xmlns:mc="http://schemas.openxmlformats.org/markup-compatibility/2006">
          <mc:Choice Requires="x14">
            <control shapeId="9392" r:id="rId169" name="Drop Down 176">
              <controlPr defaultSize="0" autoLine="0" autoPict="0">
                <anchor moveWithCells="1">
                  <from>
                    <xdr:col>3</xdr:col>
                    <xdr:colOff>9525</xdr:colOff>
                    <xdr:row>241</xdr:row>
                    <xdr:rowOff>28575</xdr:rowOff>
                  </from>
                  <to>
                    <xdr:col>4</xdr:col>
                    <xdr:colOff>9525</xdr:colOff>
                    <xdr:row>242</xdr:row>
                    <xdr:rowOff>0</xdr:rowOff>
                  </to>
                </anchor>
              </controlPr>
            </control>
          </mc:Choice>
        </mc:AlternateContent>
        <mc:AlternateContent xmlns:mc="http://schemas.openxmlformats.org/markup-compatibility/2006">
          <mc:Choice Requires="x14">
            <control shapeId="9393" r:id="rId170" name="Drop Down 177">
              <controlPr defaultSize="0" autoLine="0" autoPict="0">
                <anchor moveWithCells="1">
                  <from>
                    <xdr:col>3</xdr:col>
                    <xdr:colOff>9525</xdr:colOff>
                    <xdr:row>242</xdr:row>
                    <xdr:rowOff>28575</xdr:rowOff>
                  </from>
                  <to>
                    <xdr:col>4</xdr:col>
                    <xdr:colOff>9525</xdr:colOff>
                    <xdr:row>243</xdr:row>
                    <xdr:rowOff>0</xdr:rowOff>
                  </to>
                </anchor>
              </controlPr>
            </control>
          </mc:Choice>
        </mc:AlternateContent>
        <mc:AlternateContent xmlns:mc="http://schemas.openxmlformats.org/markup-compatibility/2006">
          <mc:Choice Requires="x14">
            <control shapeId="9394" r:id="rId171" name="Drop Down 178">
              <controlPr defaultSize="0" autoLine="0" autoPict="0">
                <anchor moveWithCells="1">
                  <from>
                    <xdr:col>3</xdr:col>
                    <xdr:colOff>9525</xdr:colOff>
                    <xdr:row>243</xdr:row>
                    <xdr:rowOff>28575</xdr:rowOff>
                  </from>
                  <to>
                    <xdr:col>4</xdr:col>
                    <xdr:colOff>9525</xdr:colOff>
                    <xdr:row>244</xdr:row>
                    <xdr:rowOff>0</xdr:rowOff>
                  </to>
                </anchor>
              </controlPr>
            </control>
          </mc:Choice>
        </mc:AlternateContent>
        <mc:AlternateContent xmlns:mc="http://schemas.openxmlformats.org/markup-compatibility/2006">
          <mc:Choice Requires="x14">
            <control shapeId="9395" r:id="rId172" name="Drop Down 179">
              <controlPr defaultSize="0" autoLine="0" autoPict="0">
                <anchor moveWithCells="1">
                  <from>
                    <xdr:col>3</xdr:col>
                    <xdr:colOff>9525</xdr:colOff>
                    <xdr:row>244</xdr:row>
                    <xdr:rowOff>28575</xdr:rowOff>
                  </from>
                  <to>
                    <xdr:col>4</xdr:col>
                    <xdr:colOff>9525</xdr:colOff>
                    <xdr:row>245</xdr:row>
                    <xdr:rowOff>0</xdr:rowOff>
                  </to>
                </anchor>
              </controlPr>
            </control>
          </mc:Choice>
        </mc:AlternateContent>
        <mc:AlternateContent xmlns:mc="http://schemas.openxmlformats.org/markup-compatibility/2006">
          <mc:Choice Requires="x14">
            <control shapeId="9396" r:id="rId173" name="Drop Down 180">
              <controlPr defaultSize="0" autoLine="0" autoPict="0">
                <anchor moveWithCells="1">
                  <from>
                    <xdr:col>3</xdr:col>
                    <xdr:colOff>9525</xdr:colOff>
                    <xdr:row>245</xdr:row>
                    <xdr:rowOff>28575</xdr:rowOff>
                  </from>
                  <to>
                    <xdr:col>4</xdr:col>
                    <xdr:colOff>9525</xdr:colOff>
                    <xdr:row>246</xdr:row>
                    <xdr:rowOff>0</xdr:rowOff>
                  </to>
                </anchor>
              </controlPr>
            </control>
          </mc:Choice>
        </mc:AlternateContent>
        <mc:AlternateContent xmlns:mc="http://schemas.openxmlformats.org/markup-compatibility/2006">
          <mc:Choice Requires="x14">
            <control shapeId="9397" r:id="rId174" name="Drop Down 181">
              <controlPr defaultSize="0" autoLine="0" autoPict="0">
                <anchor moveWithCells="1">
                  <from>
                    <xdr:col>3</xdr:col>
                    <xdr:colOff>9525</xdr:colOff>
                    <xdr:row>246</xdr:row>
                    <xdr:rowOff>28575</xdr:rowOff>
                  </from>
                  <to>
                    <xdr:col>4</xdr:col>
                    <xdr:colOff>9525</xdr:colOff>
                    <xdr:row>247</xdr:row>
                    <xdr:rowOff>0</xdr:rowOff>
                  </to>
                </anchor>
              </controlPr>
            </control>
          </mc:Choice>
        </mc:AlternateContent>
        <mc:AlternateContent xmlns:mc="http://schemas.openxmlformats.org/markup-compatibility/2006">
          <mc:Choice Requires="x14">
            <control shapeId="9398" r:id="rId175" name="Drop Down 182">
              <controlPr defaultSize="0" autoLine="0" autoPict="0">
                <anchor moveWithCells="1">
                  <from>
                    <xdr:col>3</xdr:col>
                    <xdr:colOff>9525</xdr:colOff>
                    <xdr:row>247</xdr:row>
                    <xdr:rowOff>28575</xdr:rowOff>
                  </from>
                  <to>
                    <xdr:col>4</xdr:col>
                    <xdr:colOff>9525</xdr:colOff>
                    <xdr:row>248</xdr:row>
                    <xdr:rowOff>0</xdr:rowOff>
                  </to>
                </anchor>
              </controlPr>
            </control>
          </mc:Choice>
        </mc:AlternateContent>
        <mc:AlternateContent xmlns:mc="http://schemas.openxmlformats.org/markup-compatibility/2006">
          <mc:Choice Requires="x14">
            <control shapeId="9399" r:id="rId176" name="Drop Down 183">
              <controlPr defaultSize="0" autoLine="0" autoPict="0">
                <anchor moveWithCells="1">
                  <from>
                    <xdr:col>3</xdr:col>
                    <xdr:colOff>9525</xdr:colOff>
                    <xdr:row>248</xdr:row>
                    <xdr:rowOff>28575</xdr:rowOff>
                  </from>
                  <to>
                    <xdr:col>4</xdr:col>
                    <xdr:colOff>9525</xdr:colOff>
                    <xdr:row>249</xdr:row>
                    <xdr:rowOff>0</xdr:rowOff>
                  </to>
                </anchor>
              </controlPr>
            </control>
          </mc:Choice>
        </mc:AlternateContent>
        <mc:AlternateContent xmlns:mc="http://schemas.openxmlformats.org/markup-compatibility/2006">
          <mc:Choice Requires="x14">
            <control shapeId="9400" r:id="rId177" name="Drop Down 184">
              <controlPr defaultSize="0" autoLine="0" autoPict="0">
                <anchor moveWithCells="1">
                  <from>
                    <xdr:col>3</xdr:col>
                    <xdr:colOff>9525</xdr:colOff>
                    <xdr:row>252</xdr:row>
                    <xdr:rowOff>28575</xdr:rowOff>
                  </from>
                  <to>
                    <xdr:col>4</xdr:col>
                    <xdr:colOff>9525</xdr:colOff>
                    <xdr:row>253</xdr:row>
                    <xdr:rowOff>0</xdr:rowOff>
                  </to>
                </anchor>
              </controlPr>
            </control>
          </mc:Choice>
        </mc:AlternateContent>
        <mc:AlternateContent xmlns:mc="http://schemas.openxmlformats.org/markup-compatibility/2006">
          <mc:Choice Requires="x14">
            <control shapeId="9401" r:id="rId178" name="Drop Down 185">
              <controlPr defaultSize="0" autoLine="0" autoPict="0">
                <anchor moveWithCells="1">
                  <from>
                    <xdr:col>3</xdr:col>
                    <xdr:colOff>9525</xdr:colOff>
                    <xdr:row>253</xdr:row>
                    <xdr:rowOff>28575</xdr:rowOff>
                  </from>
                  <to>
                    <xdr:col>4</xdr:col>
                    <xdr:colOff>9525</xdr:colOff>
                    <xdr:row>254</xdr:row>
                    <xdr:rowOff>0</xdr:rowOff>
                  </to>
                </anchor>
              </controlPr>
            </control>
          </mc:Choice>
        </mc:AlternateContent>
        <mc:AlternateContent xmlns:mc="http://schemas.openxmlformats.org/markup-compatibility/2006">
          <mc:Choice Requires="x14">
            <control shapeId="9402" r:id="rId179" name="Drop Down 186">
              <controlPr defaultSize="0" autoLine="0" autoPict="0">
                <anchor moveWithCells="1">
                  <from>
                    <xdr:col>3</xdr:col>
                    <xdr:colOff>9525</xdr:colOff>
                    <xdr:row>254</xdr:row>
                    <xdr:rowOff>28575</xdr:rowOff>
                  </from>
                  <to>
                    <xdr:col>4</xdr:col>
                    <xdr:colOff>9525</xdr:colOff>
                    <xdr:row>255</xdr:row>
                    <xdr:rowOff>0</xdr:rowOff>
                  </to>
                </anchor>
              </controlPr>
            </control>
          </mc:Choice>
        </mc:AlternateContent>
        <mc:AlternateContent xmlns:mc="http://schemas.openxmlformats.org/markup-compatibility/2006">
          <mc:Choice Requires="x14">
            <control shapeId="9403" r:id="rId180" name="Drop Down 187">
              <controlPr defaultSize="0" autoLine="0" autoPict="0">
                <anchor moveWithCells="1">
                  <from>
                    <xdr:col>3</xdr:col>
                    <xdr:colOff>9525</xdr:colOff>
                    <xdr:row>255</xdr:row>
                    <xdr:rowOff>28575</xdr:rowOff>
                  </from>
                  <to>
                    <xdr:col>4</xdr:col>
                    <xdr:colOff>9525</xdr:colOff>
                    <xdr:row>256</xdr:row>
                    <xdr:rowOff>0</xdr:rowOff>
                  </to>
                </anchor>
              </controlPr>
            </control>
          </mc:Choice>
        </mc:AlternateContent>
        <mc:AlternateContent xmlns:mc="http://schemas.openxmlformats.org/markup-compatibility/2006">
          <mc:Choice Requires="x14">
            <control shapeId="9404" r:id="rId181" name="Drop Down 188">
              <controlPr defaultSize="0" autoLine="0" autoPict="0">
                <anchor moveWithCells="1">
                  <from>
                    <xdr:col>3</xdr:col>
                    <xdr:colOff>9525</xdr:colOff>
                    <xdr:row>256</xdr:row>
                    <xdr:rowOff>28575</xdr:rowOff>
                  </from>
                  <to>
                    <xdr:col>4</xdr:col>
                    <xdr:colOff>9525</xdr:colOff>
                    <xdr:row>257</xdr:row>
                    <xdr:rowOff>0</xdr:rowOff>
                  </to>
                </anchor>
              </controlPr>
            </control>
          </mc:Choice>
        </mc:AlternateContent>
        <mc:AlternateContent xmlns:mc="http://schemas.openxmlformats.org/markup-compatibility/2006">
          <mc:Choice Requires="x14">
            <control shapeId="9405" r:id="rId182" name="Drop Down 189">
              <controlPr defaultSize="0" autoLine="0" autoPict="0">
                <anchor moveWithCells="1">
                  <from>
                    <xdr:col>3</xdr:col>
                    <xdr:colOff>9525</xdr:colOff>
                    <xdr:row>257</xdr:row>
                    <xdr:rowOff>28575</xdr:rowOff>
                  </from>
                  <to>
                    <xdr:col>4</xdr:col>
                    <xdr:colOff>9525</xdr:colOff>
                    <xdr:row>258</xdr:row>
                    <xdr:rowOff>0</xdr:rowOff>
                  </to>
                </anchor>
              </controlPr>
            </control>
          </mc:Choice>
        </mc:AlternateContent>
        <mc:AlternateContent xmlns:mc="http://schemas.openxmlformats.org/markup-compatibility/2006">
          <mc:Choice Requires="x14">
            <control shapeId="9406" r:id="rId183" name="Drop Down 190">
              <controlPr defaultSize="0" autoLine="0" autoPict="0">
                <anchor moveWithCells="1">
                  <from>
                    <xdr:col>3</xdr:col>
                    <xdr:colOff>9525</xdr:colOff>
                    <xdr:row>258</xdr:row>
                    <xdr:rowOff>28575</xdr:rowOff>
                  </from>
                  <to>
                    <xdr:col>4</xdr:col>
                    <xdr:colOff>9525</xdr:colOff>
                    <xdr:row>259</xdr:row>
                    <xdr:rowOff>0</xdr:rowOff>
                  </to>
                </anchor>
              </controlPr>
            </control>
          </mc:Choice>
        </mc:AlternateContent>
        <mc:AlternateContent xmlns:mc="http://schemas.openxmlformats.org/markup-compatibility/2006">
          <mc:Choice Requires="x14">
            <control shapeId="9407" r:id="rId184" name="Drop Down 191">
              <controlPr defaultSize="0" autoLine="0" autoPict="0">
                <anchor moveWithCells="1">
                  <from>
                    <xdr:col>3</xdr:col>
                    <xdr:colOff>9525</xdr:colOff>
                    <xdr:row>259</xdr:row>
                    <xdr:rowOff>28575</xdr:rowOff>
                  </from>
                  <to>
                    <xdr:col>4</xdr:col>
                    <xdr:colOff>9525</xdr:colOff>
                    <xdr:row>260</xdr:row>
                    <xdr:rowOff>0</xdr:rowOff>
                  </to>
                </anchor>
              </controlPr>
            </control>
          </mc:Choice>
        </mc:AlternateContent>
        <mc:AlternateContent xmlns:mc="http://schemas.openxmlformats.org/markup-compatibility/2006">
          <mc:Choice Requires="x14">
            <control shapeId="9408" r:id="rId185" name="Drop Down 192">
              <controlPr defaultSize="0" autoLine="0" autoPict="0">
                <anchor moveWithCells="1">
                  <from>
                    <xdr:col>3</xdr:col>
                    <xdr:colOff>9525</xdr:colOff>
                    <xdr:row>260</xdr:row>
                    <xdr:rowOff>28575</xdr:rowOff>
                  </from>
                  <to>
                    <xdr:col>4</xdr:col>
                    <xdr:colOff>9525</xdr:colOff>
                    <xdr:row>261</xdr:row>
                    <xdr:rowOff>0</xdr:rowOff>
                  </to>
                </anchor>
              </controlPr>
            </control>
          </mc:Choice>
        </mc:AlternateContent>
        <mc:AlternateContent xmlns:mc="http://schemas.openxmlformats.org/markup-compatibility/2006">
          <mc:Choice Requires="x14">
            <control shapeId="9410" r:id="rId186" name="Drop Down 194">
              <controlPr defaultSize="0" autoLine="0" autoPict="0">
                <anchor moveWithCells="1">
                  <from>
                    <xdr:col>3</xdr:col>
                    <xdr:colOff>9525</xdr:colOff>
                    <xdr:row>261</xdr:row>
                    <xdr:rowOff>28575</xdr:rowOff>
                  </from>
                  <to>
                    <xdr:col>4</xdr:col>
                    <xdr:colOff>9525</xdr:colOff>
                    <xdr:row>262</xdr:row>
                    <xdr:rowOff>0</xdr:rowOff>
                  </to>
                </anchor>
              </controlPr>
            </control>
          </mc:Choice>
        </mc:AlternateContent>
        <mc:AlternateContent xmlns:mc="http://schemas.openxmlformats.org/markup-compatibility/2006">
          <mc:Choice Requires="x14">
            <control shapeId="9411" r:id="rId187" name="Drop Down 195">
              <controlPr defaultSize="0" autoLine="0" autoPict="0">
                <anchor moveWithCells="1">
                  <from>
                    <xdr:col>3</xdr:col>
                    <xdr:colOff>9525</xdr:colOff>
                    <xdr:row>262</xdr:row>
                    <xdr:rowOff>28575</xdr:rowOff>
                  </from>
                  <to>
                    <xdr:col>4</xdr:col>
                    <xdr:colOff>9525</xdr:colOff>
                    <xdr:row>263</xdr:row>
                    <xdr:rowOff>0</xdr:rowOff>
                  </to>
                </anchor>
              </controlPr>
            </control>
          </mc:Choice>
        </mc:AlternateContent>
        <mc:AlternateContent xmlns:mc="http://schemas.openxmlformats.org/markup-compatibility/2006">
          <mc:Choice Requires="x14">
            <control shapeId="9412" r:id="rId188" name="Drop Down 196">
              <controlPr defaultSize="0" autoLine="0" autoPict="0">
                <anchor moveWithCells="1">
                  <from>
                    <xdr:col>3</xdr:col>
                    <xdr:colOff>9525</xdr:colOff>
                    <xdr:row>193</xdr:row>
                    <xdr:rowOff>28575</xdr:rowOff>
                  </from>
                  <to>
                    <xdr:col>4</xdr:col>
                    <xdr:colOff>9525</xdr:colOff>
                    <xdr:row>194</xdr:row>
                    <xdr:rowOff>0</xdr:rowOff>
                  </to>
                </anchor>
              </controlPr>
            </control>
          </mc:Choice>
        </mc:AlternateContent>
        <mc:AlternateContent xmlns:mc="http://schemas.openxmlformats.org/markup-compatibility/2006">
          <mc:Choice Requires="x14">
            <control shapeId="9413" r:id="rId189" name="Drop Down 197">
              <controlPr defaultSize="0" autoLine="0" autoPict="0">
                <anchor moveWithCells="1">
                  <from>
                    <xdr:col>3</xdr:col>
                    <xdr:colOff>9525</xdr:colOff>
                    <xdr:row>194</xdr:row>
                    <xdr:rowOff>28575</xdr:rowOff>
                  </from>
                  <to>
                    <xdr:col>4</xdr:col>
                    <xdr:colOff>9525</xdr:colOff>
                    <xdr:row>195</xdr:row>
                    <xdr:rowOff>0</xdr:rowOff>
                  </to>
                </anchor>
              </controlPr>
            </control>
          </mc:Choice>
        </mc:AlternateContent>
        <mc:AlternateContent xmlns:mc="http://schemas.openxmlformats.org/markup-compatibility/2006">
          <mc:Choice Requires="x14">
            <control shapeId="9414" r:id="rId190" name="Drop Down 198">
              <controlPr defaultSize="0" autoLine="0" autoPict="0">
                <anchor moveWithCells="1">
                  <from>
                    <xdr:col>3</xdr:col>
                    <xdr:colOff>9525</xdr:colOff>
                    <xdr:row>195</xdr:row>
                    <xdr:rowOff>28575</xdr:rowOff>
                  </from>
                  <to>
                    <xdr:col>4</xdr:col>
                    <xdr:colOff>9525</xdr:colOff>
                    <xdr:row>196</xdr:row>
                    <xdr:rowOff>0</xdr:rowOff>
                  </to>
                </anchor>
              </controlPr>
            </control>
          </mc:Choice>
        </mc:AlternateContent>
        <mc:AlternateContent xmlns:mc="http://schemas.openxmlformats.org/markup-compatibility/2006">
          <mc:Choice Requires="x14">
            <control shapeId="9415" r:id="rId191" name="Drop Down 199">
              <controlPr defaultSize="0" autoLine="0" autoPict="0">
                <anchor moveWithCells="1">
                  <from>
                    <xdr:col>3</xdr:col>
                    <xdr:colOff>9525</xdr:colOff>
                    <xdr:row>196</xdr:row>
                    <xdr:rowOff>28575</xdr:rowOff>
                  </from>
                  <to>
                    <xdr:col>4</xdr:col>
                    <xdr:colOff>9525</xdr:colOff>
                    <xdr:row>197</xdr:row>
                    <xdr:rowOff>0</xdr:rowOff>
                  </to>
                </anchor>
              </controlPr>
            </control>
          </mc:Choice>
        </mc:AlternateContent>
        <mc:AlternateContent xmlns:mc="http://schemas.openxmlformats.org/markup-compatibility/2006">
          <mc:Choice Requires="x14">
            <control shapeId="9416" r:id="rId192" name="Drop Down 200">
              <controlPr defaultSize="0" autoLine="0" autoPict="0">
                <anchor moveWithCells="1">
                  <from>
                    <xdr:col>3</xdr:col>
                    <xdr:colOff>9525</xdr:colOff>
                    <xdr:row>197</xdr:row>
                    <xdr:rowOff>28575</xdr:rowOff>
                  </from>
                  <to>
                    <xdr:col>4</xdr:col>
                    <xdr:colOff>9525</xdr:colOff>
                    <xdr:row>198</xdr:row>
                    <xdr:rowOff>0</xdr:rowOff>
                  </to>
                </anchor>
              </controlPr>
            </control>
          </mc:Choice>
        </mc:AlternateContent>
        <mc:AlternateContent xmlns:mc="http://schemas.openxmlformats.org/markup-compatibility/2006">
          <mc:Choice Requires="x14">
            <control shapeId="9417" r:id="rId193" name="Drop Down 201">
              <controlPr defaultSize="0" autoLine="0" autoPict="0">
                <anchor moveWithCells="1">
                  <from>
                    <xdr:col>3</xdr:col>
                    <xdr:colOff>9525</xdr:colOff>
                    <xdr:row>198</xdr:row>
                    <xdr:rowOff>28575</xdr:rowOff>
                  </from>
                  <to>
                    <xdr:col>4</xdr:col>
                    <xdr:colOff>9525</xdr:colOff>
                    <xdr:row>199</xdr:row>
                    <xdr:rowOff>0</xdr:rowOff>
                  </to>
                </anchor>
              </controlPr>
            </control>
          </mc:Choice>
        </mc:AlternateContent>
        <mc:AlternateContent xmlns:mc="http://schemas.openxmlformats.org/markup-compatibility/2006">
          <mc:Choice Requires="x14">
            <control shapeId="9418" r:id="rId194" name="Drop Down 202">
              <controlPr defaultSize="0" autoLine="0" autoPict="0">
                <anchor moveWithCells="1">
                  <from>
                    <xdr:col>3</xdr:col>
                    <xdr:colOff>9525</xdr:colOff>
                    <xdr:row>199</xdr:row>
                    <xdr:rowOff>28575</xdr:rowOff>
                  </from>
                  <to>
                    <xdr:col>4</xdr:col>
                    <xdr:colOff>9525</xdr:colOff>
                    <xdr:row>200</xdr:row>
                    <xdr:rowOff>0</xdr:rowOff>
                  </to>
                </anchor>
              </controlPr>
            </control>
          </mc:Choice>
        </mc:AlternateContent>
        <mc:AlternateContent xmlns:mc="http://schemas.openxmlformats.org/markup-compatibility/2006">
          <mc:Choice Requires="x14">
            <control shapeId="9419" r:id="rId195" name="Drop Down 203">
              <controlPr defaultSize="0" autoLine="0" autoPict="0">
                <anchor moveWithCells="1">
                  <from>
                    <xdr:col>3</xdr:col>
                    <xdr:colOff>9525</xdr:colOff>
                    <xdr:row>200</xdr:row>
                    <xdr:rowOff>28575</xdr:rowOff>
                  </from>
                  <to>
                    <xdr:col>4</xdr:col>
                    <xdr:colOff>9525</xdr:colOff>
                    <xdr:row>201</xdr:row>
                    <xdr:rowOff>0</xdr:rowOff>
                  </to>
                </anchor>
              </controlPr>
            </control>
          </mc:Choice>
        </mc:AlternateContent>
        <mc:AlternateContent xmlns:mc="http://schemas.openxmlformats.org/markup-compatibility/2006">
          <mc:Choice Requires="x14">
            <control shapeId="9420" r:id="rId196" name="Drop Down 204">
              <controlPr defaultSize="0" autoLine="0" autoPict="0">
                <anchor moveWithCells="1">
                  <from>
                    <xdr:col>3</xdr:col>
                    <xdr:colOff>9525</xdr:colOff>
                    <xdr:row>201</xdr:row>
                    <xdr:rowOff>28575</xdr:rowOff>
                  </from>
                  <to>
                    <xdr:col>4</xdr:col>
                    <xdr:colOff>9525</xdr:colOff>
                    <xdr:row>202</xdr:row>
                    <xdr:rowOff>0</xdr:rowOff>
                  </to>
                </anchor>
              </controlPr>
            </control>
          </mc:Choice>
        </mc:AlternateContent>
        <mc:AlternateContent xmlns:mc="http://schemas.openxmlformats.org/markup-compatibility/2006">
          <mc:Choice Requires="x14">
            <control shapeId="9423" r:id="rId197" name="Drop Down 207">
              <controlPr defaultSize="0" autoLine="0" autoPict="0">
                <anchor moveWithCells="1">
                  <from>
                    <xdr:col>3</xdr:col>
                    <xdr:colOff>9525</xdr:colOff>
                    <xdr:row>203</xdr:row>
                    <xdr:rowOff>28575</xdr:rowOff>
                  </from>
                  <to>
                    <xdr:col>4</xdr:col>
                    <xdr:colOff>9525</xdr:colOff>
                    <xdr:row>204</xdr:row>
                    <xdr:rowOff>0</xdr:rowOff>
                  </to>
                </anchor>
              </controlPr>
            </control>
          </mc:Choice>
        </mc:AlternateContent>
        <mc:AlternateContent xmlns:mc="http://schemas.openxmlformats.org/markup-compatibility/2006">
          <mc:Choice Requires="x14">
            <control shapeId="9424" r:id="rId198" name="Drop Down 208">
              <controlPr defaultSize="0" autoLine="0" autoPict="0">
                <anchor moveWithCells="1">
                  <from>
                    <xdr:col>3</xdr:col>
                    <xdr:colOff>9525</xdr:colOff>
                    <xdr:row>206</xdr:row>
                    <xdr:rowOff>28575</xdr:rowOff>
                  </from>
                  <to>
                    <xdr:col>4</xdr:col>
                    <xdr:colOff>9525</xdr:colOff>
                    <xdr:row>207</xdr:row>
                    <xdr:rowOff>0</xdr:rowOff>
                  </to>
                </anchor>
              </controlPr>
            </control>
          </mc:Choice>
        </mc:AlternateContent>
        <mc:AlternateContent xmlns:mc="http://schemas.openxmlformats.org/markup-compatibility/2006">
          <mc:Choice Requires="x14">
            <control shapeId="9425" r:id="rId199" name="Drop Down 209">
              <controlPr defaultSize="0" autoLine="0" autoPict="0">
                <anchor moveWithCells="1">
                  <from>
                    <xdr:col>3</xdr:col>
                    <xdr:colOff>9525</xdr:colOff>
                    <xdr:row>207</xdr:row>
                    <xdr:rowOff>28575</xdr:rowOff>
                  </from>
                  <to>
                    <xdr:col>4</xdr:col>
                    <xdr:colOff>9525</xdr:colOff>
                    <xdr:row>208</xdr:row>
                    <xdr:rowOff>0</xdr:rowOff>
                  </to>
                </anchor>
              </controlPr>
            </control>
          </mc:Choice>
        </mc:AlternateContent>
        <mc:AlternateContent xmlns:mc="http://schemas.openxmlformats.org/markup-compatibility/2006">
          <mc:Choice Requires="x14">
            <control shapeId="9426" r:id="rId200" name="Drop Down 210">
              <controlPr defaultSize="0" autoLine="0" autoPict="0">
                <anchor moveWithCells="1">
                  <from>
                    <xdr:col>3</xdr:col>
                    <xdr:colOff>9525</xdr:colOff>
                    <xdr:row>208</xdr:row>
                    <xdr:rowOff>28575</xdr:rowOff>
                  </from>
                  <to>
                    <xdr:col>4</xdr:col>
                    <xdr:colOff>9525</xdr:colOff>
                    <xdr:row>209</xdr:row>
                    <xdr:rowOff>0</xdr:rowOff>
                  </to>
                </anchor>
              </controlPr>
            </control>
          </mc:Choice>
        </mc:AlternateContent>
        <mc:AlternateContent xmlns:mc="http://schemas.openxmlformats.org/markup-compatibility/2006">
          <mc:Choice Requires="x14">
            <control shapeId="9427" r:id="rId201" name="Drop Down 211">
              <controlPr defaultSize="0" autoLine="0" autoPict="0">
                <anchor moveWithCells="1">
                  <from>
                    <xdr:col>3</xdr:col>
                    <xdr:colOff>9525</xdr:colOff>
                    <xdr:row>209</xdr:row>
                    <xdr:rowOff>28575</xdr:rowOff>
                  </from>
                  <to>
                    <xdr:col>4</xdr:col>
                    <xdr:colOff>9525</xdr:colOff>
                    <xdr:row>210</xdr:row>
                    <xdr:rowOff>0</xdr:rowOff>
                  </to>
                </anchor>
              </controlPr>
            </control>
          </mc:Choice>
        </mc:AlternateContent>
        <mc:AlternateContent xmlns:mc="http://schemas.openxmlformats.org/markup-compatibility/2006">
          <mc:Choice Requires="x14">
            <control shapeId="9428" r:id="rId202" name="Drop Down 212">
              <controlPr defaultSize="0" autoLine="0" autoPict="0">
                <anchor moveWithCells="1">
                  <from>
                    <xdr:col>3</xdr:col>
                    <xdr:colOff>9525</xdr:colOff>
                    <xdr:row>210</xdr:row>
                    <xdr:rowOff>28575</xdr:rowOff>
                  </from>
                  <to>
                    <xdr:col>4</xdr:col>
                    <xdr:colOff>9525</xdr:colOff>
                    <xdr:row>211</xdr:row>
                    <xdr:rowOff>0</xdr:rowOff>
                  </to>
                </anchor>
              </controlPr>
            </control>
          </mc:Choice>
        </mc:AlternateContent>
        <mc:AlternateContent xmlns:mc="http://schemas.openxmlformats.org/markup-compatibility/2006">
          <mc:Choice Requires="x14">
            <control shapeId="9429" r:id="rId203" name="Drop Down 213">
              <controlPr defaultSize="0" autoLine="0" autoPict="0">
                <anchor moveWithCells="1">
                  <from>
                    <xdr:col>3</xdr:col>
                    <xdr:colOff>9525</xdr:colOff>
                    <xdr:row>211</xdr:row>
                    <xdr:rowOff>28575</xdr:rowOff>
                  </from>
                  <to>
                    <xdr:col>4</xdr:col>
                    <xdr:colOff>9525</xdr:colOff>
                    <xdr:row>212</xdr:row>
                    <xdr:rowOff>0</xdr:rowOff>
                  </to>
                </anchor>
              </controlPr>
            </control>
          </mc:Choice>
        </mc:AlternateContent>
        <mc:AlternateContent xmlns:mc="http://schemas.openxmlformats.org/markup-compatibility/2006">
          <mc:Choice Requires="x14">
            <control shapeId="9430" r:id="rId204" name="Drop Down 214">
              <controlPr defaultSize="0" autoLine="0" autoPict="0">
                <anchor moveWithCells="1">
                  <from>
                    <xdr:col>3</xdr:col>
                    <xdr:colOff>9525</xdr:colOff>
                    <xdr:row>212</xdr:row>
                    <xdr:rowOff>28575</xdr:rowOff>
                  </from>
                  <to>
                    <xdr:col>4</xdr:col>
                    <xdr:colOff>9525</xdr:colOff>
                    <xdr:row>213</xdr:row>
                    <xdr:rowOff>0</xdr:rowOff>
                  </to>
                </anchor>
              </controlPr>
            </control>
          </mc:Choice>
        </mc:AlternateContent>
        <mc:AlternateContent xmlns:mc="http://schemas.openxmlformats.org/markup-compatibility/2006">
          <mc:Choice Requires="x14">
            <control shapeId="9431" r:id="rId205" name="Drop Down 215">
              <controlPr defaultSize="0" autoLine="0" autoPict="0">
                <anchor moveWithCells="1">
                  <from>
                    <xdr:col>3</xdr:col>
                    <xdr:colOff>9525</xdr:colOff>
                    <xdr:row>213</xdr:row>
                    <xdr:rowOff>28575</xdr:rowOff>
                  </from>
                  <to>
                    <xdr:col>4</xdr:col>
                    <xdr:colOff>9525</xdr:colOff>
                    <xdr:row>214</xdr:row>
                    <xdr:rowOff>0</xdr:rowOff>
                  </to>
                </anchor>
              </controlPr>
            </control>
          </mc:Choice>
        </mc:AlternateContent>
        <mc:AlternateContent xmlns:mc="http://schemas.openxmlformats.org/markup-compatibility/2006">
          <mc:Choice Requires="x14">
            <control shapeId="9432" r:id="rId206" name="Drop Down 216">
              <controlPr defaultSize="0" autoLine="0" autoPict="0">
                <anchor moveWithCells="1">
                  <from>
                    <xdr:col>3</xdr:col>
                    <xdr:colOff>9525</xdr:colOff>
                    <xdr:row>214</xdr:row>
                    <xdr:rowOff>28575</xdr:rowOff>
                  </from>
                  <to>
                    <xdr:col>4</xdr:col>
                    <xdr:colOff>9525</xdr:colOff>
                    <xdr:row>215</xdr:row>
                    <xdr:rowOff>0</xdr:rowOff>
                  </to>
                </anchor>
              </controlPr>
            </control>
          </mc:Choice>
        </mc:AlternateContent>
        <mc:AlternateContent xmlns:mc="http://schemas.openxmlformats.org/markup-compatibility/2006">
          <mc:Choice Requires="x14">
            <control shapeId="9433" r:id="rId207" name="Drop Down 217">
              <controlPr defaultSize="0" autoLine="0" autoPict="0">
                <anchor moveWithCells="1">
                  <from>
                    <xdr:col>3</xdr:col>
                    <xdr:colOff>9525</xdr:colOff>
                    <xdr:row>215</xdr:row>
                    <xdr:rowOff>28575</xdr:rowOff>
                  </from>
                  <to>
                    <xdr:col>4</xdr:col>
                    <xdr:colOff>9525</xdr:colOff>
                    <xdr:row>216</xdr:row>
                    <xdr:rowOff>0</xdr:rowOff>
                  </to>
                </anchor>
              </controlPr>
            </control>
          </mc:Choice>
        </mc:AlternateContent>
        <mc:AlternateContent xmlns:mc="http://schemas.openxmlformats.org/markup-compatibility/2006">
          <mc:Choice Requires="x14">
            <control shapeId="9434" r:id="rId208" name="Drop Down 218">
              <controlPr defaultSize="0" autoLine="0" autoPict="0">
                <anchor moveWithCells="1">
                  <from>
                    <xdr:col>3</xdr:col>
                    <xdr:colOff>9525</xdr:colOff>
                    <xdr:row>216</xdr:row>
                    <xdr:rowOff>28575</xdr:rowOff>
                  </from>
                  <to>
                    <xdr:col>4</xdr:col>
                    <xdr:colOff>9525</xdr:colOff>
                    <xdr:row>217</xdr:row>
                    <xdr:rowOff>0</xdr:rowOff>
                  </to>
                </anchor>
              </controlPr>
            </control>
          </mc:Choice>
        </mc:AlternateContent>
        <mc:AlternateContent xmlns:mc="http://schemas.openxmlformats.org/markup-compatibility/2006">
          <mc:Choice Requires="x14">
            <control shapeId="9435" r:id="rId209" name="Drop Down 219">
              <controlPr defaultSize="0" autoLine="0" autoPict="0">
                <anchor moveWithCells="1">
                  <from>
                    <xdr:col>3</xdr:col>
                    <xdr:colOff>9525</xdr:colOff>
                    <xdr:row>217</xdr:row>
                    <xdr:rowOff>28575</xdr:rowOff>
                  </from>
                  <to>
                    <xdr:col>4</xdr:col>
                    <xdr:colOff>9525</xdr:colOff>
                    <xdr:row>218</xdr:row>
                    <xdr:rowOff>0</xdr:rowOff>
                  </to>
                </anchor>
              </controlPr>
            </control>
          </mc:Choice>
        </mc:AlternateContent>
        <mc:AlternateContent xmlns:mc="http://schemas.openxmlformats.org/markup-compatibility/2006">
          <mc:Choice Requires="x14">
            <control shapeId="9436" r:id="rId210" name="Drop Down 220">
              <controlPr defaultSize="0" autoLine="0" autoPict="0">
                <anchor moveWithCells="1">
                  <from>
                    <xdr:col>3</xdr:col>
                    <xdr:colOff>9525</xdr:colOff>
                    <xdr:row>218</xdr:row>
                    <xdr:rowOff>28575</xdr:rowOff>
                  </from>
                  <to>
                    <xdr:col>4</xdr:col>
                    <xdr:colOff>9525</xdr:colOff>
                    <xdr:row>219</xdr:row>
                    <xdr:rowOff>0</xdr:rowOff>
                  </to>
                </anchor>
              </controlPr>
            </control>
          </mc:Choice>
        </mc:AlternateContent>
        <mc:AlternateContent xmlns:mc="http://schemas.openxmlformats.org/markup-compatibility/2006">
          <mc:Choice Requires="x14">
            <control shapeId="9438" r:id="rId211" name="Drop Down 222">
              <controlPr defaultSize="0" autoLine="0" autoPict="0">
                <anchor moveWithCells="1">
                  <from>
                    <xdr:col>3</xdr:col>
                    <xdr:colOff>9525</xdr:colOff>
                    <xdr:row>219</xdr:row>
                    <xdr:rowOff>28575</xdr:rowOff>
                  </from>
                  <to>
                    <xdr:col>4</xdr:col>
                    <xdr:colOff>9525</xdr:colOff>
                    <xdr:row>220</xdr:row>
                    <xdr:rowOff>0</xdr:rowOff>
                  </to>
                </anchor>
              </controlPr>
            </control>
          </mc:Choice>
        </mc:AlternateContent>
        <mc:AlternateContent xmlns:mc="http://schemas.openxmlformats.org/markup-compatibility/2006">
          <mc:Choice Requires="x14">
            <control shapeId="9439" r:id="rId212" name="Drop Down 223">
              <controlPr defaultSize="0" autoLine="0" autoPict="0">
                <anchor moveWithCells="1">
                  <from>
                    <xdr:col>3</xdr:col>
                    <xdr:colOff>9525</xdr:colOff>
                    <xdr:row>220</xdr:row>
                    <xdr:rowOff>28575</xdr:rowOff>
                  </from>
                  <to>
                    <xdr:col>4</xdr:col>
                    <xdr:colOff>9525</xdr:colOff>
                    <xdr:row>221</xdr:row>
                    <xdr:rowOff>0</xdr:rowOff>
                  </to>
                </anchor>
              </controlPr>
            </control>
          </mc:Choice>
        </mc:AlternateContent>
        <mc:AlternateContent xmlns:mc="http://schemas.openxmlformats.org/markup-compatibility/2006">
          <mc:Choice Requires="x14">
            <control shapeId="9440" r:id="rId213" name="Drop Down 224">
              <controlPr defaultSize="0" autoLine="0" autoPict="0">
                <anchor moveWithCells="1">
                  <from>
                    <xdr:col>3</xdr:col>
                    <xdr:colOff>9525</xdr:colOff>
                    <xdr:row>221</xdr:row>
                    <xdr:rowOff>28575</xdr:rowOff>
                  </from>
                  <to>
                    <xdr:col>4</xdr:col>
                    <xdr:colOff>9525</xdr:colOff>
                    <xdr:row>222</xdr:row>
                    <xdr:rowOff>0</xdr:rowOff>
                  </to>
                </anchor>
              </controlPr>
            </control>
          </mc:Choice>
        </mc:AlternateContent>
        <mc:AlternateContent xmlns:mc="http://schemas.openxmlformats.org/markup-compatibility/2006">
          <mc:Choice Requires="x14">
            <control shapeId="9441" r:id="rId214" name="Drop Down 225">
              <controlPr defaultSize="0" autoLine="0" autoPict="0">
                <anchor moveWithCells="1">
                  <from>
                    <xdr:col>3</xdr:col>
                    <xdr:colOff>9525</xdr:colOff>
                    <xdr:row>222</xdr:row>
                    <xdr:rowOff>28575</xdr:rowOff>
                  </from>
                  <to>
                    <xdr:col>4</xdr:col>
                    <xdr:colOff>9525</xdr:colOff>
                    <xdr:row>223</xdr:row>
                    <xdr:rowOff>0</xdr:rowOff>
                  </to>
                </anchor>
              </controlPr>
            </control>
          </mc:Choice>
        </mc:AlternateContent>
        <mc:AlternateContent xmlns:mc="http://schemas.openxmlformats.org/markup-compatibility/2006">
          <mc:Choice Requires="x14">
            <control shapeId="9442" r:id="rId215" name="Drop Down 226">
              <controlPr defaultSize="0" autoLine="0" autoPict="0">
                <anchor moveWithCells="1">
                  <from>
                    <xdr:col>3</xdr:col>
                    <xdr:colOff>9525</xdr:colOff>
                    <xdr:row>223</xdr:row>
                    <xdr:rowOff>28575</xdr:rowOff>
                  </from>
                  <to>
                    <xdr:col>4</xdr:col>
                    <xdr:colOff>9525</xdr:colOff>
                    <xdr:row>224</xdr:row>
                    <xdr:rowOff>0</xdr:rowOff>
                  </to>
                </anchor>
              </controlPr>
            </control>
          </mc:Choice>
        </mc:AlternateContent>
        <mc:AlternateContent xmlns:mc="http://schemas.openxmlformats.org/markup-compatibility/2006">
          <mc:Choice Requires="x14">
            <control shapeId="9443" r:id="rId216" name="Drop Down 227">
              <controlPr defaultSize="0" autoLine="0" autoPict="0">
                <anchor moveWithCells="1">
                  <from>
                    <xdr:col>3</xdr:col>
                    <xdr:colOff>9525</xdr:colOff>
                    <xdr:row>224</xdr:row>
                    <xdr:rowOff>28575</xdr:rowOff>
                  </from>
                  <to>
                    <xdr:col>4</xdr:col>
                    <xdr:colOff>9525</xdr:colOff>
                    <xdr:row>225</xdr:row>
                    <xdr:rowOff>0</xdr:rowOff>
                  </to>
                </anchor>
              </controlPr>
            </control>
          </mc:Choice>
        </mc:AlternateContent>
        <mc:AlternateContent xmlns:mc="http://schemas.openxmlformats.org/markup-compatibility/2006">
          <mc:Choice Requires="x14">
            <control shapeId="9444" r:id="rId217" name="Drop Down 228">
              <controlPr defaultSize="0" autoLine="0" autoPict="0">
                <anchor moveWithCells="1">
                  <from>
                    <xdr:col>3</xdr:col>
                    <xdr:colOff>9525</xdr:colOff>
                    <xdr:row>225</xdr:row>
                    <xdr:rowOff>28575</xdr:rowOff>
                  </from>
                  <to>
                    <xdr:col>4</xdr:col>
                    <xdr:colOff>9525</xdr:colOff>
                    <xdr:row>226</xdr:row>
                    <xdr:rowOff>0</xdr:rowOff>
                  </to>
                </anchor>
              </controlPr>
            </control>
          </mc:Choice>
        </mc:AlternateContent>
        <mc:AlternateContent xmlns:mc="http://schemas.openxmlformats.org/markup-compatibility/2006">
          <mc:Choice Requires="x14">
            <control shapeId="9445" r:id="rId218" name="Drop Down 229">
              <controlPr defaultSize="0" autoLine="0" autoPict="0">
                <anchor moveWithCells="1">
                  <from>
                    <xdr:col>3</xdr:col>
                    <xdr:colOff>9525</xdr:colOff>
                    <xdr:row>226</xdr:row>
                    <xdr:rowOff>28575</xdr:rowOff>
                  </from>
                  <to>
                    <xdr:col>4</xdr:col>
                    <xdr:colOff>9525</xdr:colOff>
                    <xdr:row>227</xdr:row>
                    <xdr:rowOff>0</xdr:rowOff>
                  </to>
                </anchor>
              </controlPr>
            </control>
          </mc:Choice>
        </mc:AlternateContent>
        <mc:AlternateContent xmlns:mc="http://schemas.openxmlformats.org/markup-compatibility/2006">
          <mc:Choice Requires="x14">
            <control shapeId="9446" r:id="rId219" name="Drop Down 230">
              <controlPr defaultSize="0" autoLine="0" autoPict="0">
                <anchor moveWithCells="1">
                  <from>
                    <xdr:col>3</xdr:col>
                    <xdr:colOff>9525</xdr:colOff>
                    <xdr:row>227</xdr:row>
                    <xdr:rowOff>28575</xdr:rowOff>
                  </from>
                  <to>
                    <xdr:col>4</xdr:col>
                    <xdr:colOff>9525</xdr:colOff>
                    <xdr:row>228</xdr:row>
                    <xdr:rowOff>0</xdr:rowOff>
                  </to>
                </anchor>
              </controlPr>
            </control>
          </mc:Choice>
        </mc:AlternateContent>
        <mc:AlternateContent xmlns:mc="http://schemas.openxmlformats.org/markup-compatibility/2006">
          <mc:Choice Requires="x14">
            <control shapeId="9447" r:id="rId220" name="Drop Down 231">
              <controlPr defaultSize="0" autoLine="0" autoPict="0">
                <anchor moveWithCells="1">
                  <from>
                    <xdr:col>3</xdr:col>
                    <xdr:colOff>9525</xdr:colOff>
                    <xdr:row>228</xdr:row>
                    <xdr:rowOff>28575</xdr:rowOff>
                  </from>
                  <to>
                    <xdr:col>4</xdr:col>
                    <xdr:colOff>9525</xdr:colOff>
                    <xdr:row>229</xdr:row>
                    <xdr:rowOff>0</xdr:rowOff>
                  </to>
                </anchor>
              </controlPr>
            </control>
          </mc:Choice>
        </mc:AlternateContent>
        <mc:AlternateContent xmlns:mc="http://schemas.openxmlformats.org/markup-compatibility/2006">
          <mc:Choice Requires="x14">
            <control shapeId="9448" r:id="rId221" name="Drop Down 232">
              <controlPr defaultSize="0" autoLine="0" autoPict="0">
                <anchor moveWithCells="1">
                  <from>
                    <xdr:col>3</xdr:col>
                    <xdr:colOff>9525</xdr:colOff>
                    <xdr:row>229</xdr:row>
                    <xdr:rowOff>28575</xdr:rowOff>
                  </from>
                  <to>
                    <xdr:col>4</xdr:col>
                    <xdr:colOff>9525</xdr:colOff>
                    <xdr:row>230</xdr:row>
                    <xdr:rowOff>0</xdr:rowOff>
                  </to>
                </anchor>
              </controlPr>
            </control>
          </mc:Choice>
        </mc:AlternateContent>
        <mc:AlternateContent xmlns:mc="http://schemas.openxmlformats.org/markup-compatibility/2006">
          <mc:Choice Requires="x14">
            <control shapeId="9449" r:id="rId222" name="Drop Down 233">
              <controlPr defaultSize="0" autoLine="0" autoPict="0">
                <anchor moveWithCells="1">
                  <from>
                    <xdr:col>3</xdr:col>
                    <xdr:colOff>9525</xdr:colOff>
                    <xdr:row>230</xdr:row>
                    <xdr:rowOff>28575</xdr:rowOff>
                  </from>
                  <to>
                    <xdr:col>4</xdr:col>
                    <xdr:colOff>9525</xdr:colOff>
                    <xdr:row>231</xdr:row>
                    <xdr:rowOff>0</xdr:rowOff>
                  </to>
                </anchor>
              </controlPr>
            </control>
          </mc:Choice>
        </mc:AlternateContent>
        <mc:AlternateContent xmlns:mc="http://schemas.openxmlformats.org/markup-compatibility/2006">
          <mc:Choice Requires="x14">
            <control shapeId="9450" r:id="rId223" name="Drop Down 234">
              <controlPr defaultSize="0" autoLine="0" autoPict="0">
                <anchor moveWithCells="1">
                  <from>
                    <xdr:col>3</xdr:col>
                    <xdr:colOff>9525</xdr:colOff>
                    <xdr:row>231</xdr:row>
                    <xdr:rowOff>28575</xdr:rowOff>
                  </from>
                  <to>
                    <xdr:col>4</xdr:col>
                    <xdr:colOff>9525</xdr:colOff>
                    <xdr:row>232</xdr:row>
                    <xdr:rowOff>0</xdr:rowOff>
                  </to>
                </anchor>
              </controlPr>
            </control>
          </mc:Choice>
        </mc:AlternateContent>
        <mc:AlternateContent xmlns:mc="http://schemas.openxmlformats.org/markup-compatibility/2006">
          <mc:Choice Requires="x14">
            <control shapeId="9453" r:id="rId224" name="Drop Down 237">
              <controlPr defaultSize="0" autoLine="0" autoPict="0">
                <anchor moveWithCells="1">
                  <from>
                    <xdr:col>3</xdr:col>
                    <xdr:colOff>9525</xdr:colOff>
                    <xdr:row>5</xdr:row>
                    <xdr:rowOff>28575</xdr:rowOff>
                  </from>
                  <to>
                    <xdr:col>4</xdr:col>
                    <xdr:colOff>9525</xdr:colOff>
                    <xdr:row>6</xdr:row>
                    <xdr:rowOff>0</xdr:rowOff>
                  </to>
                </anchor>
              </controlPr>
            </control>
          </mc:Choice>
        </mc:AlternateContent>
        <mc:AlternateContent xmlns:mc="http://schemas.openxmlformats.org/markup-compatibility/2006">
          <mc:Choice Requires="x14">
            <control shapeId="9454" r:id="rId225" name="Drop Down 238">
              <controlPr defaultSize="0" autoLine="0" autoPict="0">
                <anchor moveWithCells="1">
                  <from>
                    <xdr:col>3</xdr:col>
                    <xdr:colOff>9525</xdr:colOff>
                    <xdr:row>7</xdr:row>
                    <xdr:rowOff>28575</xdr:rowOff>
                  </from>
                  <to>
                    <xdr:col>4</xdr:col>
                    <xdr:colOff>9525</xdr:colOff>
                    <xdr:row>8</xdr:row>
                    <xdr:rowOff>0</xdr:rowOff>
                  </to>
                </anchor>
              </controlPr>
            </control>
          </mc:Choice>
        </mc:AlternateContent>
        <mc:AlternateContent xmlns:mc="http://schemas.openxmlformats.org/markup-compatibility/2006">
          <mc:Choice Requires="x14">
            <control shapeId="9455" r:id="rId226" name="Drop Down 239">
              <controlPr defaultSize="0" autoLine="0" autoPict="0">
                <anchor moveWithCells="1">
                  <from>
                    <xdr:col>3</xdr:col>
                    <xdr:colOff>9525</xdr:colOff>
                    <xdr:row>265</xdr:row>
                    <xdr:rowOff>28575</xdr:rowOff>
                  </from>
                  <to>
                    <xdr:col>4</xdr:col>
                    <xdr:colOff>9525</xdr:colOff>
                    <xdr:row>266</xdr:row>
                    <xdr:rowOff>0</xdr:rowOff>
                  </to>
                </anchor>
              </controlPr>
            </control>
          </mc:Choice>
        </mc:AlternateContent>
        <mc:AlternateContent xmlns:mc="http://schemas.openxmlformats.org/markup-compatibility/2006">
          <mc:Choice Requires="x14">
            <control shapeId="9456" r:id="rId227" name="Drop Down 240">
              <controlPr defaultSize="0" autoLine="0" autoPict="0">
                <anchor moveWithCells="1">
                  <from>
                    <xdr:col>3</xdr:col>
                    <xdr:colOff>9525</xdr:colOff>
                    <xdr:row>266</xdr:row>
                    <xdr:rowOff>28575</xdr:rowOff>
                  </from>
                  <to>
                    <xdr:col>4</xdr:col>
                    <xdr:colOff>9525</xdr:colOff>
                    <xdr:row>267</xdr:row>
                    <xdr:rowOff>0</xdr:rowOff>
                  </to>
                </anchor>
              </controlPr>
            </control>
          </mc:Choice>
        </mc:AlternateContent>
        <mc:AlternateContent xmlns:mc="http://schemas.openxmlformats.org/markup-compatibility/2006">
          <mc:Choice Requires="x14">
            <control shapeId="9457" r:id="rId228" name="Drop Down 241">
              <controlPr defaultSize="0" autoLine="0" autoPict="0">
                <anchor moveWithCells="1">
                  <from>
                    <xdr:col>3</xdr:col>
                    <xdr:colOff>9525</xdr:colOff>
                    <xdr:row>267</xdr:row>
                    <xdr:rowOff>28575</xdr:rowOff>
                  </from>
                  <to>
                    <xdr:col>4</xdr:col>
                    <xdr:colOff>9525</xdr:colOff>
                    <xdr:row>268</xdr:row>
                    <xdr:rowOff>0</xdr:rowOff>
                  </to>
                </anchor>
              </controlPr>
            </control>
          </mc:Choice>
        </mc:AlternateContent>
        <mc:AlternateContent xmlns:mc="http://schemas.openxmlformats.org/markup-compatibility/2006">
          <mc:Choice Requires="x14">
            <control shapeId="9458" r:id="rId229" name="Drop Down 242">
              <controlPr defaultSize="0" autoLine="0" autoPict="0">
                <anchor moveWithCells="1">
                  <from>
                    <xdr:col>3</xdr:col>
                    <xdr:colOff>9525</xdr:colOff>
                    <xdr:row>268</xdr:row>
                    <xdr:rowOff>28575</xdr:rowOff>
                  </from>
                  <to>
                    <xdr:col>4</xdr:col>
                    <xdr:colOff>9525</xdr:colOff>
                    <xdr:row>269</xdr:row>
                    <xdr:rowOff>0</xdr:rowOff>
                  </to>
                </anchor>
              </controlPr>
            </control>
          </mc:Choice>
        </mc:AlternateContent>
        <mc:AlternateContent xmlns:mc="http://schemas.openxmlformats.org/markup-compatibility/2006">
          <mc:Choice Requires="x14">
            <control shapeId="9459" r:id="rId230" name="Drop Down 243">
              <controlPr defaultSize="0" autoLine="0" autoPict="0">
                <anchor moveWithCells="1">
                  <from>
                    <xdr:col>3</xdr:col>
                    <xdr:colOff>9525</xdr:colOff>
                    <xdr:row>271</xdr:row>
                    <xdr:rowOff>28575</xdr:rowOff>
                  </from>
                  <to>
                    <xdr:col>4</xdr:col>
                    <xdr:colOff>9525</xdr:colOff>
                    <xdr:row>272</xdr:row>
                    <xdr:rowOff>0</xdr:rowOff>
                  </to>
                </anchor>
              </controlPr>
            </control>
          </mc:Choice>
        </mc:AlternateContent>
        <mc:AlternateContent xmlns:mc="http://schemas.openxmlformats.org/markup-compatibility/2006">
          <mc:Choice Requires="x14">
            <control shapeId="9460" r:id="rId231" name="Drop Down 244">
              <controlPr defaultSize="0" autoLine="0" autoPict="0">
                <anchor moveWithCells="1">
                  <from>
                    <xdr:col>3</xdr:col>
                    <xdr:colOff>9525</xdr:colOff>
                    <xdr:row>272</xdr:row>
                    <xdr:rowOff>28575</xdr:rowOff>
                  </from>
                  <to>
                    <xdr:col>4</xdr:col>
                    <xdr:colOff>9525</xdr:colOff>
                    <xdr:row>273</xdr:row>
                    <xdr:rowOff>0</xdr:rowOff>
                  </to>
                </anchor>
              </controlPr>
            </control>
          </mc:Choice>
        </mc:AlternateContent>
        <mc:AlternateContent xmlns:mc="http://schemas.openxmlformats.org/markup-compatibility/2006">
          <mc:Choice Requires="x14">
            <control shapeId="9461" r:id="rId232" name="Drop Down 245">
              <controlPr defaultSize="0" autoLine="0" autoPict="0">
                <anchor moveWithCells="1">
                  <from>
                    <xdr:col>3</xdr:col>
                    <xdr:colOff>9525</xdr:colOff>
                    <xdr:row>273</xdr:row>
                    <xdr:rowOff>28575</xdr:rowOff>
                  </from>
                  <to>
                    <xdr:col>4</xdr:col>
                    <xdr:colOff>9525</xdr:colOff>
                    <xdr:row>274</xdr:row>
                    <xdr:rowOff>0</xdr:rowOff>
                  </to>
                </anchor>
              </controlPr>
            </control>
          </mc:Choice>
        </mc:AlternateContent>
        <mc:AlternateContent xmlns:mc="http://schemas.openxmlformats.org/markup-compatibility/2006">
          <mc:Choice Requires="x14">
            <control shapeId="9462" r:id="rId233" name="Drop Down 246">
              <controlPr defaultSize="0" autoLine="0" autoPict="0">
                <anchor moveWithCells="1">
                  <from>
                    <xdr:col>3</xdr:col>
                    <xdr:colOff>9525</xdr:colOff>
                    <xdr:row>274</xdr:row>
                    <xdr:rowOff>28575</xdr:rowOff>
                  </from>
                  <to>
                    <xdr:col>4</xdr:col>
                    <xdr:colOff>9525</xdr:colOff>
                    <xdr:row>275</xdr:row>
                    <xdr:rowOff>0</xdr:rowOff>
                  </to>
                </anchor>
              </controlPr>
            </control>
          </mc:Choice>
        </mc:AlternateContent>
        <mc:AlternateContent xmlns:mc="http://schemas.openxmlformats.org/markup-compatibility/2006">
          <mc:Choice Requires="x14">
            <control shapeId="9463" r:id="rId234" name="Drop Down 247">
              <controlPr defaultSize="0" autoLine="0" autoPict="0">
                <anchor moveWithCells="1">
                  <from>
                    <xdr:col>3</xdr:col>
                    <xdr:colOff>9525</xdr:colOff>
                    <xdr:row>275</xdr:row>
                    <xdr:rowOff>28575</xdr:rowOff>
                  </from>
                  <to>
                    <xdr:col>4</xdr:col>
                    <xdr:colOff>9525</xdr:colOff>
                    <xdr:row>276</xdr:row>
                    <xdr:rowOff>0</xdr:rowOff>
                  </to>
                </anchor>
              </controlPr>
            </control>
          </mc:Choice>
        </mc:AlternateContent>
        <mc:AlternateContent xmlns:mc="http://schemas.openxmlformats.org/markup-compatibility/2006">
          <mc:Choice Requires="x14">
            <control shapeId="9464" r:id="rId235" name="Drop Down 248">
              <controlPr defaultSize="0" autoLine="0" autoPict="0">
                <anchor moveWithCells="1">
                  <from>
                    <xdr:col>3</xdr:col>
                    <xdr:colOff>9525</xdr:colOff>
                    <xdr:row>276</xdr:row>
                    <xdr:rowOff>28575</xdr:rowOff>
                  </from>
                  <to>
                    <xdr:col>4</xdr:col>
                    <xdr:colOff>9525</xdr:colOff>
                    <xdr:row>277</xdr:row>
                    <xdr:rowOff>0</xdr:rowOff>
                  </to>
                </anchor>
              </controlPr>
            </control>
          </mc:Choice>
        </mc:AlternateContent>
        <mc:AlternateContent xmlns:mc="http://schemas.openxmlformats.org/markup-compatibility/2006">
          <mc:Choice Requires="x14">
            <control shapeId="9465" r:id="rId236" name="Drop Down 249">
              <controlPr defaultSize="0" autoLine="0" autoPict="0">
                <anchor moveWithCells="1">
                  <from>
                    <xdr:col>3</xdr:col>
                    <xdr:colOff>9525</xdr:colOff>
                    <xdr:row>277</xdr:row>
                    <xdr:rowOff>28575</xdr:rowOff>
                  </from>
                  <to>
                    <xdr:col>4</xdr:col>
                    <xdr:colOff>9525</xdr:colOff>
                    <xdr:row>278</xdr:row>
                    <xdr:rowOff>0</xdr:rowOff>
                  </to>
                </anchor>
              </controlPr>
            </control>
          </mc:Choice>
        </mc:AlternateContent>
        <mc:AlternateContent xmlns:mc="http://schemas.openxmlformats.org/markup-compatibility/2006">
          <mc:Choice Requires="x14">
            <control shapeId="9466" r:id="rId237" name="Drop Down 250">
              <controlPr defaultSize="0" autoLine="0" autoPict="0">
                <anchor moveWithCells="1">
                  <from>
                    <xdr:col>3</xdr:col>
                    <xdr:colOff>9525</xdr:colOff>
                    <xdr:row>269</xdr:row>
                    <xdr:rowOff>28575</xdr:rowOff>
                  </from>
                  <to>
                    <xdr:col>4</xdr:col>
                    <xdr:colOff>9525</xdr:colOff>
                    <xdr:row>270</xdr:row>
                    <xdr:rowOff>0</xdr:rowOff>
                  </to>
                </anchor>
              </controlPr>
            </control>
          </mc:Choice>
        </mc:AlternateContent>
        <mc:AlternateContent xmlns:mc="http://schemas.openxmlformats.org/markup-compatibility/2006">
          <mc:Choice Requires="x14">
            <control shapeId="9467" r:id="rId238" name="Drop Down 251">
              <controlPr defaultSize="0" autoLine="0" autoPict="0">
                <anchor moveWithCells="1">
                  <from>
                    <xdr:col>3</xdr:col>
                    <xdr:colOff>9525</xdr:colOff>
                    <xdr:row>270</xdr:row>
                    <xdr:rowOff>28575</xdr:rowOff>
                  </from>
                  <to>
                    <xdr:col>4</xdr:col>
                    <xdr:colOff>9525</xdr:colOff>
                    <xdr:row>271</xdr:row>
                    <xdr:rowOff>0</xdr:rowOff>
                  </to>
                </anchor>
              </controlPr>
            </control>
          </mc:Choice>
        </mc:AlternateContent>
        <mc:AlternateContent xmlns:mc="http://schemas.openxmlformats.org/markup-compatibility/2006">
          <mc:Choice Requires="x14">
            <control shapeId="9469" r:id="rId239" name="Drop Down 253">
              <controlPr defaultSize="0" autoLine="0" autoPict="0">
                <anchor moveWithCells="1">
                  <from>
                    <xdr:col>3</xdr:col>
                    <xdr:colOff>9525</xdr:colOff>
                    <xdr:row>278</xdr:row>
                    <xdr:rowOff>28575</xdr:rowOff>
                  </from>
                  <to>
                    <xdr:col>4</xdr:col>
                    <xdr:colOff>9525</xdr:colOff>
                    <xdr:row>279</xdr:row>
                    <xdr:rowOff>0</xdr:rowOff>
                  </to>
                </anchor>
              </controlPr>
            </control>
          </mc:Choice>
        </mc:AlternateContent>
        <mc:AlternateContent xmlns:mc="http://schemas.openxmlformats.org/markup-compatibility/2006">
          <mc:Choice Requires="x14">
            <control shapeId="9470" r:id="rId240" name="Drop Down 254">
              <controlPr defaultSize="0" autoLine="0" autoPict="0">
                <anchor moveWithCells="1">
                  <from>
                    <xdr:col>3</xdr:col>
                    <xdr:colOff>9525</xdr:colOff>
                    <xdr:row>279</xdr:row>
                    <xdr:rowOff>28575</xdr:rowOff>
                  </from>
                  <to>
                    <xdr:col>4</xdr:col>
                    <xdr:colOff>9525</xdr:colOff>
                    <xdr:row>280</xdr:row>
                    <xdr:rowOff>0</xdr:rowOff>
                  </to>
                </anchor>
              </controlPr>
            </control>
          </mc:Choice>
        </mc:AlternateContent>
        <mc:AlternateContent xmlns:mc="http://schemas.openxmlformats.org/markup-compatibility/2006">
          <mc:Choice Requires="x14">
            <control shapeId="9471" r:id="rId241" name="Drop Down 255">
              <controlPr defaultSize="0" autoLine="0" autoPict="0">
                <anchor moveWithCells="1">
                  <from>
                    <xdr:col>3</xdr:col>
                    <xdr:colOff>9525</xdr:colOff>
                    <xdr:row>280</xdr:row>
                    <xdr:rowOff>28575</xdr:rowOff>
                  </from>
                  <to>
                    <xdr:col>4</xdr:col>
                    <xdr:colOff>9525</xdr:colOff>
                    <xdr:row>281</xdr:row>
                    <xdr:rowOff>0</xdr:rowOff>
                  </to>
                </anchor>
              </controlPr>
            </control>
          </mc:Choice>
        </mc:AlternateContent>
        <mc:AlternateContent xmlns:mc="http://schemas.openxmlformats.org/markup-compatibility/2006">
          <mc:Choice Requires="x14">
            <control shapeId="9472" r:id="rId242" name="Drop Down 256">
              <controlPr defaultSize="0" autoLine="0" autoPict="0">
                <anchor moveWithCells="1">
                  <from>
                    <xdr:col>3</xdr:col>
                    <xdr:colOff>9525</xdr:colOff>
                    <xdr:row>281</xdr:row>
                    <xdr:rowOff>28575</xdr:rowOff>
                  </from>
                  <to>
                    <xdr:col>4</xdr:col>
                    <xdr:colOff>9525</xdr:colOff>
                    <xdr:row>282</xdr:row>
                    <xdr:rowOff>0</xdr:rowOff>
                  </to>
                </anchor>
              </controlPr>
            </control>
          </mc:Choice>
        </mc:AlternateContent>
        <mc:AlternateContent xmlns:mc="http://schemas.openxmlformats.org/markup-compatibility/2006">
          <mc:Choice Requires="x14">
            <control shapeId="9473" r:id="rId243" name="Drop Down 257">
              <controlPr defaultSize="0" autoLine="0" autoPict="0">
                <anchor moveWithCells="1">
                  <from>
                    <xdr:col>3</xdr:col>
                    <xdr:colOff>9525</xdr:colOff>
                    <xdr:row>282</xdr:row>
                    <xdr:rowOff>28575</xdr:rowOff>
                  </from>
                  <to>
                    <xdr:col>4</xdr:col>
                    <xdr:colOff>9525</xdr:colOff>
                    <xdr:row>283</xdr:row>
                    <xdr:rowOff>0</xdr:rowOff>
                  </to>
                </anchor>
              </controlPr>
            </control>
          </mc:Choice>
        </mc:AlternateContent>
        <mc:AlternateContent xmlns:mc="http://schemas.openxmlformats.org/markup-compatibility/2006">
          <mc:Choice Requires="x14">
            <control shapeId="9475" r:id="rId244" name="Drop Down 259">
              <controlPr defaultSize="0" autoLine="0" autoPict="0">
                <anchor moveWithCells="1">
                  <from>
                    <xdr:col>5</xdr:col>
                    <xdr:colOff>9525</xdr:colOff>
                    <xdr:row>287</xdr:row>
                    <xdr:rowOff>28575</xdr:rowOff>
                  </from>
                  <to>
                    <xdr:col>6</xdr:col>
                    <xdr:colOff>9525</xdr:colOff>
                    <xdr:row>288</xdr:row>
                    <xdr:rowOff>0</xdr:rowOff>
                  </to>
                </anchor>
              </controlPr>
            </control>
          </mc:Choice>
        </mc:AlternateContent>
        <mc:AlternateContent xmlns:mc="http://schemas.openxmlformats.org/markup-compatibility/2006">
          <mc:Choice Requires="x14">
            <control shapeId="9476" r:id="rId245" name="Drop Down 260">
              <controlPr defaultSize="0" autoLine="0" autoPict="0">
                <anchor moveWithCells="1">
                  <from>
                    <xdr:col>3</xdr:col>
                    <xdr:colOff>9525</xdr:colOff>
                    <xdr:row>287</xdr:row>
                    <xdr:rowOff>28575</xdr:rowOff>
                  </from>
                  <to>
                    <xdr:col>4</xdr:col>
                    <xdr:colOff>9525</xdr:colOff>
                    <xdr:row>288</xdr:row>
                    <xdr:rowOff>0</xdr:rowOff>
                  </to>
                </anchor>
              </controlPr>
            </control>
          </mc:Choice>
        </mc:AlternateContent>
        <mc:AlternateContent xmlns:mc="http://schemas.openxmlformats.org/markup-compatibility/2006">
          <mc:Choice Requires="x14">
            <control shapeId="9477" r:id="rId246" name="Drop Down 261">
              <controlPr defaultSize="0" autoLine="0" autoPict="0">
                <anchor moveWithCells="1">
                  <from>
                    <xdr:col>3</xdr:col>
                    <xdr:colOff>9525</xdr:colOff>
                    <xdr:row>289</xdr:row>
                    <xdr:rowOff>28575</xdr:rowOff>
                  </from>
                  <to>
                    <xdr:col>4</xdr:col>
                    <xdr:colOff>9525</xdr:colOff>
                    <xdr:row>290</xdr:row>
                    <xdr:rowOff>0</xdr:rowOff>
                  </to>
                </anchor>
              </controlPr>
            </control>
          </mc:Choice>
        </mc:AlternateContent>
        <mc:AlternateContent xmlns:mc="http://schemas.openxmlformats.org/markup-compatibility/2006">
          <mc:Choice Requires="x14">
            <control shapeId="9478" r:id="rId247" name="Drop Down 262">
              <controlPr defaultSize="0" autoLine="0" autoPict="0">
                <anchor moveWithCells="1">
                  <from>
                    <xdr:col>3</xdr:col>
                    <xdr:colOff>9525</xdr:colOff>
                    <xdr:row>290</xdr:row>
                    <xdr:rowOff>28575</xdr:rowOff>
                  </from>
                  <to>
                    <xdr:col>4</xdr:col>
                    <xdr:colOff>9525</xdr:colOff>
                    <xdr:row>291</xdr:row>
                    <xdr:rowOff>0</xdr:rowOff>
                  </to>
                </anchor>
              </controlPr>
            </control>
          </mc:Choice>
        </mc:AlternateContent>
        <mc:AlternateContent xmlns:mc="http://schemas.openxmlformats.org/markup-compatibility/2006">
          <mc:Choice Requires="x14">
            <control shapeId="9479" r:id="rId248" name="Drop Down 263">
              <controlPr defaultSize="0" autoLine="0" autoPict="0">
                <anchor moveWithCells="1">
                  <from>
                    <xdr:col>3</xdr:col>
                    <xdr:colOff>9525</xdr:colOff>
                    <xdr:row>291</xdr:row>
                    <xdr:rowOff>28575</xdr:rowOff>
                  </from>
                  <to>
                    <xdr:col>4</xdr:col>
                    <xdr:colOff>9525</xdr:colOff>
                    <xdr:row>292</xdr:row>
                    <xdr:rowOff>0</xdr:rowOff>
                  </to>
                </anchor>
              </controlPr>
            </control>
          </mc:Choice>
        </mc:AlternateContent>
        <mc:AlternateContent xmlns:mc="http://schemas.openxmlformats.org/markup-compatibility/2006">
          <mc:Choice Requires="x14">
            <control shapeId="9480" r:id="rId249" name="Drop Down 264">
              <controlPr defaultSize="0" autoLine="0" autoPict="0">
                <anchor moveWithCells="1">
                  <from>
                    <xdr:col>3</xdr:col>
                    <xdr:colOff>9525</xdr:colOff>
                    <xdr:row>292</xdr:row>
                    <xdr:rowOff>28575</xdr:rowOff>
                  </from>
                  <to>
                    <xdr:col>4</xdr:col>
                    <xdr:colOff>9525</xdr:colOff>
                    <xdr:row>293</xdr:row>
                    <xdr:rowOff>0</xdr:rowOff>
                  </to>
                </anchor>
              </controlPr>
            </control>
          </mc:Choice>
        </mc:AlternateContent>
        <mc:AlternateContent xmlns:mc="http://schemas.openxmlformats.org/markup-compatibility/2006">
          <mc:Choice Requires="x14">
            <control shapeId="9481" r:id="rId250" name="Drop Down 265">
              <controlPr defaultSize="0" autoLine="0" autoPict="0">
                <anchor moveWithCells="1">
                  <from>
                    <xdr:col>3</xdr:col>
                    <xdr:colOff>9525</xdr:colOff>
                    <xdr:row>293</xdr:row>
                    <xdr:rowOff>28575</xdr:rowOff>
                  </from>
                  <to>
                    <xdr:col>4</xdr:col>
                    <xdr:colOff>9525</xdr:colOff>
                    <xdr:row>294</xdr:row>
                    <xdr:rowOff>0</xdr:rowOff>
                  </to>
                </anchor>
              </controlPr>
            </control>
          </mc:Choice>
        </mc:AlternateContent>
        <mc:AlternateContent xmlns:mc="http://schemas.openxmlformats.org/markup-compatibility/2006">
          <mc:Choice Requires="x14">
            <control shapeId="9482" r:id="rId251" name="Drop Down 266">
              <controlPr defaultSize="0" autoLine="0" autoPict="0">
                <anchor moveWithCells="1">
                  <from>
                    <xdr:col>3</xdr:col>
                    <xdr:colOff>9525</xdr:colOff>
                    <xdr:row>294</xdr:row>
                    <xdr:rowOff>28575</xdr:rowOff>
                  </from>
                  <to>
                    <xdr:col>4</xdr:col>
                    <xdr:colOff>9525</xdr:colOff>
                    <xdr:row>295</xdr:row>
                    <xdr:rowOff>0</xdr:rowOff>
                  </to>
                </anchor>
              </controlPr>
            </control>
          </mc:Choice>
        </mc:AlternateContent>
        <mc:AlternateContent xmlns:mc="http://schemas.openxmlformats.org/markup-compatibility/2006">
          <mc:Choice Requires="x14">
            <control shapeId="9483" r:id="rId252" name="Drop Down 267">
              <controlPr defaultSize="0" autoLine="0" autoPict="0">
                <anchor moveWithCells="1">
                  <from>
                    <xdr:col>3</xdr:col>
                    <xdr:colOff>9525</xdr:colOff>
                    <xdr:row>295</xdr:row>
                    <xdr:rowOff>28575</xdr:rowOff>
                  </from>
                  <to>
                    <xdr:col>4</xdr:col>
                    <xdr:colOff>9525</xdr:colOff>
                    <xdr:row>296</xdr:row>
                    <xdr:rowOff>0</xdr:rowOff>
                  </to>
                </anchor>
              </controlPr>
            </control>
          </mc:Choice>
        </mc:AlternateContent>
        <mc:AlternateContent xmlns:mc="http://schemas.openxmlformats.org/markup-compatibility/2006">
          <mc:Choice Requires="x14">
            <control shapeId="9484" r:id="rId253" name="Drop Down 268">
              <controlPr defaultSize="0" autoLine="0" autoPict="0">
                <anchor moveWithCells="1">
                  <from>
                    <xdr:col>3</xdr:col>
                    <xdr:colOff>9525</xdr:colOff>
                    <xdr:row>296</xdr:row>
                    <xdr:rowOff>28575</xdr:rowOff>
                  </from>
                  <to>
                    <xdr:col>4</xdr:col>
                    <xdr:colOff>9525</xdr:colOff>
                    <xdr:row>297</xdr:row>
                    <xdr:rowOff>0</xdr:rowOff>
                  </to>
                </anchor>
              </controlPr>
            </control>
          </mc:Choice>
        </mc:AlternateContent>
        <mc:AlternateContent xmlns:mc="http://schemas.openxmlformats.org/markup-compatibility/2006">
          <mc:Choice Requires="x14">
            <control shapeId="9485" r:id="rId254" name="Drop Down 269">
              <controlPr defaultSize="0" autoLine="0" autoPict="0">
                <anchor moveWithCells="1">
                  <from>
                    <xdr:col>3</xdr:col>
                    <xdr:colOff>9525</xdr:colOff>
                    <xdr:row>297</xdr:row>
                    <xdr:rowOff>28575</xdr:rowOff>
                  </from>
                  <to>
                    <xdr:col>4</xdr:col>
                    <xdr:colOff>9525</xdr:colOff>
                    <xdr:row>298</xdr:row>
                    <xdr:rowOff>0</xdr:rowOff>
                  </to>
                </anchor>
              </controlPr>
            </control>
          </mc:Choice>
        </mc:AlternateContent>
        <mc:AlternateContent xmlns:mc="http://schemas.openxmlformats.org/markup-compatibility/2006">
          <mc:Choice Requires="x14">
            <control shapeId="9486" r:id="rId255" name="Drop Down 270">
              <controlPr defaultSize="0" autoLine="0" autoPict="0">
                <anchor moveWithCells="1">
                  <from>
                    <xdr:col>3</xdr:col>
                    <xdr:colOff>9525</xdr:colOff>
                    <xdr:row>298</xdr:row>
                    <xdr:rowOff>28575</xdr:rowOff>
                  </from>
                  <to>
                    <xdr:col>4</xdr:col>
                    <xdr:colOff>9525</xdr:colOff>
                    <xdr:row>299</xdr:row>
                    <xdr:rowOff>0</xdr:rowOff>
                  </to>
                </anchor>
              </controlPr>
            </control>
          </mc:Choice>
        </mc:AlternateContent>
        <mc:AlternateContent xmlns:mc="http://schemas.openxmlformats.org/markup-compatibility/2006">
          <mc:Choice Requires="x14">
            <control shapeId="9487" r:id="rId256" name="Drop Down 271">
              <controlPr defaultSize="0" autoLine="0" autoPict="0">
                <anchor moveWithCells="1">
                  <from>
                    <xdr:col>3</xdr:col>
                    <xdr:colOff>9525</xdr:colOff>
                    <xdr:row>299</xdr:row>
                    <xdr:rowOff>28575</xdr:rowOff>
                  </from>
                  <to>
                    <xdr:col>4</xdr:col>
                    <xdr:colOff>9525</xdr:colOff>
                    <xdr:row>300</xdr:row>
                    <xdr:rowOff>0</xdr:rowOff>
                  </to>
                </anchor>
              </controlPr>
            </control>
          </mc:Choice>
        </mc:AlternateContent>
        <mc:AlternateContent xmlns:mc="http://schemas.openxmlformats.org/markup-compatibility/2006">
          <mc:Choice Requires="x14">
            <control shapeId="9488" r:id="rId257" name="Drop Down 272">
              <controlPr defaultSize="0" autoLine="0" autoPict="0">
                <anchor moveWithCells="1">
                  <from>
                    <xdr:col>3</xdr:col>
                    <xdr:colOff>9525</xdr:colOff>
                    <xdr:row>301</xdr:row>
                    <xdr:rowOff>28575</xdr:rowOff>
                  </from>
                  <to>
                    <xdr:col>4</xdr:col>
                    <xdr:colOff>9525</xdr:colOff>
                    <xdr:row>302</xdr:row>
                    <xdr:rowOff>0</xdr:rowOff>
                  </to>
                </anchor>
              </controlPr>
            </control>
          </mc:Choice>
        </mc:AlternateContent>
        <mc:AlternateContent xmlns:mc="http://schemas.openxmlformats.org/markup-compatibility/2006">
          <mc:Choice Requires="x14">
            <control shapeId="9489" r:id="rId258" name="Drop Down 273">
              <controlPr defaultSize="0" autoLine="0" autoPict="0">
                <anchor moveWithCells="1">
                  <from>
                    <xdr:col>5</xdr:col>
                    <xdr:colOff>9525</xdr:colOff>
                    <xdr:row>301</xdr:row>
                    <xdr:rowOff>28575</xdr:rowOff>
                  </from>
                  <to>
                    <xdr:col>6</xdr:col>
                    <xdr:colOff>9525</xdr:colOff>
                    <xdr:row>302</xdr:row>
                    <xdr:rowOff>0</xdr:rowOff>
                  </to>
                </anchor>
              </controlPr>
            </control>
          </mc:Choice>
        </mc:AlternateContent>
        <mc:AlternateContent xmlns:mc="http://schemas.openxmlformats.org/markup-compatibility/2006">
          <mc:Choice Requires="x14">
            <control shapeId="9490" r:id="rId259" name="Drop Down 274">
              <controlPr defaultSize="0" autoLine="0" autoPict="0">
                <anchor moveWithCells="1">
                  <from>
                    <xdr:col>3</xdr:col>
                    <xdr:colOff>9525</xdr:colOff>
                    <xdr:row>303</xdr:row>
                    <xdr:rowOff>28575</xdr:rowOff>
                  </from>
                  <to>
                    <xdr:col>4</xdr:col>
                    <xdr:colOff>9525</xdr:colOff>
                    <xdr:row>304</xdr:row>
                    <xdr:rowOff>0</xdr:rowOff>
                  </to>
                </anchor>
              </controlPr>
            </control>
          </mc:Choice>
        </mc:AlternateContent>
        <mc:AlternateContent xmlns:mc="http://schemas.openxmlformats.org/markup-compatibility/2006">
          <mc:Choice Requires="x14">
            <control shapeId="9491" r:id="rId260" name="Drop Down 275">
              <controlPr defaultSize="0" autoLine="0" autoPict="0">
                <anchor moveWithCells="1">
                  <from>
                    <xdr:col>3</xdr:col>
                    <xdr:colOff>9525</xdr:colOff>
                    <xdr:row>304</xdr:row>
                    <xdr:rowOff>28575</xdr:rowOff>
                  </from>
                  <to>
                    <xdr:col>4</xdr:col>
                    <xdr:colOff>9525</xdr:colOff>
                    <xdr:row>305</xdr:row>
                    <xdr:rowOff>0</xdr:rowOff>
                  </to>
                </anchor>
              </controlPr>
            </control>
          </mc:Choice>
        </mc:AlternateContent>
        <mc:AlternateContent xmlns:mc="http://schemas.openxmlformats.org/markup-compatibility/2006">
          <mc:Choice Requires="x14">
            <control shapeId="9492" r:id="rId261" name="Drop Down 276">
              <controlPr defaultSize="0" autoLine="0" autoPict="0">
                <anchor moveWithCells="1">
                  <from>
                    <xdr:col>3</xdr:col>
                    <xdr:colOff>9525</xdr:colOff>
                    <xdr:row>305</xdr:row>
                    <xdr:rowOff>28575</xdr:rowOff>
                  </from>
                  <to>
                    <xdr:col>4</xdr:col>
                    <xdr:colOff>9525</xdr:colOff>
                    <xdr:row>306</xdr:row>
                    <xdr:rowOff>0</xdr:rowOff>
                  </to>
                </anchor>
              </controlPr>
            </control>
          </mc:Choice>
        </mc:AlternateContent>
        <mc:AlternateContent xmlns:mc="http://schemas.openxmlformats.org/markup-compatibility/2006">
          <mc:Choice Requires="x14">
            <control shapeId="9493" r:id="rId262" name="Drop Down 277">
              <controlPr defaultSize="0" autoLine="0" autoPict="0">
                <anchor moveWithCells="1">
                  <from>
                    <xdr:col>3</xdr:col>
                    <xdr:colOff>9525</xdr:colOff>
                    <xdr:row>306</xdr:row>
                    <xdr:rowOff>28575</xdr:rowOff>
                  </from>
                  <to>
                    <xdr:col>4</xdr:col>
                    <xdr:colOff>9525</xdr:colOff>
                    <xdr:row>307</xdr:row>
                    <xdr:rowOff>0</xdr:rowOff>
                  </to>
                </anchor>
              </controlPr>
            </control>
          </mc:Choice>
        </mc:AlternateContent>
        <mc:AlternateContent xmlns:mc="http://schemas.openxmlformats.org/markup-compatibility/2006">
          <mc:Choice Requires="x14">
            <control shapeId="9494" r:id="rId263" name="Drop Down 278">
              <controlPr defaultSize="0" autoLine="0" autoPict="0">
                <anchor moveWithCells="1">
                  <from>
                    <xdr:col>3</xdr:col>
                    <xdr:colOff>9525</xdr:colOff>
                    <xdr:row>307</xdr:row>
                    <xdr:rowOff>28575</xdr:rowOff>
                  </from>
                  <to>
                    <xdr:col>4</xdr:col>
                    <xdr:colOff>9525</xdr:colOff>
                    <xdr:row>308</xdr:row>
                    <xdr:rowOff>0</xdr:rowOff>
                  </to>
                </anchor>
              </controlPr>
            </control>
          </mc:Choice>
        </mc:AlternateContent>
        <mc:AlternateContent xmlns:mc="http://schemas.openxmlformats.org/markup-compatibility/2006">
          <mc:Choice Requires="x14">
            <control shapeId="9495" r:id="rId264" name="Drop Down 279">
              <controlPr defaultSize="0" autoLine="0" autoPict="0">
                <anchor moveWithCells="1">
                  <from>
                    <xdr:col>3</xdr:col>
                    <xdr:colOff>9525</xdr:colOff>
                    <xdr:row>308</xdr:row>
                    <xdr:rowOff>28575</xdr:rowOff>
                  </from>
                  <to>
                    <xdr:col>4</xdr:col>
                    <xdr:colOff>9525</xdr:colOff>
                    <xdr:row>309</xdr:row>
                    <xdr:rowOff>0</xdr:rowOff>
                  </to>
                </anchor>
              </controlPr>
            </control>
          </mc:Choice>
        </mc:AlternateContent>
        <mc:AlternateContent xmlns:mc="http://schemas.openxmlformats.org/markup-compatibility/2006">
          <mc:Choice Requires="x14">
            <control shapeId="9496" r:id="rId265" name="Drop Down 280">
              <controlPr defaultSize="0" autoLine="0" autoPict="0">
                <anchor moveWithCells="1">
                  <from>
                    <xdr:col>3</xdr:col>
                    <xdr:colOff>9525</xdr:colOff>
                    <xdr:row>309</xdr:row>
                    <xdr:rowOff>28575</xdr:rowOff>
                  </from>
                  <to>
                    <xdr:col>4</xdr:col>
                    <xdr:colOff>9525</xdr:colOff>
                    <xdr:row>310</xdr:row>
                    <xdr:rowOff>0</xdr:rowOff>
                  </to>
                </anchor>
              </controlPr>
            </control>
          </mc:Choice>
        </mc:AlternateContent>
        <mc:AlternateContent xmlns:mc="http://schemas.openxmlformats.org/markup-compatibility/2006">
          <mc:Choice Requires="x14">
            <control shapeId="9497" r:id="rId266" name="Drop Down 281">
              <controlPr defaultSize="0" autoLine="0" autoPict="0">
                <anchor moveWithCells="1">
                  <from>
                    <xdr:col>3</xdr:col>
                    <xdr:colOff>9525</xdr:colOff>
                    <xdr:row>310</xdr:row>
                    <xdr:rowOff>28575</xdr:rowOff>
                  </from>
                  <to>
                    <xdr:col>4</xdr:col>
                    <xdr:colOff>9525</xdr:colOff>
                    <xdr:row>311</xdr:row>
                    <xdr:rowOff>0</xdr:rowOff>
                  </to>
                </anchor>
              </controlPr>
            </control>
          </mc:Choice>
        </mc:AlternateContent>
        <mc:AlternateContent xmlns:mc="http://schemas.openxmlformats.org/markup-compatibility/2006">
          <mc:Choice Requires="x14">
            <control shapeId="9498" r:id="rId267" name="Drop Down 282">
              <controlPr defaultSize="0" autoLine="0" autoPict="0">
                <anchor moveWithCells="1">
                  <from>
                    <xdr:col>3</xdr:col>
                    <xdr:colOff>9525</xdr:colOff>
                    <xdr:row>311</xdr:row>
                    <xdr:rowOff>28575</xdr:rowOff>
                  </from>
                  <to>
                    <xdr:col>4</xdr:col>
                    <xdr:colOff>9525</xdr:colOff>
                    <xdr:row>312</xdr:row>
                    <xdr:rowOff>0</xdr:rowOff>
                  </to>
                </anchor>
              </controlPr>
            </control>
          </mc:Choice>
        </mc:AlternateContent>
        <mc:AlternateContent xmlns:mc="http://schemas.openxmlformats.org/markup-compatibility/2006">
          <mc:Choice Requires="x14">
            <control shapeId="9501" r:id="rId268" name="Drop Down 285">
              <controlPr defaultSize="0" autoLine="0" autoPict="0">
                <anchor moveWithCells="1">
                  <from>
                    <xdr:col>3</xdr:col>
                    <xdr:colOff>9525</xdr:colOff>
                    <xdr:row>313</xdr:row>
                    <xdr:rowOff>28575</xdr:rowOff>
                  </from>
                  <to>
                    <xdr:col>4</xdr:col>
                    <xdr:colOff>9525</xdr:colOff>
                    <xdr:row>314</xdr:row>
                    <xdr:rowOff>0</xdr:rowOff>
                  </to>
                </anchor>
              </controlPr>
            </control>
          </mc:Choice>
        </mc:AlternateContent>
        <mc:AlternateContent xmlns:mc="http://schemas.openxmlformats.org/markup-compatibility/2006">
          <mc:Choice Requires="x14">
            <control shapeId="9502" r:id="rId269" name="Drop Down 286">
              <controlPr defaultSize="0" autoLine="0" autoPict="0">
                <anchor moveWithCells="1">
                  <from>
                    <xdr:col>3</xdr:col>
                    <xdr:colOff>9525</xdr:colOff>
                    <xdr:row>316</xdr:row>
                    <xdr:rowOff>28575</xdr:rowOff>
                  </from>
                  <to>
                    <xdr:col>4</xdr:col>
                    <xdr:colOff>9525</xdr:colOff>
                    <xdr:row>317</xdr:row>
                    <xdr:rowOff>0</xdr:rowOff>
                  </to>
                </anchor>
              </controlPr>
            </control>
          </mc:Choice>
        </mc:AlternateContent>
        <mc:AlternateContent xmlns:mc="http://schemas.openxmlformats.org/markup-compatibility/2006">
          <mc:Choice Requires="x14">
            <control shapeId="9503" r:id="rId270" name="Drop Down 287">
              <controlPr defaultSize="0" autoLine="0" autoPict="0">
                <anchor moveWithCells="1">
                  <from>
                    <xdr:col>3</xdr:col>
                    <xdr:colOff>9525</xdr:colOff>
                    <xdr:row>317</xdr:row>
                    <xdr:rowOff>28575</xdr:rowOff>
                  </from>
                  <to>
                    <xdr:col>4</xdr:col>
                    <xdr:colOff>9525</xdr:colOff>
                    <xdr:row>318</xdr:row>
                    <xdr:rowOff>0</xdr:rowOff>
                  </to>
                </anchor>
              </controlPr>
            </control>
          </mc:Choice>
        </mc:AlternateContent>
        <mc:AlternateContent xmlns:mc="http://schemas.openxmlformats.org/markup-compatibility/2006">
          <mc:Choice Requires="x14">
            <control shapeId="9504" r:id="rId271" name="Drop Down 288">
              <controlPr defaultSize="0" autoLine="0" autoPict="0">
                <anchor moveWithCells="1">
                  <from>
                    <xdr:col>3</xdr:col>
                    <xdr:colOff>9525</xdr:colOff>
                    <xdr:row>318</xdr:row>
                    <xdr:rowOff>28575</xdr:rowOff>
                  </from>
                  <to>
                    <xdr:col>4</xdr:col>
                    <xdr:colOff>9525</xdr:colOff>
                    <xdr:row>319</xdr:row>
                    <xdr:rowOff>0</xdr:rowOff>
                  </to>
                </anchor>
              </controlPr>
            </control>
          </mc:Choice>
        </mc:AlternateContent>
        <mc:AlternateContent xmlns:mc="http://schemas.openxmlformats.org/markup-compatibility/2006">
          <mc:Choice Requires="x14">
            <control shapeId="9506" r:id="rId272" name="Drop Down 290">
              <controlPr defaultSize="0" autoLine="0" autoPict="0">
                <anchor moveWithCells="1">
                  <from>
                    <xdr:col>3</xdr:col>
                    <xdr:colOff>9525</xdr:colOff>
                    <xdr:row>319</xdr:row>
                    <xdr:rowOff>28575</xdr:rowOff>
                  </from>
                  <to>
                    <xdr:col>4</xdr:col>
                    <xdr:colOff>9525</xdr:colOff>
                    <xdr:row>320</xdr:row>
                    <xdr:rowOff>0</xdr:rowOff>
                  </to>
                </anchor>
              </controlPr>
            </control>
          </mc:Choice>
        </mc:AlternateContent>
        <mc:AlternateContent xmlns:mc="http://schemas.openxmlformats.org/markup-compatibility/2006">
          <mc:Choice Requires="x14">
            <control shapeId="9507" r:id="rId273" name="Drop Down 291">
              <controlPr defaultSize="0" autoLine="0" autoPict="0">
                <anchor moveWithCells="1">
                  <from>
                    <xdr:col>3</xdr:col>
                    <xdr:colOff>9525</xdr:colOff>
                    <xdr:row>320</xdr:row>
                    <xdr:rowOff>28575</xdr:rowOff>
                  </from>
                  <to>
                    <xdr:col>4</xdr:col>
                    <xdr:colOff>9525</xdr:colOff>
                    <xdr:row>321</xdr:row>
                    <xdr:rowOff>0</xdr:rowOff>
                  </to>
                </anchor>
              </controlPr>
            </control>
          </mc:Choice>
        </mc:AlternateContent>
        <mc:AlternateContent xmlns:mc="http://schemas.openxmlformats.org/markup-compatibility/2006">
          <mc:Choice Requires="x14">
            <control shapeId="9508" r:id="rId274" name="Drop Down 292">
              <controlPr defaultSize="0" autoLine="0" autoPict="0">
                <anchor moveWithCells="1">
                  <from>
                    <xdr:col>3</xdr:col>
                    <xdr:colOff>9525</xdr:colOff>
                    <xdr:row>321</xdr:row>
                    <xdr:rowOff>28575</xdr:rowOff>
                  </from>
                  <to>
                    <xdr:col>4</xdr:col>
                    <xdr:colOff>9525</xdr:colOff>
                    <xdr:row>322</xdr:row>
                    <xdr:rowOff>0</xdr:rowOff>
                  </to>
                </anchor>
              </controlPr>
            </control>
          </mc:Choice>
        </mc:AlternateContent>
        <mc:AlternateContent xmlns:mc="http://schemas.openxmlformats.org/markup-compatibility/2006">
          <mc:Choice Requires="x14">
            <control shapeId="9509" r:id="rId275" name="Drop Down 293">
              <controlPr defaultSize="0" autoLine="0" autoPict="0">
                <anchor moveWithCells="1">
                  <from>
                    <xdr:col>3</xdr:col>
                    <xdr:colOff>9525</xdr:colOff>
                    <xdr:row>322</xdr:row>
                    <xdr:rowOff>28575</xdr:rowOff>
                  </from>
                  <to>
                    <xdr:col>4</xdr:col>
                    <xdr:colOff>9525</xdr:colOff>
                    <xdr:row>323</xdr:row>
                    <xdr:rowOff>0</xdr:rowOff>
                  </to>
                </anchor>
              </controlPr>
            </control>
          </mc:Choice>
        </mc:AlternateContent>
        <mc:AlternateContent xmlns:mc="http://schemas.openxmlformats.org/markup-compatibility/2006">
          <mc:Choice Requires="x14">
            <control shapeId="9510" r:id="rId276" name="Drop Down 294">
              <controlPr defaultSize="0" autoLine="0" autoPict="0">
                <anchor moveWithCells="1">
                  <from>
                    <xdr:col>3</xdr:col>
                    <xdr:colOff>9525</xdr:colOff>
                    <xdr:row>323</xdr:row>
                    <xdr:rowOff>28575</xdr:rowOff>
                  </from>
                  <to>
                    <xdr:col>4</xdr:col>
                    <xdr:colOff>9525</xdr:colOff>
                    <xdr:row>324</xdr:row>
                    <xdr:rowOff>0</xdr:rowOff>
                  </to>
                </anchor>
              </controlPr>
            </control>
          </mc:Choice>
        </mc:AlternateContent>
        <mc:AlternateContent xmlns:mc="http://schemas.openxmlformats.org/markup-compatibility/2006">
          <mc:Choice Requires="x14">
            <control shapeId="9511" r:id="rId277" name="Drop Down 295">
              <controlPr defaultSize="0" autoLine="0" autoPict="0">
                <anchor moveWithCells="1">
                  <from>
                    <xdr:col>3</xdr:col>
                    <xdr:colOff>9525</xdr:colOff>
                    <xdr:row>324</xdr:row>
                    <xdr:rowOff>28575</xdr:rowOff>
                  </from>
                  <to>
                    <xdr:col>4</xdr:col>
                    <xdr:colOff>9525</xdr:colOff>
                    <xdr:row>325</xdr:row>
                    <xdr:rowOff>0</xdr:rowOff>
                  </to>
                </anchor>
              </controlPr>
            </control>
          </mc:Choice>
        </mc:AlternateContent>
        <mc:AlternateContent xmlns:mc="http://schemas.openxmlformats.org/markup-compatibility/2006">
          <mc:Choice Requires="x14">
            <control shapeId="9512" r:id="rId278" name="Drop Down 296">
              <controlPr defaultSize="0" autoLine="0" autoPict="0">
                <anchor moveWithCells="1">
                  <from>
                    <xdr:col>3</xdr:col>
                    <xdr:colOff>9525</xdr:colOff>
                    <xdr:row>325</xdr:row>
                    <xdr:rowOff>28575</xdr:rowOff>
                  </from>
                  <to>
                    <xdr:col>4</xdr:col>
                    <xdr:colOff>9525</xdr:colOff>
                    <xdr:row>326</xdr:row>
                    <xdr:rowOff>0</xdr:rowOff>
                  </to>
                </anchor>
              </controlPr>
            </control>
          </mc:Choice>
        </mc:AlternateContent>
        <mc:AlternateContent xmlns:mc="http://schemas.openxmlformats.org/markup-compatibility/2006">
          <mc:Choice Requires="x14">
            <control shapeId="9513" r:id="rId279" name="Drop Down 297">
              <controlPr defaultSize="0" autoLine="0" autoPict="0">
                <anchor moveWithCells="1">
                  <from>
                    <xdr:col>3</xdr:col>
                    <xdr:colOff>9525</xdr:colOff>
                    <xdr:row>326</xdr:row>
                    <xdr:rowOff>28575</xdr:rowOff>
                  </from>
                  <to>
                    <xdr:col>4</xdr:col>
                    <xdr:colOff>9525</xdr:colOff>
                    <xdr:row>327</xdr:row>
                    <xdr:rowOff>0</xdr:rowOff>
                  </to>
                </anchor>
              </controlPr>
            </control>
          </mc:Choice>
        </mc:AlternateContent>
        <mc:AlternateContent xmlns:mc="http://schemas.openxmlformats.org/markup-compatibility/2006">
          <mc:Choice Requires="x14">
            <control shapeId="9514" r:id="rId280" name="Drop Down 298">
              <controlPr defaultSize="0" autoLine="0" autoPict="0">
                <anchor moveWithCells="1">
                  <from>
                    <xdr:col>3</xdr:col>
                    <xdr:colOff>9525</xdr:colOff>
                    <xdr:row>327</xdr:row>
                    <xdr:rowOff>28575</xdr:rowOff>
                  </from>
                  <to>
                    <xdr:col>4</xdr:col>
                    <xdr:colOff>9525</xdr:colOff>
                    <xdr:row>328</xdr:row>
                    <xdr:rowOff>0</xdr:rowOff>
                  </to>
                </anchor>
              </controlPr>
            </control>
          </mc:Choice>
        </mc:AlternateContent>
        <mc:AlternateContent xmlns:mc="http://schemas.openxmlformats.org/markup-compatibility/2006">
          <mc:Choice Requires="x14">
            <control shapeId="9515" r:id="rId281" name="Drop Down 299">
              <controlPr defaultSize="0" autoLine="0" autoPict="0">
                <anchor moveWithCells="1">
                  <from>
                    <xdr:col>3</xdr:col>
                    <xdr:colOff>9525</xdr:colOff>
                    <xdr:row>328</xdr:row>
                    <xdr:rowOff>28575</xdr:rowOff>
                  </from>
                  <to>
                    <xdr:col>4</xdr:col>
                    <xdr:colOff>9525</xdr:colOff>
                    <xdr:row>329</xdr:row>
                    <xdr:rowOff>0</xdr:rowOff>
                  </to>
                </anchor>
              </controlPr>
            </control>
          </mc:Choice>
        </mc:AlternateContent>
        <mc:AlternateContent xmlns:mc="http://schemas.openxmlformats.org/markup-compatibility/2006">
          <mc:Choice Requires="x14">
            <control shapeId="9516" r:id="rId282" name="Drop Down 300">
              <controlPr defaultSize="0" autoLine="0" autoPict="0">
                <anchor moveWithCells="1">
                  <from>
                    <xdr:col>3</xdr:col>
                    <xdr:colOff>9525</xdr:colOff>
                    <xdr:row>329</xdr:row>
                    <xdr:rowOff>28575</xdr:rowOff>
                  </from>
                  <to>
                    <xdr:col>4</xdr:col>
                    <xdr:colOff>9525</xdr:colOff>
                    <xdr:row>330</xdr:row>
                    <xdr:rowOff>0</xdr:rowOff>
                  </to>
                </anchor>
              </controlPr>
            </control>
          </mc:Choice>
        </mc:AlternateContent>
        <mc:AlternateContent xmlns:mc="http://schemas.openxmlformats.org/markup-compatibility/2006">
          <mc:Choice Requires="x14">
            <control shapeId="9517" r:id="rId283" name="Drop Down 301">
              <controlPr defaultSize="0" autoLine="0" autoPict="0">
                <anchor moveWithCells="1">
                  <from>
                    <xdr:col>3</xdr:col>
                    <xdr:colOff>9525</xdr:colOff>
                    <xdr:row>330</xdr:row>
                    <xdr:rowOff>28575</xdr:rowOff>
                  </from>
                  <to>
                    <xdr:col>4</xdr:col>
                    <xdr:colOff>9525</xdr:colOff>
                    <xdr:row>331</xdr:row>
                    <xdr:rowOff>0</xdr:rowOff>
                  </to>
                </anchor>
              </controlPr>
            </control>
          </mc:Choice>
        </mc:AlternateContent>
        <mc:AlternateContent xmlns:mc="http://schemas.openxmlformats.org/markup-compatibility/2006">
          <mc:Choice Requires="x14">
            <control shapeId="9518" r:id="rId284" name="Drop Down 302">
              <controlPr defaultSize="0" autoLine="0" autoPict="0">
                <anchor moveWithCells="1">
                  <from>
                    <xdr:col>3</xdr:col>
                    <xdr:colOff>9525</xdr:colOff>
                    <xdr:row>331</xdr:row>
                    <xdr:rowOff>28575</xdr:rowOff>
                  </from>
                  <to>
                    <xdr:col>4</xdr:col>
                    <xdr:colOff>9525</xdr:colOff>
                    <xdr:row>332</xdr:row>
                    <xdr:rowOff>0</xdr:rowOff>
                  </to>
                </anchor>
              </controlPr>
            </control>
          </mc:Choice>
        </mc:AlternateContent>
        <mc:AlternateContent xmlns:mc="http://schemas.openxmlformats.org/markup-compatibility/2006">
          <mc:Choice Requires="x14">
            <control shapeId="9519" r:id="rId285" name="Drop Down 303">
              <controlPr defaultSize="0" autoLine="0" autoPict="0">
                <anchor moveWithCells="1">
                  <from>
                    <xdr:col>3</xdr:col>
                    <xdr:colOff>9525</xdr:colOff>
                    <xdr:row>332</xdr:row>
                    <xdr:rowOff>28575</xdr:rowOff>
                  </from>
                  <to>
                    <xdr:col>4</xdr:col>
                    <xdr:colOff>9525</xdr:colOff>
                    <xdr:row>333</xdr:row>
                    <xdr:rowOff>0</xdr:rowOff>
                  </to>
                </anchor>
              </controlPr>
            </control>
          </mc:Choice>
        </mc:AlternateContent>
        <mc:AlternateContent xmlns:mc="http://schemas.openxmlformats.org/markup-compatibility/2006">
          <mc:Choice Requires="x14">
            <control shapeId="9520" r:id="rId286" name="Drop Down 304">
              <controlPr defaultSize="0" autoLine="0" autoPict="0">
                <anchor moveWithCells="1">
                  <from>
                    <xdr:col>3</xdr:col>
                    <xdr:colOff>9525</xdr:colOff>
                    <xdr:row>333</xdr:row>
                    <xdr:rowOff>28575</xdr:rowOff>
                  </from>
                  <to>
                    <xdr:col>4</xdr:col>
                    <xdr:colOff>9525</xdr:colOff>
                    <xdr:row>334</xdr:row>
                    <xdr:rowOff>0</xdr:rowOff>
                  </to>
                </anchor>
              </controlPr>
            </control>
          </mc:Choice>
        </mc:AlternateContent>
        <mc:AlternateContent xmlns:mc="http://schemas.openxmlformats.org/markup-compatibility/2006">
          <mc:Choice Requires="x14">
            <control shapeId="9521" r:id="rId287" name="Drop Down 305">
              <controlPr defaultSize="0" autoLine="0" autoPict="0">
                <anchor moveWithCells="1">
                  <from>
                    <xdr:col>3</xdr:col>
                    <xdr:colOff>9525</xdr:colOff>
                    <xdr:row>334</xdr:row>
                    <xdr:rowOff>28575</xdr:rowOff>
                  </from>
                  <to>
                    <xdr:col>4</xdr:col>
                    <xdr:colOff>9525</xdr:colOff>
                    <xdr:row>335</xdr:row>
                    <xdr:rowOff>0</xdr:rowOff>
                  </to>
                </anchor>
              </controlPr>
            </control>
          </mc:Choice>
        </mc:AlternateContent>
        <mc:AlternateContent xmlns:mc="http://schemas.openxmlformats.org/markup-compatibility/2006">
          <mc:Choice Requires="x14">
            <control shapeId="9522" r:id="rId288" name="Drop Down 306">
              <controlPr defaultSize="0" autoLine="0" autoPict="0">
                <anchor moveWithCells="1">
                  <from>
                    <xdr:col>3</xdr:col>
                    <xdr:colOff>9525</xdr:colOff>
                    <xdr:row>335</xdr:row>
                    <xdr:rowOff>28575</xdr:rowOff>
                  </from>
                  <to>
                    <xdr:col>4</xdr:col>
                    <xdr:colOff>9525</xdr:colOff>
                    <xdr:row>336</xdr:row>
                    <xdr:rowOff>0</xdr:rowOff>
                  </to>
                </anchor>
              </controlPr>
            </control>
          </mc:Choice>
        </mc:AlternateContent>
        <mc:AlternateContent xmlns:mc="http://schemas.openxmlformats.org/markup-compatibility/2006">
          <mc:Choice Requires="x14">
            <control shapeId="9523" r:id="rId289" name="Drop Down 307">
              <controlPr defaultSize="0" autoLine="0" autoPict="0">
                <anchor moveWithCells="1">
                  <from>
                    <xdr:col>3</xdr:col>
                    <xdr:colOff>9525</xdr:colOff>
                    <xdr:row>52</xdr:row>
                    <xdr:rowOff>28575</xdr:rowOff>
                  </from>
                  <to>
                    <xdr:col>4</xdr:col>
                    <xdr:colOff>9525</xdr:colOff>
                    <xdr:row>53</xdr:row>
                    <xdr:rowOff>0</xdr:rowOff>
                  </to>
                </anchor>
              </controlPr>
            </control>
          </mc:Choice>
        </mc:AlternateContent>
        <mc:AlternateContent xmlns:mc="http://schemas.openxmlformats.org/markup-compatibility/2006">
          <mc:Choice Requires="x14">
            <control shapeId="9524" r:id="rId290" name="Drop Down 308">
              <controlPr defaultSize="0" autoLine="0" autoPict="0">
                <anchor moveWithCells="1">
                  <from>
                    <xdr:col>3</xdr:col>
                    <xdr:colOff>9525</xdr:colOff>
                    <xdr:row>54</xdr:row>
                    <xdr:rowOff>28575</xdr:rowOff>
                  </from>
                  <to>
                    <xdr:col>4</xdr:col>
                    <xdr:colOff>9525</xdr:colOff>
                    <xdr:row>55</xdr:row>
                    <xdr:rowOff>0</xdr:rowOff>
                  </to>
                </anchor>
              </controlPr>
            </control>
          </mc:Choice>
        </mc:AlternateContent>
        <mc:AlternateContent xmlns:mc="http://schemas.openxmlformats.org/markup-compatibility/2006">
          <mc:Choice Requires="x14">
            <control shapeId="9525" r:id="rId291" name="Drop Down 309">
              <controlPr defaultSize="0" autoLine="0" autoPict="0">
                <anchor moveWithCells="1">
                  <from>
                    <xdr:col>5</xdr:col>
                    <xdr:colOff>9525</xdr:colOff>
                    <xdr:row>5</xdr:row>
                    <xdr:rowOff>28575</xdr:rowOff>
                  </from>
                  <to>
                    <xdr:col>6</xdr:col>
                    <xdr:colOff>9525</xdr:colOff>
                    <xdr:row>6</xdr:row>
                    <xdr:rowOff>0</xdr:rowOff>
                  </to>
                </anchor>
              </controlPr>
            </control>
          </mc:Choice>
        </mc:AlternateContent>
        <mc:AlternateContent xmlns:mc="http://schemas.openxmlformats.org/markup-compatibility/2006">
          <mc:Choice Requires="x14">
            <control shapeId="9526" r:id="rId292" name="Drop Down 310">
              <controlPr defaultSize="0" autoLine="0" autoPict="0">
                <anchor moveWithCells="1">
                  <from>
                    <xdr:col>3</xdr:col>
                    <xdr:colOff>9525</xdr:colOff>
                    <xdr:row>53</xdr:row>
                    <xdr:rowOff>28575</xdr:rowOff>
                  </from>
                  <to>
                    <xdr:col>4</xdr:col>
                    <xdr:colOff>9525</xdr:colOff>
                    <xdr:row>54</xdr:row>
                    <xdr:rowOff>0</xdr:rowOff>
                  </to>
                </anchor>
              </controlPr>
            </control>
          </mc:Choice>
        </mc:AlternateContent>
        <mc:AlternateContent xmlns:mc="http://schemas.openxmlformats.org/markup-compatibility/2006">
          <mc:Choice Requires="x14">
            <control shapeId="9528" r:id="rId293" name="Drop Down 312">
              <controlPr defaultSize="0" autoLine="0" autoPict="0">
                <anchor moveWithCells="1">
                  <from>
                    <xdr:col>3</xdr:col>
                    <xdr:colOff>9525</xdr:colOff>
                    <xdr:row>202</xdr:row>
                    <xdr:rowOff>28575</xdr:rowOff>
                  </from>
                  <to>
                    <xdr:col>4</xdr:col>
                    <xdr:colOff>9525</xdr:colOff>
                    <xdr:row>203</xdr:row>
                    <xdr:rowOff>0</xdr:rowOff>
                  </to>
                </anchor>
              </controlPr>
            </control>
          </mc:Choice>
        </mc:AlternateContent>
        <mc:AlternateContent xmlns:mc="http://schemas.openxmlformats.org/markup-compatibility/2006">
          <mc:Choice Requires="x14">
            <control shapeId="9529" r:id="rId294" name="Drop Down 313">
              <controlPr defaultSize="0" autoLine="0" autoPict="0">
                <anchor moveWithCells="1">
                  <from>
                    <xdr:col>3</xdr:col>
                    <xdr:colOff>9525</xdr:colOff>
                    <xdr:row>312</xdr:row>
                    <xdr:rowOff>28575</xdr:rowOff>
                  </from>
                  <to>
                    <xdr:col>4</xdr:col>
                    <xdr:colOff>9525</xdr:colOff>
                    <xdr:row>313</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7C535A13-6843-4BD6-A132-1798E6661510}">
            <x14:dataBar minLength="0" maxLength="100" border="1" gradient="0">
              <x14:cfvo type="num">
                <xm:f>0</xm:f>
              </x14:cfvo>
              <x14:cfvo type="num">
                <xm:f>100</xm:f>
              </x14:cfvo>
              <x14:borderColor theme="3"/>
              <x14:negativeFillColor rgb="FFFF0000"/>
              <x14:axisColor rgb="FF000000"/>
            </x14:dataBar>
          </x14:cfRule>
          <xm:sqref>D56</xm:sqref>
        </x14:conditionalFormatting>
        <x14:conditionalFormatting xmlns:xm="http://schemas.microsoft.com/office/excel/2006/main">
          <x14:cfRule type="dataBar" id="{FEDE8B58-A58F-4A60-9555-26FEE812486F}">
            <x14:dataBar minLength="0" maxLength="100" border="1" gradient="0">
              <x14:cfvo type="num">
                <xm:f>0</xm:f>
              </x14:cfvo>
              <x14:cfvo type="num">
                <xm:f>100</xm:f>
              </x14:cfvo>
              <x14:borderColor theme="3"/>
              <x14:negativeFillColor rgb="FFFF0000"/>
              <x14:axisColor rgb="FF000000"/>
            </x14:dataBar>
          </x14:cfRule>
          <xm:sqref>D124:D125</xm:sqref>
        </x14:conditionalFormatting>
        <x14:conditionalFormatting xmlns:xm="http://schemas.microsoft.com/office/excel/2006/main">
          <x14:cfRule type="dataBar" id="{FE2A8EA7-F60F-4FD8-BF34-CE637C1FFE3B}">
            <x14:dataBar minLength="0" maxLength="100" border="1" gradient="0">
              <x14:cfvo type="num">
                <xm:f>0</xm:f>
              </x14:cfvo>
              <x14:cfvo type="num">
                <xm:f>100</xm:f>
              </x14:cfvo>
              <x14:borderColor theme="3"/>
              <x14:negativeFillColor rgb="FFFF0000"/>
              <x14:axisColor rgb="FF000000"/>
            </x14:dataBar>
          </x14:cfRule>
          <xm:sqref>D174</xm:sqref>
        </x14:conditionalFormatting>
        <x14:conditionalFormatting xmlns:xm="http://schemas.microsoft.com/office/excel/2006/main">
          <x14:cfRule type="dataBar" id="{C36DFECD-1503-431D-848A-CDE04D6E26F4}">
            <x14:dataBar minLength="0" maxLength="100" border="1" gradient="0">
              <x14:cfvo type="num">
                <xm:f>0</xm:f>
              </x14:cfvo>
              <x14:cfvo type="num">
                <xm:f>100</xm:f>
              </x14:cfvo>
              <x14:borderColor theme="3"/>
              <x14:negativeFillColor rgb="FFFF0000"/>
              <x14:axisColor rgb="FF000000"/>
            </x14:dataBar>
          </x14:cfRule>
          <xm:sqref>D233</xm:sqref>
        </x14:conditionalFormatting>
        <x14:conditionalFormatting xmlns:xm="http://schemas.microsoft.com/office/excel/2006/main">
          <x14:cfRule type="dataBar" id="{3D10C9B0-F72D-42B9-892C-329D0FC3A150}">
            <x14:dataBar minLength="0" maxLength="100" gradient="0">
              <x14:cfvo type="num">
                <xm:f>0</xm:f>
              </x14:cfvo>
              <x14:cfvo type="num">
                <xm:f>100</xm:f>
              </x14:cfvo>
              <x14:negativeFillColor rgb="FFFF0000"/>
              <x14:axisColor rgb="FF000000"/>
            </x14:dataBar>
          </x14:cfRule>
          <xm:sqref>D175</xm:sqref>
        </x14:conditionalFormatting>
        <x14:conditionalFormatting xmlns:xm="http://schemas.microsoft.com/office/excel/2006/main">
          <x14:cfRule type="dataBar" id="{97A3B4C1-D0E3-4B8F-994F-7A1DE6E849F4}">
            <x14:dataBar minLength="0" maxLength="100" gradient="0">
              <x14:cfvo type="num">
                <xm:f>0</xm:f>
              </x14:cfvo>
              <x14:cfvo type="num">
                <xm:f>100</xm:f>
              </x14:cfvo>
              <x14:negativeFillColor rgb="FFFF0000"/>
              <x14:axisColor rgb="FF000000"/>
            </x14:dataBar>
          </x14:cfRule>
          <xm:sqref>D234</xm:sqref>
        </x14:conditionalFormatting>
        <x14:conditionalFormatting xmlns:xm="http://schemas.microsoft.com/office/excel/2006/main">
          <x14:cfRule type="dataBar" id="{266A679B-C588-4542-901F-C5CDC7EE8285}">
            <x14:dataBar minLength="0" maxLength="100" border="1" gradient="0">
              <x14:cfvo type="num">
                <xm:f>0</xm:f>
              </x14:cfvo>
              <x14:cfvo type="num">
                <xm:f>100</xm:f>
              </x14:cfvo>
              <x14:borderColor theme="3"/>
              <x14:negativeFillColor rgb="FFFF0000"/>
              <x14:axisColor rgb="FF000000"/>
            </x14:dataBar>
          </x14:cfRule>
          <xm:sqref>D284</xm:sqref>
        </x14:conditionalFormatting>
        <x14:conditionalFormatting xmlns:xm="http://schemas.microsoft.com/office/excel/2006/main">
          <x14:cfRule type="dataBar" id="{8E6C24B9-2137-4405-9970-90A2DA614C40}">
            <x14:dataBar minLength="0" maxLength="100" gradient="0">
              <x14:cfvo type="num">
                <xm:f>0</xm:f>
              </x14:cfvo>
              <x14:cfvo type="num">
                <xm:f>100</xm:f>
              </x14:cfvo>
              <x14:negativeFillColor rgb="FFFF0000"/>
              <x14:axisColor rgb="FF000000"/>
            </x14:dataBar>
          </x14:cfRule>
          <xm:sqref>D285</xm:sqref>
        </x14:conditionalFormatting>
        <x14:conditionalFormatting xmlns:xm="http://schemas.microsoft.com/office/excel/2006/main">
          <x14:cfRule type="dataBar" id="{EDFBBC40-C1DF-4EEE-BE95-4FC853AFCD50}">
            <x14:dataBar minLength="0" maxLength="100" border="1" gradient="0">
              <x14:cfvo type="num">
                <xm:f>0</xm:f>
              </x14:cfvo>
              <x14:cfvo type="num">
                <xm:f>100</xm:f>
              </x14:cfvo>
              <x14:borderColor theme="3"/>
              <x14:negativeFillColor rgb="FFFF0000"/>
              <x14:axisColor rgb="FF000000"/>
            </x14:dataBar>
          </x14:cfRule>
          <xm:sqref>D337</xm:sqref>
        </x14:conditionalFormatting>
        <x14:conditionalFormatting xmlns:xm="http://schemas.microsoft.com/office/excel/2006/main">
          <x14:cfRule type="dataBar" id="{0B09FBCD-9AA3-4085-99CF-EAA795D18CC6}">
            <x14:dataBar minLength="0" maxLength="100" gradient="0">
              <x14:cfvo type="num">
                <xm:f>0</xm:f>
              </x14:cfvo>
              <x14:cfvo type="num">
                <xm:f>100</xm:f>
              </x14:cfvo>
              <x14:negativeFillColor rgb="FFFF0000"/>
              <x14:axisColor rgb="FF000000"/>
            </x14:dataBar>
          </x14:cfRule>
          <xm:sqref>D338</xm:sqref>
        </x14:conditionalFormatting>
        <x14:conditionalFormatting xmlns:xm="http://schemas.microsoft.com/office/excel/2006/main">
          <x14:cfRule type="expression" priority="6" id="{68137CEC-F672-4881-B8D6-0698C598898E}">
            <xm:f>_Output!$B$378=1</xm:f>
            <x14:dxf>
              <font>
                <strike/>
              </font>
              <fill>
                <patternFill>
                  <bgColor rgb="FFFFC000"/>
                </patternFill>
              </fill>
            </x14:dxf>
          </x14:cfRule>
          <xm:sqref>A5:H57</xm:sqref>
        </x14:conditionalFormatting>
        <x14:conditionalFormatting xmlns:xm="http://schemas.microsoft.com/office/excel/2006/main">
          <x14:cfRule type="expression" priority="5" id="{6B13246F-688A-4336-AFA8-E338FD9EE6EC}">
            <xm:f>_Output!$B$432=1</xm:f>
            <x14:dxf>
              <font>
                <strike/>
              </font>
              <fill>
                <patternFill>
                  <bgColor rgb="FFFFC000"/>
                </patternFill>
              </fill>
            </x14:dxf>
          </x14:cfRule>
          <xm:sqref>A59:H125</xm:sqref>
        </x14:conditionalFormatting>
        <x14:conditionalFormatting xmlns:xm="http://schemas.microsoft.com/office/excel/2006/main">
          <x14:cfRule type="expression" priority="4" id="{78A015ED-7F66-4982-B30E-DF8A4AAF0397}">
            <xm:f>_Output!$B$499=1</xm:f>
            <x14:dxf>
              <font>
                <strike/>
              </font>
              <fill>
                <patternFill>
                  <bgColor rgb="FFFFC000"/>
                </patternFill>
              </fill>
            </x14:dxf>
          </x14:cfRule>
          <xm:sqref>A127:H175</xm:sqref>
        </x14:conditionalFormatting>
        <x14:conditionalFormatting xmlns:xm="http://schemas.microsoft.com/office/excel/2006/main">
          <x14:cfRule type="expression" priority="3" id="{950E4233-C46B-4914-8CF4-3E15E0D17FCE}">
            <xm:f>_Output!$B$549=1</xm:f>
            <x14:dxf>
              <font>
                <strike/>
              </font>
              <fill>
                <patternFill>
                  <bgColor rgb="FFFFC000"/>
                </patternFill>
              </fill>
            </x14:dxf>
          </x14:cfRule>
          <xm:sqref>A177:H234</xm:sqref>
        </x14:conditionalFormatting>
        <x14:conditionalFormatting xmlns:xm="http://schemas.microsoft.com/office/excel/2006/main">
          <x14:cfRule type="expression" priority="2" id="{8D112C84-83FF-48B2-BDD5-3C240F7329E6}">
            <xm:f>_Output!$B$608=1</xm:f>
            <x14:dxf>
              <font>
                <strike/>
              </font>
              <fill>
                <patternFill>
                  <bgColor rgb="FFFFC000"/>
                </patternFill>
              </fill>
            </x14:dxf>
          </x14:cfRule>
          <xm:sqref>A236:H285</xm:sqref>
        </x14:conditionalFormatting>
        <x14:conditionalFormatting xmlns:xm="http://schemas.microsoft.com/office/excel/2006/main">
          <x14:cfRule type="expression" priority="1" id="{20841294-02AC-485A-81FD-EF5B83BE0F70}">
            <xm:f>_Output!$B$659=1</xm:f>
            <x14:dxf>
              <font>
                <strike/>
              </font>
              <fill>
                <patternFill>
                  <bgColor rgb="FFFFC000"/>
                </patternFill>
              </fill>
            </x14:dxf>
          </x14:cfRule>
          <xm:sqref>A287:H338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16</vt:i4>
      </vt:variant>
    </vt:vector>
  </HeadingPairs>
  <TitlesOfParts>
    <vt:vector size="16" baseType="lpstr">
      <vt:lpstr>Introduction</vt:lpstr>
      <vt:lpstr>Usage</vt:lpstr>
      <vt:lpstr>Profile</vt:lpstr>
      <vt:lpstr>Scope</vt:lpstr>
      <vt:lpstr>Business</vt:lpstr>
      <vt:lpstr>People</vt:lpstr>
      <vt:lpstr>Process</vt:lpstr>
      <vt:lpstr>Technology</vt:lpstr>
      <vt:lpstr>Services</vt:lpstr>
      <vt:lpstr>Results</vt:lpstr>
      <vt:lpstr>Next Steps</vt:lpstr>
      <vt:lpstr>_Input</vt:lpstr>
      <vt:lpstr>_Output</vt:lpstr>
      <vt:lpstr>_Score matrix</vt:lpstr>
      <vt:lpstr>_NIST_Scoring</vt:lpstr>
      <vt:lpstr>_SUM_Completeness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2016-10-19T06:54:25Z</dcterms:modified>
</cp:coreProperties>
</file>