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5E42A014-52F6-47C3-A868-8381B17C94D8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  <c r="E23" i="5"/>
  <c r="E24" i="5"/>
  <c r="E25" i="5"/>
  <c r="E26" i="5"/>
  <c r="D22" i="5"/>
  <c r="D23" i="5"/>
  <c r="D24" i="5"/>
  <c r="D25" i="5"/>
  <c r="D26" i="5"/>
  <c r="D2" i="3"/>
  <c r="E17" i="5"/>
  <c r="E18" i="5"/>
  <c r="E19" i="5"/>
  <c r="E20" i="5"/>
  <c r="E21" i="5"/>
  <c r="D17" i="5"/>
  <c r="D18" i="5"/>
  <c r="D19" i="5"/>
  <c r="D20" i="5"/>
  <c r="D2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C73" i="8"/>
  <c r="B73" i="8"/>
  <c r="A73" i="8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<sst xmlns="http://schemas.openxmlformats.org/spreadsheetml/2006/main" count="244" uniqueCount="101">
  <si>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</si>
  <si>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</si>
  <si>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</si>
  <si>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</si>
  <si>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</si>
  <si>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</si>
  <si>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</si>
  <si>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</si>
  <si>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</si>
  <si>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</si>
  <si>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</si>
  <si>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</si>
  <si>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</si>
  <si>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</si>
  <si>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</si>
  <si>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</si>
  <si>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</si>
  <si>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</si>
  <si>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</si>
  <si>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</si>
  <si>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</si>
  <si>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</si>
  <si>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</si>
  <si>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</si>
  <si>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</si>
  <si>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</si>
  <si>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</si>
  <si>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</si>
  <si>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</si>
  <si>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</si>
  <si>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</si>
  <si>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</si>
  <si>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</si>
  <si>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</si>
  <si>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</si>
  <si>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</si>
  <si>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</si>
  <si>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</si>
  <si>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</si>
  <si>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</si>
  <si>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</si>
  <si>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</si>
  <si>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</si>
  <si>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</si>
  <si>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</si>
  <si>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</si>
  <si>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</si>
  <si>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</si>
  <si>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</si>
  <si>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</si>
  <si>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</si>
  <si>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</si>
  <si>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</si>
  <si>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</si>
  <si>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</si>
  <si>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</si>
  <si>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</si>
  <si>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</si>
  <si>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</si>
  <si>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</si>
  <si>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</si>
  <si>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</si>
  <si>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</si>
  <si>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</si>
  <si>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</si>
  <si>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</si>
  <si>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</si>
  <si>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</si>
  <si>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</si>
  <si>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</si>
  <si>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</si>
  <si>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</si>
  <si>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</si>
  <si>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</si>
  <si>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</si>
  <si>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</si>
  <si>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</si>
  <si>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</si>
  <si>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</si>
  <si>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</si>
  <si>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</si>
  <si>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</si>
  <si>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</si>
  <si>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</si>
  <si>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</si>
  <si>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</si>
  <si>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</si>
  <si>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</si>
  <si>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</si>
  <si>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</si>
  <si>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</si>
  <si>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</si>
  <si>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</si>
  <si>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</si>
  <si>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</si>
  <si>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</si>
  <si>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</si>
  <si>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</si>
  <si>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</si>
  <si>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</si>
  <si>
    <t>MALCP-21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</si>
</sst>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/mmm/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7" fontId="1" fillId="0" borderId="0" xfId="0" applyNumberFormat="1" applyFont="1" applyFill="1" applyBorder="1"/>
    <xf numFmtId="167" fontId="5" fillId="0" borderId="0" xfId="0" applyNumberFormat="1" applyFont="1" applyFill="1" applyBorder="1"/>
    <xf numFmtId="167" fontId="4" fillId="0" borderId="0" xfId="0" applyNumberFormat="1" applyFont="1" applyFill="1" applyBorder="1"/>
    <xf numFmtId="167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27"/>
  <sheetViews>
    <sheetView tabSelected="1" workbookViewId="0">
      <selection activeCell="G14" sqref="G14"/>
    </sheetView>
  </sheetViews>
  <sheetFormatPr defaultRowHeight="11.25" x14ac:dyDescent="0.2"/>
  <cols>
    <col min="1" max="1" width="9.85546875" style="4" bestFit="1" customWidth="1"/>
    <col min="2" max="2" width="9.855468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0" width="9.140625" style="4"/>
    <col min="11" max="11" width="15.28515625" style="4" bestFit="1" customWidth="1"/>
    <col min="12" max="16384" width="9.140625" style="4"/>
  </cols>
  <sheetData>
    <row r="1" spans="1:13" x14ac:dyDescent="0.2">
      <c r="A1" s="4" t="s">
        <v>80</v>
      </c>
      <c r="B1" s="20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84</v>
      </c>
      <c r="H1" s="4" t="s">
        <v>86</v>
      </c>
      <c r="I1" s="4" t="s">
        <v>31</v>
      </c>
      <c r="J1" s="4" t="s">
        <v>51</v>
      </c>
      <c r="K1" s="4" t="s">
        <v>52</v>
      </c>
    </row>
    <row r="2" spans="1:13" x14ac:dyDescent="0.2">
      <c r="A2" s="4" t="s">
        <v>37</v>
      </c>
      <c r="B2" s="20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38</v>
      </c>
      <c r="B3" s="20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3" x14ac:dyDescent="0.2">
      <c r="A4" s="4" t="s">
        <v>39</v>
      </c>
      <c r="B4" s="20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3" x14ac:dyDescent="0.2">
      <c r="A5" s="4" t="s">
        <v>40</v>
      </c>
      <c r="B5" s="20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3" s="15" customFormat="1" x14ac:dyDescent="0.2">
      <c r="A6" s="15" t="s">
        <v>41</v>
      </c>
      <c r="B6" s="21">
        <v>43919</v>
      </c>
      <c r="C6" s="15" t="s">
        <v>6</v>
      </c>
      <c r="D6" s="6" t="s">
        <v>59</v>
      </c>
      <c r="E6" s="15" t="str">
        <f>VLOOKUP(C6,Barangay!$A$2:$B$22,2,0)</f>
        <v>District 1</v>
      </c>
      <c r="F6" s="15" t="s">
        <v>35</v>
      </c>
      <c r="I6" s="15">
        <v>1</v>
      </c>
      <c r="J6" s="15">
        <v>1</v>
      </c>
      <c r="K6" s="15" t="s">
        <v>53</v>
      </c>
      <c r="M6" s="4"/>
    </row>
    <row r="7" spans="1:13" s="15" customFormat="1" x14ac:dyDescent="0.2">
      <c r="A7" s="15" t="s">
        <v>43</v>
      </c>
      <c r="B7" s="21">
        <v>43921</v>
      </c>
      <c r="C7" s="15" t="s">
        <v>18</v>
      </c>
      <c r="D7" s="6" t="s">
        <v>71</v>
      </c>
      <c r="E7" s="15" t="str">
        <f>VLOOKUP(C7,Barangay!$A$2:$B$22,2,0)</f>
        <v>District 1</v>
      </c>
      <c r="F7" s="15" t="s">
        <v>42</v>
      </c>
      <c r="G7" s="15">
        <v>77</v>
      </c>
      <c r="H7" s="15" t="s">
        <v>87</v>
      </c>
      <c r="I7" s="15">
        <v>1</v>
      </c>
      <c r="J7" s="15">
        <v>1</v>
      </c>
      <c r="K7" s="15" t="s">
        <v>53</v>
      </c>
      <c r="M7" s="4"/>
    </row>
    <row r="8" spans="1:13" x14ac:dyDescent="0.2">
      <c r="A8" s="4" t="s">
        <v>44</v>
      </c>
      <c r="B8" s="20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88</v>
      </c>
      <c r="I8" s="4">
        <v>1</v>
      </c>
    </row>
    <row r="9" spans="1:13" x14ac:dyDescent="0.2">
      <c r="A9" s="4" t="s">
        <v>45</v>
      </c>
      <c r="B9" s="20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88</v>
      </c>
      <c r="I9" s="4">
        <v>1</v>
      </c>
    </row>
    <row r="10" spans="1:13" s="15" customFormat="1" x14ac:dyDescent="0.2">
      <c r="A10" s="15" t="s">
        <v>46</v>
      </c>
      <c r="B10" s="21">
        <v>43922</v>
      </c>
      <c r="C10" s="15" t="s">
        <v>47</v>
      </c>
      <c r="D10" s="6" t="s">
        <v>58</v>
      </c>
      <c r="E10" s="15" t="str">
        <f>VLOOKUP(C10,Barangay!$A$2:$B$22,2,0)</f>
        <v>District 1</v>
      </c>
      <c r="F10" s="15" t="s">
        <v>48</v>
      </c>
      <c r="G10" s="15">
        <v>85</v>
      </c>
      <c r="H10" s="15" t="s">
        <v>87</v>
      </c>
      <c r="I10" s="15">
        <v>1</v>
      </c>
      <c r="J10" s="15">
        <v>1</v>
      </c>
      <c r="K10" s="15" t="s">
        <v>53</v>
      </c>
      <c r="M10" s="4"/>
    </row>
    <row r="11" spans="1:13" s="16" customFormat="1" x14ac:dyDescent="0.2">
      <c r="A11" s="16" t="s">
        <v>81</v>
      </c>
      <c r="B11" s="22">
        <v>43924</v>
      </c>
      <c r="C11" s="17" t="s">
        <v>18</v>
      </c>
      <c r="D11" s="14" t="s">
        <v>71</v>
      </c>
      <c r="E11" s="16" t="s">
        <v>49</v>
      </c>
      <c r="F11" s="16" t="s">
        <v>83</v>
      </c>
      <c r="G11" s="16">
        <v>36</v>
      </c>
      <c r="H11" s="16" t="s">
        <v>88</v>
      </c>
      <c r="I11" s="16">
        <v>1</v>
      </c>
      <c r="M11" s="4"/>
    </row>
    <row r="12" spans="1:13" s="15" customFormat="1" x14ac:dyDescent="0.2">
      <c r="A12" s="15" t="s">
        <v>82</v>
      </c>
      <c r="B12" s="21">
        <v>43924</v>
      </c>
      <c r="C12" s="18" t="s">
        <v>22</v>
      </c>
      <c r="D12" s="1" t="s">
        <v>75</v>
      </c>
      <c r="E12" s="15" t="s">
        <v>50</v>
      </c>
      <c r="F12" s="15" t="s">
        <v>48</v>
      </c>
      <c r="G12" s="15">
        <v>67</v>
      </c>
      <c r="H12" s="15" t="s">
        <v>88</v>
      </c>
      <c r="I12" s="15">
        <v>1</v>
      </c>
      <c r="J12" s="15">
        <v>1</v>
      </c>
      <c r="K12" s="15" t="s">
        <v>53</v>
      </c>
      <c r="M12" s="4"/>
    </row>
    <row r="13" spans="1:13" s="16" customFormat="1" x14ac:dyDescent="0.2">
      <c r="A13" s="16" t="s">
        <v>85</v>
      </c>
      <c r="B13" s="22">
        <v>43925</v>
      </c>
      <c r="C13" s="17" t="s">
        <v>4</v>
      </c>
      <c r="D13" s="1" t="s">
        <v>57</v>
      </c>
      <c r="E13" s="16" t="s">
        <v>49</v>
      </c>
      <c r="G13" s="16">
        <v>21</v>
      </c>
      <c r="H13" s="16" t="s">
        <v>87</v>
      </c>
      <c r="I13" s="16">
        <v>1</v>
      </c>
      <c r="M13" s="4"/>
    </row>
    <row r="14" spans="1:13" x14ac:dyDescent="0.2">
      <c r="A14" s="16" t="s">
        <v>89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92</v>
      </c>
      <c r="H14" s="4" t="s">
        <v>88</v>
      </c>
      <c r="I14" s="4">
        <v>1</v>
      </c>
    </row>
    <row r="15" spans="1:13" x14ac:dyDescent="0.2">
      <c r="A15" s="16" t="s">
        <v>90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93</v>
      </c>
      <c r="H15" s="4" t="s">
        <v>88</v>
      </c>
      <c r="I15" s="4">
        <v>1</v>
      </c>
    </row>
    <row r="16" spans="1:13" x14ac:dyDescent="0.2">
      <c r="A16" s="16" t="s">
        <v>91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88</v>
      </c>
      <c r="I16" s="4">
        <v>1</v>
      </c>
    </row>
    <row r="17" spans="1:11" x14ac:dyDescent="0.2">
      <c r="A17" s="16" t="s">
        <v>94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87</v>
      </c>
      <c r="I17" s="4">
        <v>1</v>
      </c>
    </row>
    <row r="18" spans="1:11" x14ac:dyDescent="0.2">
      <c r="A18" s="16" t="s">
        <v>95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87</v>
      </c>
      <c r="I18" s="4">
        <v>1</v>
      </c>
    </row>
    <row r="19" spans="1:11" x14ac:dyDescent="0.2">
      <c r="A19" s="16" t="s">
        <v>96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87</v>
      </c>
      <c r="I19" s="4">
        <v>1</v>
      </c>
      <c r="K19" s="4" t="s">
        <v>99</v>
      </c>
    </row>
    <row r="20" spans="1:11" x14ac:dyDescent="0.2">
      <c r="A20" s="16" t="s">
        <v>97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88</v>
      </c>
      <c r="I20" s="4">
        <v>1</v>
      </c>
    </row>
    <row r="21" spans="1:11" x14ac:dyDescent="0.2">
      <c r="A21" s="16" t="s">
        <v>98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88</v>
      </c>
      <c r="I21" s="4">
        <v>1</v>
      </c>
      <c r="K21" s="4" t="s">
        <v>99</v>
      </c>
    </row>
    <row r="22" spans="1:11" x14ac:dyDescent="0.2">
      <c r="A22" s="16" t="s">
        <v>100</v>
      </c>
      <c r="B22" s="20">
        <v>43929</v>
      </c>
      <c r="C22" s="19" t="s">
        <v>21</v>
      </c>
      <c r="D22" s="4" t="str">
        <f>VLOOKUP(C22,Barangay!$A$2:$C$22,3,0)</f>
        <v>MAL-BGY-018</v>
      </c>
      <c r="E22" s="4" t="str">
        <f>VLOOKUP(C22,Barangay!$A$2:$C$22,2,0)</f>
        <v>District 2</v>
      </c>
      <c r="G22" s="4">
        <v>26</v>
      </c>
      <c r="H22" s="4" t="s">
        <v>87</v>
      </c>
      <c r="I22" s="4">
        <v>1</v>
      </c>
    </row>
    <row r="23" spans="1:11" x14ac:dyDescent="0.2">
      <c r="C23" s="19"/>
      <c r="D23" s="4" t="e">
        <f>VLOOKUP(C23,Barangay!$A$2:$C$22,3,0)</f>
        <v>#N/A</v>
      </c>
      <c r="E23" s="4" t="e">
        <f>VLOOKUP(C23,Barangay!$A$2:$C$22,2,0)</f>
        <v>#N/A</v>
      </c>
    </row>
    <row r="24" spans="1:11" x14ac:dyDescent="0.2">
      <c r="C24" s="19"/>
      <c r="D24" s="4" t="e">
        <f>VLOOKUP(C24,Barangay!$A$2:$C$22,3,0)</f>
        <v>#N/A</v>
      </c>
      <c r="E24" s="4" t="e">
        <f>VLOOKUP(C24,Barangay!$A$2:$C$22,2,0)</f>
        <v>#N/A</v>
      </c>
    </row>
    <row r="25" spans="1:11" x14ac:dyDescent="0.2">
      <c r="D25" s="4" t="e">
        <f>VLOOKUP(C25,Barangay!$A$2:$C$22,3,0)</f>
        <v>#N/A</v>
      </c>
      <c r="E25" s="4" t="e">
        <f>VLOOKUP(C25,Barangay!$A$2:$C$22,2,0)</f>
        <v>#N/A</v>
      </c>
    </row>
    <row r="26" spans="1:11" x14ac:dyDescent="0.2">
      <c r="D26" s="4" t="e">
        <f>VLOOKUP(C26,Barangay!$A$2:$C$22,3,0)</f>
        <v>#N/A</v>
      </c>
      <c r="E26" s="4" t="e">
        <f>VLOOKUP(C26,Barangay!$A$2:$C$22,2,0)</f>
        <v>#N/A</v>
      </c>
    </row>
    <row r="27" spans="1:11" x14ac:dyDescent="0.2">
      <c r="C27" s="1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L15" sqref="L15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3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3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0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0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3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2</v>
      </c>
      <c r="E20" s="4">
        <f>SUMIF('Confirmed Cases'!$C$2:$C$100,'Summary-District'!B20,'Confirmed Cases'!$J$2:$J$100)</f>
        <v>1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0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C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16384" width="9.140625" style="1"/>
  </cols>
  <sheetData>
    <row r="1" spans="1:3" x14ac:dyDescent="0.2">
      <c r="A1" s="23" t="s">
        <v>79</v>
      </c>
      <c r="B1" s="1" t="s">
        <v>26</v>
      </c>
      <c r="C1" s="24" t="s">
        <v>27</v>
      </c>
    </row>
    <row r="2" spans="1:3" x14ac:dyDescent="0.2">
      <c r="A2" s="23">
        <v>43915</v>
      </c>
      <c r="B2" s="1">
        <f>COUNTIF('Confirmed Cases'!$B$2:$B$100,'Summary per Day'!A2)</f>
        <v>1</v>
      </c>
      <c r="C2" s="24">
        <f>SUMPRODUCT(--('Confirmed Cases'!$B$2:$B$100='Summary per Day'!A2),'Confirmed Cases'!$J$2:$J$100)</f>
        <v>0</v>
      </c>
    </row>
    <row r="3" spans="1:3" x14ac:dyDescent="0.2">
      <c r="A3" s="23">
        <v>43916</v>
      </c>
      <c r="B3" s="1">
        <f>COUNTIF('Confirmed Cases'!$B$2:$B$100,'Summary per Day'!A3)</f>
        <v>1</v>
      </c>
      <c r="C3" s="24">
        <f>SUMPRODUCT(--('Confirmed Cases'!$B$2:$B$100='Summary per Day'!A3),'Confirmed Cases'!$J$2:$J$100)</f>
        <v>0</v>
      </c>
    </row>
    <row r="4" spans="1:3" x14ac:dyDescent="0.2">
      <c r="A4" s="23">
        <v>43917</v>
      </c>
      <c r="B4" s="1">
        <f>COUNTIF('Confirmed Cases'!$B$2:$B$100,'Summary per Day'!A4)</f>
        <v>1</v>
      </c>
      <c r="C4" s="24">
        <f>SUMPRODUCT(--('Confirmed Cases'!$B$2:$B$100='Summary per Day'!A4),'Confirmed Cases'!$J$2:$J$100)</f>
        <v>0</v>
      </c>
    </row>
    <row r="5" spans="1:3" x14ac:dyDescent="0.2">
      <c r="A5" s="23">
        <v>43918</v>
      </c>
      <c r="B5" s="1">
        <f>COUNTIF('Confirmed Cases'!$B$2:$B$100,'Summary per Day'!A5)</f>
        <v>0</v>
      </c>
      <c r="C5" s="24">
        <f>SUMPRODUCT(--('Confirmed Cases'!$B$2:$B$100='Summary per Day'!A5),'Confirmed Cases'!$J$2:$J$100)</f>
        <v>0</v>
      </c>
    </row>
    <row r="6" spans="1:3" x14ac:dyDescent="0.2">
      <c r="A6" s="23">
        <v>43919</v>
      </c>
      <c r="B6" s="1">
        <f>COUNTIF('Confirmed Cases'!$B$2:$B$100,'Summary per Day'!A6)</f>
        <v>2</v>
      </c>
      <c r="C6" s="24">
        <f>SUMPRODUCT(--('Confirmed Cases'!$B$2:$B$100='Summary per Day'!A6),'Confirmed Cases'!$J$2:$J$100)</f>
        <v>1</v>
      </c>
    </row>
    <row r="7" spans="1:3" x14ac:dyDescent="0.2">
      <c r="A7" s="23">
        <v>43920</v>
      </c>
      <c r="B7" s="1">
        <f>COUNTIF('Confirmed Cases'!$B$2:$B$100,'Summary per Day'!A7)</f>
        <v>0</v>
      </c>
      <c r="C7" s="24">
        <f>SUMPRODUCT(--('Confirmed Cases'!$B$2:$B$100='Summary per Day'!A7),'Confirmed Cases'!$J$2:$J$100)</f>
        <v>0</v>
      </c>
    </row>
    <row r="8" spans="1:3" x14ac:dyDescent="0.2">
      <c r="A8" s="23">
        <v>43921</v>
      </c>
      <c r="B8" s="1">
        <f>COUNTIF('Confirmed Cases'!$B$2:$B$100,'Summary per Day'!A8)</f>
        <v>3</v>
      </c>
      <c r="C8" s="24">
        <f>SUMPRODUCT(--('Confirmed Cases'!$B$2:$B$100='Summary per Day'!A8),'Confirmed Cases'!$J$2:$J$100)</f>
        <v>1</v>
      </c>
    </row>
    <row r="9" spans="1:3" x14ac:dyDescent="0.2">
      <c r="A9" s="23">
        <v>43922</v>
      </c>
      <c r="B9" s="1">
        <f>COUNTIF('Confirmed Cases'!$B$2:$B$100,'Summary per Day'!A9)</f>
        <v>1</v>
      </c>
      <c r="C9" s="24">
        <f>SUMPRODUCT(--('Confirmed Cases'!$B$2:$B$100='Summary per Day'!A9),'Confirmed Cases'!$J$2:$J$100)</f>
        <v>1</v>
      </c>
    </row>
    <row r="10" spans="1:3" x14ac:dyDescent="0.2">
      <c r="A10" s="23">
        <v>43923</v>
      </c>
      <c r="B10" s="1">
        <f>COUNTIF('Confirmed Cases'!$B$2:$B$100,'Summary per Day'!A10)</f>
        <v>0</v>
      </c>
      <c r="C10" s="24">
        <f>SUMPRODUCT(--('Confirmed Cases'!$B$2:$B$100='Summary per Day'!A10),'Confirmed Cases'!$J$2:$J$100)</f>
        <v>0</v>
      </c>
    </row>
    <row r="11" spans="1:3" x14ac:dyDescent="0.2">
      <c r="A11" s="23">
        <v>43924</v>
      </c>
      <c r="B11" s="1">
        <f>COUNTIF('Confirmed Cases'!$B$2:$B$100,'Summary per Day'!A11)</f>
        <v>2</v>
      </c>
      <c r="C11" s="24">
        <f>SUMPRODUCT(--('Confirmed Cases'!$B$2:$B$100='Summary per Day'!A11),'Confirmed Cases'!$J$2:$J$100)</f>
        <v>1</v>
      </c>
    </row>
    <row r="12" spans="1:3" x14ac:dyDescent="0.2">
      <c r="A12" s="23">
        <v>43925</v>
      </c>
      <c r="B12" s="1">
        <f>COUNTIF('Confirmed Cases'!$B$2:$B$100,'Summary per Day'!A12)</f>
        <v>1</v>
      </c>
      <c r="C12" s="24">
        <f>SUMPRODUCT(--('Confirmed Cases'!$B$2:$B$100='Summary per Day'!A12),'Confirmed Cases'!$J$2:$J$100)</f>
        <v>0</v>
      </c>
    </row>
    <row r="13" spans="1:3" x14ac:dyDescent="0.2">
      <c r="A13" s="23">
        <v>43926</v>
      </c>
      <c r="B13" s="1">
        <f>COUNTIF('Confirmed Cases'!$B$2:$B$100,'Summary per Day'!A13)</f>
        <v>0</v>
      </c>
      <c r="C13" s="24">
        <f>SUMPRODUCT(--('Confirmed Cases'!$B$2:$B$100='Summary per Day'!A13),'Confirmed Cases'!$J$2:$J$100)</f>
        <v>0</v>
      </c>
    </row>
    <row r="14" spans="1:3" x14ac:dyDescent="0.2">
      <c r="A14" s="23">
        <v>43927</v>
      </c>
      <c r="B14" s="1">
        <f>COUNTIF('Confirmed Cases'!$B$2:$B$100,'Summary per Day'!A14)</f>
        <v>3</v>
      </c>
      <c r="C14" s="24">
        <f>SUMPRODUCT(--('Confirmed Cases'!$B$2:$B$100='Summary per Day'!A14),'Confirmed Cases'!$J$2:$J$100)</f>
        <v>0</v>
      </c>
    </row>
    <row r="15" spans="1:3" x14ac:dyDescent="0.2">
      <c r="A15" s="23">
        <v>43928</v>
      </c>
      <c r="B15" s="1">
        <f>COUNTIF('Confirmed Cases'!$B$2:$B$100,'Summary per Day'!A15)</f>
        <v>5</v>
      </c>
      <c r="C15" s="24">
        <f>SUMPRODUCT(--('Confirmed Cases'!$B$2:$B$100='Summary per Day'!A15),'Confirmed Cases'!$J$2:$J$100)</f>
        <v>0</v>
      </c>
    </row>
    <row r="16" spans="1:3" x14ac:dyDescent="0.2">
      <c r="A16" s="23">
        <v>43929</v>
      </c>
      <c r="B16" s="1">
        <f>COUNTIF('Confirmed Cases'!$B$2:$B$100,'Summary per Day'!A16)</f>
        <v>1</v>
      </c>
      <c r="C16" s="24">
        <f>SUMPRODUCT(--('Confirmed Cases'!$B$2:$B$100='Summary per Day'!A16),'Confirmed Cases'!$J$2:$J$100)</f>
        <v>0</v>
      </c>
    </row>
    <row r="17" spans="1:3" x14ac:dyDescent="0.2">
      <c r="A17" s="23">
        <v>43930</v>
      </c>
      <c r="B17" s="1">
        <f>COUNTIF('Confirmed Cases'!$B$2:$B$100,'Summary per Day'!A17)</f>
        <v>0</v>
      </c>
      <c r="C17" s="24">
        <f>SUMPRODUCT(--('Confirmed Cases'!$B$2:$B$100='Summary per Day'!A17),'Confirmed Cases'!$J$2:$J$100)</f>
        <v>0</v>
      </c>
    </row>
    <row r="18" spans="1:3" x14ac:dyDescent="0.2">
      <c r="A18" s="23">
        <v>43931</v>
      </c>
      <c r="B18" s="1">
        <f>COUNTIF('Confirmed Cases'!$B$2:$B$100,'Summary per Day'!A18)</f>
        <v>0</v>
      </c>
      <c r="C18" s="24">
        <f>SUMPRODUCT(--('Confirmed Cases'!$B$2:$B$100='Summary per Day'!A18),'Confirmed Cases'!$J$2:$J$100)</f>
        <v>0</v>
      </c>
    </row>
    <row r="19" spans="1:3" x14ac:dyDescent="0.2">
      <c r="A19" s="23">
        <v>43932</v>
      </c>
      <c r="B19" s="1">
        <f>COUNTIF('Confirmed Cases'!$B$2:$B$100,'Summary per Day'!A19)</f>
        <v>0</v>
      </c>
      <c r="C19" s="24">
        <f>SUMPRODUCT(--('Confirmed Cases'!$B$2:$B$100='Summary per Day'!A19),'Confirmed Cases'!$J$2:$J$100)</f>
        <v>0</v>
      </c>
    </row>
    <row r="20" spans="1:3" x14ac:dyDescent="0.2">
      <c r="A20" s="23">
        <v>43933</v>
      </c>
      <c r="B20" s="1">
        <f>COUNTIF('Confirmed Cases'!$B$2:$B$100,'Summary per Day'!A20)</f>
        <v>0</v>
      </c>
      <c r="C20" s="24">
        <f>SUMPRODUCT(--('Confirmed Cases'!$B$2:$B$100='Summary per Day'!A20),'Confirmed Cases'!$J$2:$J$100)</f>
        <v>0</v>
      </c>
    </row>
    <row r="21" spans="1:3" x14ac:dyDescent="0.2">
      <c r="A21" s="23">
        <v>43934</v>
      </c>
      <c r="B21" s="1">
        <f>COUNTIF('Confirmed Cases'!$B$2:$B$100,'Summary per Day'!A21)</f>
        <v>0</v>
      </c>
      <c r="C21" s="24">
        <f>SUMPRODUCT(--('Confirmed Cases'!$B$2:$B$100='Summary per Day'!A21),'Confirmed Cases'!$J$2:$J$100)</f>
        <v>0</v>
      </c>
    </row>
    <row r="22" spans="1:3" x14ac:dyDescent="0.2">
      <c r="A22" s="23">
        <v>43935</v>
      </c>
      <c r="B22" s="1">
        <f>COUNTIF('Confirmed Cases'!$B$2:$B$100,'Summary per Day'!A22)</f>
        <v>0</v>
      </c>
      <c r="C22" s="24">
        <f>SUMPRODUCT(--('Confirmed Cases'!$B$2:$B$100='Summary per Day'!A22),'Confirmed Cases'!$J$2:$J$100)</f>
        <v>0</v>
      </c>
    </row>
    <row r="23" spans="1:3" x14ac:dyDescent="0.2">
      <c r="A23" s="23">
        <v>43936</v>
      </c>
      <c r="B23" s="1">
        <f>COUNTIF('Confirmed Cases'!$B$2:$B$100,'Summary per Day'!A23)</f>
        <v>0</v>
      </c>
      <c r="C23" s="24">
        <f>SUMPRODUCT(--('Confirmed Cases'!$B$2:$B$100='Summary per Day'!A23),'Confirmed Cases'!$J$2:$J$100)</f>
        <v>0</v>
      </c>
    </row>
    <row r="24" spans="1:3" x14ac:dyDescent="0.2">
      <c r="A24" s="23">
        <v>43937</v>
      </c>
      <c r="B24" s="1">
        <f>COUNTIF('Confirmed Cases'!$B$2:$B$100,'Summary per Day'!A24)</f>
        <v>0</v>
      </c>
      <c r="C24" s="24">
        <f>SUMPRODUCT(--('Confirmed Cases'!$B$2:$B$100='Summary per Day'!A24),'Confirmed Cases'!$J$2:$J$100)</f>
        <v>0</v>
      </c>
    </row>
    <row r="25" spans="1:3" x14ac:dyDescent="0.2">
      <c r="A25" s="23">
        <v>43938</v>
      </c>
      <c r="B25" s="1">
        <f>COUNTIF('Confirmed Cases'!$B$2:$B$100,'Summary per Day'!A25)</f>
        <v>0</v>
      </c>
      <c r="C25" s="24">
        <f>SUMPRODUCT(--('Confirmed Cases'!$B$2:$B$100='Summary per Day'!A25),'Confirmed Cases'!$J$2:$J$100)</f>
        <v>0</v>
      </c>
    </row>
    <row r="26" spans="1:3" x14ac:dyDescent="0.2">
      <c r="A26" s="23">
        <v>43939</v>
      </c>
      <c r="B26" s="1">
        <f>COUNTIF('Confirmed Cases'!$B$2:$B$100,'Summary per Day'!A26)</f>
        <v>0</v>
      </c>
      <c r="C26" s="24">
        <f>SUMPRODUCT(--('Confirmed Cases'!$B$2:$B$100='Summary per Day'!A26),'Confirmed Cases'!$J$2:$J$100)</f>
        <v>0</v>
      </c>
    </row>
    <row r="27" spans="1:3" x14ac:dyDescent="0.2">
      <c r="A27" s="23">
        <v>43940</v>
      </c>
      <c r="B27" s="1">
        <f>COUNTIF('Confirmed Cases'!$B$2:$B$100,'Summary per Day'!A27)</f>
        <v>0</v>
      </c>
      <c r="C27" s="24">
        <f>SUMPRODUCT(--('Confirmed Cases'!$B$2:$B$100='Summary per Day'!A27),'Confirmed Cases'!$J$2:$J$100)</f>
        <v>0</v>
      </c>
    </row>
    <row r="28" spans="1:3" x14ac:dyDescent="0.2">
      <c r="A28" s="23">
        <v>43941</v>
      </c>
      <c r="B28" s="1">
        <f>COUNTIF('Confirmed Cases'!$B$2:$B$100,'Summary per Day'!A28)</f>
        <v>0</v>
      </c>
      <c r="C28" s="24">
        <f>SUMPRODUCT(--('Confirmed Cases'!$B$2:$B$100='Summary per Day'!A28),'Confirmed Cases'!$J$2:$J$100)</f>
        <v>0</v>
      </c>
    </row>
    <row r="29" spans="1:3" x14ac:dyDescent="0.2">
      <c r="A29" s="23">
        <v>43942</v>
      </c>
      <c r="B29" s="1">
        <f>COUNTIF('Confirmed Cases'!$B$2:$B$100,'Summary per Day'!A29)</f>
        <v>0</v>
      </c>
      <c r="C29" s="24">
        <f>SUMPRODUCT(--('Confirmed Cases'!$B$2:$B$100='Summary per Day'!A29),'Confirmed Cases'!$J$2:$J$100)</f>
        <v>0</v>
      </c>
    </row>
    <row r="30" spans="1:3" x14ac:dyDescent="0.2">
      <c r="A30" s="23">
        <v>43943</v>
      </c>
      <c r="B30" s="1">
        <f>COUNTIF('Confirmed Cases'!$B$2:$B$100,'Summary per Day'!A30)</f>
        <v>0</v>
      </c>
      <c r="C30" s="24">
        <f>SUMPRODUCT(--('Confirmed Cases'!$B$2:$B$100='Summary per Day'!A30),'Confirmed Cases'!$J$2:$J$100)</f>
        <v>0</v>
      </c>
    </row>
    <row r="31" spans="1:3" x14ac:dyDescent="0.2">
      <c r="A31" s="23">
        <v>43944</v>
      </c>
      <c r="B31" s="1">
        <f>COUNTIF('Confirmed Cases'!$B$2:$B$100,'Summary per Day'!A31)</f>
        <v>0</v>
      </c>
      <c r="C31" s="24">
        <f>SUMPRODUCT(--('Confirmed Cases'!$B$2:$B$100='Summary per Day'!A31),'Confirmed Cases'!$J$2:$J$100)</f>
        <v>0</v>
      </c>
    </row>
    <row r="32" spans="1:3" x14ac:dyDescent="0.2">
      <c r="A32" s="23">
        <v>43945</v>
      </c>
      <c r="B32" s="1">
        <f>COUNTIF('Confirmed Cases'!$B$2:$B$100,'Summary per Day'!A32)</f>
        <v>0</v>
      </c>
      <c r="C32" s="24">
        <f>SUMPRODUCT(--('Confirmed Cases'!$B$2:$B$100='Summary per Day'!A32),'Confirmed Cases'!$J$2:$J$100)</f>
        <v>0</v>
      </c>
    </row>
    <row r="33" spans="1:3" x14ac:dyDescent="0.2">
      <c r="A33" s="23">
        <v>43946</v>
      </c>
      <c r="B33" s="1">
        <f>COUNTIF('Confirmed Cases'!$B$2:$B$100,'Summary per Day'!A33)</f>
        <v>0</v>
      </c>
      <c r="C33" s="24">
        <f>SUMPRODUCT(--('Confirmed Cases'!$B$2:$B$100='Summary per Day'!A33),'Confirmed Cases'!$J$2:$J$100)</f>
        <v>0</v>
      </c>
    </row>
    <row r="34" spans="1:3" x14ac:dyDescent="0.2">
      <c r="A34" s="23">
        <v>43947</v>
      </c>
      <c r="B34" s="1">
        <f>COUNTIF('Confirmed Cases'!$B$2:$B$100,'Summary per Day'!A34)</f>
        <v>0</v>
      </c>
      <c r="C34" s="24">
        <f>SUMPRODUCT(--('Confirmed Cases'!$B$2:$B$100='Summary per Day'!A34),'Confirmed Cases'!$J$2:$J$100)</f>
        <v>0</v>
      </c>
    </row>
    <row r="35" spans="1:3" x14ac:dyDescent="0.2">
      <c r="A35" s="23">
        <v>43948</v>
      </c>
      <c r="B35" s="1">
        <f>COUNTIF('Confirmed Cases'!$B$2:$B$100,'Summary per Day'!A35)</f>
        <v>0</v>
      </c>
      <c r="C35" s="24">
        <f>SUMPRODUCT(--('Confirmed Cases'!$B$2:$B$100='Summary per Day'!A35),'Confirmed Cases'!$J$2:$J$100)</f>
        <v>0</v>
      </c>
    </row>
    <row r="36" spans="1:3" x14ac:dyDescent="0.2">
      <c r="A36" s="23">
        <v>43949</v>
      </c>
      <c r="B36" s="1">
        <f>COUNTIF('Confirmed Cases'!$B$2:$B$100,'Summary per Day'!A36)</f>
        <v>0</v>
      </c>
      <c r="C36" s="24">
        <f>SUMPRODUCT(--('Confirmed Cases'!$B$2:$B$100='Summary per Day'!A36),'Confirmed Cases'!$J$2:$J$100)</f>
        <v>0</v>
      </c>
    </row>
    <row r="37" spans="1:3" x14ac:dyDescent="0.2">
      <c r="A37" s="23">
        <v>43950</v>
      </c>
      <c r="B37" s="1">
        <f>COUNTIF('Confirmed Cases'!$B$2:$B$100,'Summary per Day'!A37)</f>
        <v>0</v>
      </c>
      <c r="C37" s="24">
        <f>SUMPRODUCT(--('Confirmed Cases'!$B$2:$B$100='Summary per Day'!A37),'Confirmed Cases'!$J$2:$J$100)</f>
        <v>0</v>
      </c>
    </row>
    <row r="38" spans="1:3" x14ac:dyDescent="0.2">
      <c r="A38" s="23">
        <v>43951</v>
      </c>
      <c r="B38" s="1">
        <f>COUNTIF('Confirmed Cases'!$B$2:$B$100,'Summary per Day'!A38)</f>
        <v>0</v>
      </c>
      <c r="C38" s="24">
        <f>SUMPRODUCT(--('Confirmed Cases'!$B$2:$B$100='Summary per Day'!A38),'Confirmed Cases'!$J$2:$J$100)</f>
        <v>0</v>
      </c>
    </row>
    <row r="73" spans="1:3" x14ac:dyDescent="0.2">
      <c r="A73" s="23">
        <f ca="1">NOW()</f>
        <v>43930.539679513888</v>
      </c>
      <c r="B73" s="1">
        <f>SUM('Confirmed Cases'!I2:I100)</f>
        <v>21</v>
      </c>
      <c r="C73" s="24">
        <f>SUM('Confirmed Cases'!J2:J100)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D2" sqref="D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43930.539679513888</v>
      </c>
      <c r="B2" s="1">
        <f>SUM('Confirmed Cases'!I2:I100)</f>
        <v>21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2020-04-09T04:57:09Z</dcterms:modified>
</cp:coreProperties>
</file>