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raco\Documents\GitHub\malabon-covid19\"/>
    </mc:Choice>
  </mc:AlternateContent>
  <xr:revisionPtr revIDLastSave="0" documentId="13_ncr:1_{E573A570-7C7B-4E99-86F9-922F5B64554A}" xr6:coauthVersionLast="44" xr6:coauthVersionMax="44" xr10:uidLastSave="{00000000-0000-0000-0000-000000000000}"/>
  <bookViews>
    <workbookView xWindow="-120" yWindow="-120" windowWidth="20730" windowHeight="10845" xr2:uid="{75DE67D3-5672-4499-AF5E-02B4779C1C44}"/>
  </bookViews>
  <sheets>
    <sheet name="Barangay" sheetId="1" r:id="rId1"/>
    <sheet name="Confirmed Cases" sheetId="5" r:id="rId2"/>
    <sheet name="Summary-District" sheetId="3" r:id="rId3"/>
    <sheet name="Summar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6" l="1"/>
  <c r="E15" i="5"/>
  <c r="E16" i="5"/>
  <c r="D15" i="5"/>
  <c r="D16" i="5"/>
  <c r="E14" i="5"/>
  <c r="D14" i="5"/>
  <c r="B2" i="6" l="1"/>
  <c r="C2" i="6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E7" i="5" l="1"/>
  <c r="E8" i="5"/>
  <c r="E9" i="5"/>
  <c r="E10" i="5"/>
  <c r="E3" i="5"/>
  <c r="E4" i="5"/>
  <c r="E5" i="5"/>
  <c r="E6" i="5"/>
  <c r="E2" i="5"/>
</calcChain>
</file>

<file path=xl/sharedStrings.xml><?xml version="1.0" encoding="utf-8"?>
<sst xmlns="http://schemas.openxmlformats.org/spreadsheetml/2006/main" count="221" uniqueCount="95">
  <si>
    <t>Barangays</t>
  </si>
  <si>
    <t>District</t>
  </si>
  <si>
    <t>Density (/km²)</t>
  </si>
  <si>
    <t>Zip Code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</si>
  <si>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</si>
  <si>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</si>
  <si>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</si>
  <si>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</si>
  <si>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</si>
  <si>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</si>
  <si>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</si>
  <si>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</si>
  <si>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</si>
  <si>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</si>
  <si>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</si>
  <si>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</si>
  <si>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</si>
  <si>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Santolan</t>
  </si>
  <si>
    <t>Tañong (Poblacion)</t>
  </si>
  <si>
    <t>Acacia</t>
  </si>
  <si>
    <t>Longos</t>
  </si>
  <si>
    <t>Potrero</t>
  </si>
  <si>
    <t>Tinajeros</t>
  </si>
  <si>
    <t>Tonsuya</t>
  </si>
  <si>
    <t>Tugatog</t>
  </si>
  <si>
    <t>Date</t>
  </si>
  <si>
    <t>Total Confirmed Cases</t>
  </si>
  <si>
    <t>Total Deaths</t>
  </si>
  <si>
    <t>Total Recovered</t>
  </si>
  <si>
    <t>Population (2015)</t>
  </si>
  <si>
    <t>Barangay</t>
  </si>
  <si>
    <t>Count</t>
  </si>
  <si>
    <t>Hospital Confinement</t>
  </si>
  <si>
    <t>Hospital outside city</t>
  </si>
  <si>
    <t>UERM-ER</t>
  </si>
  <si>
    <t>Lung Center of the Philippines</t>
  </si>
  <si>
    <t>ID</t>
  </si>
  <si>
    <t>MALCP-01</t>
  </si>
  <si>
    <t>MALCP-02</t>
  </si>
  <si>
    <t>MALCP-03</t>
  </si>
  <si>
    <t>MALCP-04</t>
  </si>
  <si>
    <t>MALCP-05</t>
  </si>
  <si>
    <t>QC General Hospital</t>
  </si>
  <si>
    <t>MALCP-06</t>
  </si>
  <si>
    <t>MALCP-07</t>
  </si>
  <si>
    <t>MALCP-08</t>
  </si>
  <si>
    <t>MALCP-09</t>
  </si>
  <si>
    <t>Bayan-Bayanan</t>
  </si>
  <si>
    <t>Manila Doctors Hospital</t>
  </si>
  <si>
    <t>District 1</t>
  </si>
  <si>
    <t>District 2</t>
  </si>
  <si>
    <t>Death</t>
  </si>
  <si>
    <t>Remarks</t>
  </si>
  <si>
    <t>Dead</t>
  </si>
  <si>
    <t>Deaths</t>
  </si>
  <si>
    <t>Positive</t>
  </si>
  <si>
    <t>Bgy_ID</t>
  </si>
  <si>
    <t>MAL-BGY-001</t>
  </si>
  <si>
    <t>MAL-BGY-002</t>
  </si>
  <si>
    <t>MAL-BGY-003</t>
  </si>
  <si>
    <t>MAL-BGY-004</t>
  </si>
  <si>
    <t>MAL-BGY-005</t>
  </si>
  <si>
    <t>MAL-BGY-006</t>
  </si>
  <si>
    <t>MAL-BGY-007</t>
  </si>
  <si>
    <t>MAL-BGY-008</t>
  </si>
  <si>
    <t>MAL-BGY-009</t>
  </si>
  <si>
    <t>MAL-BGY-010</t>
  </si>
  <si>
    <t>MAL-BGY-011</t>
  </si>
  <si>
    <t>MAL-BGY-012</t>
  </si>
  <si>
    <t>MAL-BGY-013</t>
  </si>
  <si>
    <t>MAL-BGY-014</t>
  </si>
  <si>
    <t>MAL-BGY-015</t>
  </si>
  <si>
    <t>MAL-BGY-016</t>
  </si>
  <si>
    <t>MAL-BGY-017</t>
  </si>
  <si>
    <t>MAL-BGY-018</t>
  </si>
  <si>
    <t>MAL-BGY-019</t>
  </si>
  <si>
    <t>MAL-BGY-020</t>
  </si>
  <si>
    <t>MAL-BGY-021</t>
  </si>
  <si>
    <r>
      <t>Area (km²)</t>
    </r>
    <r>
      <rPr>
        <b/>
        <vertAlign val="superscript"/>
        <sz val="8"/>
        <color rgb="FF002060"/>
        <rFont val="Calibri"/>
        <family val="2"/>
        <scheme val="minor"/>
      </rPr>
      <t>[12]</t>
    </r>
  </si>
  <si>
    <t>As of</t>
  </si>
  <si>
    <t>Case ID</t>
  </si>
  <si>
    <t>MALCP-10</t>
  </si>
  <si>
    <t>MALCP-11</t>
  </si>
  <si>
    <t>Distric 1</t>
  </si>
  <si>
    <t>DOH Dormitory</t>
  </si>
  <si>
    <t>Age</t>
  </si>
  <si>
    <t>MALCP-12</t>
  </si>
  <si>
    <t>Gender</t>
  </si>
  <si>
    <t>M</t>
  </si>
  <si>
    <t>F</t>
  </si>
  <si>
    <t>MALCP-13</t>
  </si>
  <si>
    <t>MALCP-14</t>
  </si>
  <si>
    <t>MALCP-15</t>
  </si>
  <si>
    <t>Fatima Medical Center</t>
  </si>
  <si>
    <t>Tondo Medical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</si>
</sst>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rgb="FF222222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vertAlign val="superscript"/>
      <sz val="8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/>
    <xf numFmtId="0" fontId="1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/>
    <xf numFmtId="15" fontId="1" fillId="0" borderId="0" xfId="0" applyNumberFormat="1" applyFont="1" applyFill="1" applyBorder="1"/>
    <xf numFmtId="0" fontId="5" fillId="0" borderId="0" xfId="0" applyFont="1" applyFill="1" applyBorder="1"/>
    <xf numFmtId="15" fontId="5" fillId="0" borderId="0" xfId="0" applyNumberFormat="1" applyFont="1" applyFill="1" applyBorder="1"/>
    <xf numFmtId="0" fontId="4" fillId="0" borderId="0" xfId="0" applyFont="1" applyFill="1" applyBorder="1"/>
    <xf numFmtId="15" fontId="4" fillId="0" borderId="0" xfId="0" applyNumberFormat="1" applyFont="1" applyFill="1" applyBorder="1"/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97B-7A4A-4582-BED3-1AAEE2504983}">
  <dimension ref="A1:G22"/>
  <sheetViews>
    <sheetView tabSelected="1" workbookViewId="0">
      <selection activeCell="C1" sqref="C1:C1048576"/>
    </sheetView>
  </sheetViews>
  <sheetFormatPr defaultRowHeight="15" x14ac:dyDescent="0.2"/>
  <cols>
    <col min="1" max="1" width="13.85546875" style="7" bestFit="1" customWidth="1"/>
    <col min="2" max="2" width="9.140625" style="7"/>
    <col min="3" max="3" width="9.85546875" style="1" bestFit="1" customWidth="1"/>
    <col min="4" max="4" width="8.28515625" style="10" bestFit="1" customWidth="1"/>
    <col min="5" max="5" width="8.7109375" style="10" bestFit="1" customWidth="1"/>
    <col min="6" max="6" width="10.42578125" style="10" bestFit="1" customWidth="1"/>
    <col min="7" max="7" width="9.140625" style="10"/>
    <col min="8" max="16384" width="9.140625" style="7"/>
  </cols>
  <sheetData>
    <row r="1" spans="1:7" s="11" customFormat="1" ht="25.5" x14ac:dyDescent="0.2">
      <c r="A1" s="11" t="s">
        <v>0</v>
      </c>
      <c r="B1" s="11" t="s">
        <v>1</v>
      </c>
      <c r="C1" s="1" t="s">
        <v>36</v>
      </c>
      <c r="D1" s="12" t="s">
        <v>29</v>
      </c>
      <c r="E1" s="12" t="s">
        <v>78</v>
      </c>
      <c r="F1" s="13" t="s">
        <v>2</v>
      </c>
      <c r="G1" s="13" t="s">
        <v>3</v>
      </c>
    </row>
    <row r="2" spans="1:7" ht="11.25" x14ac:dyDescent="0.2">
      <c r="A2" s="3" t="s">
        <v>4</v>
      </c>
      <c r="B2" s="5" t="s">
        <v>49</v>
      </c>
      <c r="C2" s="1" t="s">
        <v>57</v>
      </c>
      <c r="D2" s="8">
        <v>11476</v>
      </c>
      <c r="E2" s="9">
        <v>33.01</v>
      </c>
      <c r="F2" s="9">
        <v>347.65</v>
      </c>
      <c r="G2" s="9"/>
    </row>
    <row r="3" spans="1:7" ht="11.25" x14ac:dyDescent="0.2">
      <c r="A3" s="3" t="s">
        <v>5</v>
      </c>
      <c r="B3" s="5" t="s">
        <v>49</v>
      </c>
      <c r="C3" s="1" t="s">
        <v>58</v>
      </c>
      <c r="D3" s="8">
        <v>7326</v>
      </c>
      <c r="E3" s="9">
        <v>8.4600000000000009</v>
      </c>
      <c r="F3" s="9">
        <v>865.96</v>
      </c>
      <c r="G3" s="9"/>
    </row>
    <row r="4" spans="1:7" ht="11.25" x14ac:dyDescent="0.2">
      <c r="A4" s="3" t="s">
        <v>6</v>
      </c>
      <c r="B4" s="5" t="s">
        <v>49</v>
      </c>
      <c r="C4" s="1" t="s">
        <v>59</v>
      </c>
      <c r="D4" s="8">
        <v>36450</v>
      </c>
      <c r="E4" s="9">
        <v>97.77</v>
      </c>
      <c r="F4" s="9">
        <v>372.81</v>
      </c>
      <c r="G4" s="9">
        <v>1470</v>
      </c>
    </row>
    <row r="5" spans="1:7" ht="11.25" x14ac:dyDescent="0.2">
      <c r="A5" s="3" t="s">
        <v>7</v>
      </c>
      <c r="B5" s="5" t="s">
        <v>49</v>
      </c>
      <c r="C5" s="1" t="s">
        <v>60</v>
      </c>
      <c r="D5" s="8">
        <v>11806</v>
      </c>
      <c r="E5" s="9">
        <v>33.97</v>
      </c>
      <c r="F5" s="9">
        <v>347.54</v>
      </c>
      <c r="G5" s="9"/>
    </row>
    <row r="6" spans="1:7" ht="11.25" x14ac:dyDescent="0.2">
      <c r="A6" s="3" t="s">
        <v>8</v>
      </c>
      <c r="B6" s="5" t="s">
        <v>49</v>
      </c>
      <c r="C6" s="1" t="s">
        <v>61</v>
      </c>
      <c r="D6" s="8">
        <v>11245</v>
      </c>
      <c r="E6" s="9">
        <v>261.89999999999998</v>
      </c>
      <c r="F6" s="9">
        <v>42.94</v>
      </c>
      <c r="G6" s="9">
        <v>1480</v>
      </c>
    </row>
    <row r="7" spans="1:7" ht="11.25" x14ac:dyDescent="0.2">
      <c r="A7" s="3" t="s">
        <v>9</v>
      </c>
      <c r="B7" s="5" t="s">
        <v>49</v>
      </c>
      <c r="C7" s="1" t="s">
        <v>62</v>
      </c>
      <c r="D7" s="8">
        <v>4282</v>
      </c>
      <c r="E7" s="9">
        <v>9</v>
      </c>
      <c r="F7" s="9">
        <v>475.78</v>
      </c>
      <c r="G7" s="9">
        <v>1471</v>
      </c>
    </row>
    <row r="8" spans="1:7" ht="11.25" x14ac:dyDescent="0.2">
      <c r="A8" s="3" t="s">
        <v>10</v>
      </c>
      <c r="B8" s="5" t="s">
        <v>49</v>
      </c>
      <c r="C8" s="1" t="s">
        <v>63</v>
      </c>
      <c r="D8" s="8">
        <v>10466</v>
      </c>
      <c r="E8" s="9">
        <v>56.61</v>
      </c>
      <c r="F8" s="9">
        <v>184.88</v>
      </c>
      <c r="G8" s="9"/>
    </row>
    <row r="9" spans="1:7" ht="11.25" x14ac:dyDescent="0.2">
      <c r="A9" s="3" t="s">
        <v>11</v>
      </c>
      <c r="B9" s="5" t="s">
        <v>49</v>
      </c>
      <c r="C9" s="1" t="s">
        <v>64</v>
      </c>
      <c r="D9" s="8">
        <v>7630</v>
      </c>
      <c r="E9" s="9">
        <v>16.559999999999999</v>
      </c>
      <c r="F9" s="9">
        <v>460.75</v>
      </c>
      <c r="G9" s="9"/>
    </row>
    <row r="10" spans="1:7" ht="11.25" x14ac:dyDescent="0.2">
      <c r="A10" s="3" t="s">
        <v>12</v>
      </c>
      <c r="B10" s="5" t="s">
        <v>49</v>
      </c>
      <c r="C10" s="1" t="s">
        <v>65</v>
      </c>
      <c r="D10" s="8">
        <v>11213</v>
      </c>
      <c r="E10" s="9">
        <v>126.53</v>
      </c>
      <c r="F10" s="9">
        <v>88.62</v>
      </c>
      <c r="G10" s="9">
        <v>1477</v>
      </c>
    </row>
    <row r="11" spans="1:7" ht="11.25" x14ac:dyDescent="0.2">
      <c r="A11" s="3" t="s">
        <v>13</v>
      </c>
      <c r="B11" s="5" t="s">
        <v>49</v>
      </c>
      <c r="C11" s="1" t="s">
        <v>66</v>
      </c>
      <c r="D11" s="8">
        <v>5689</v>
      </c>
      <c r="E11" s="9">
        <v>49.71</v>
      </c>
      <c r="F11" s="9">
        <v>114.44</v>
      </c>
      <c r="G11" s="9">
        <v>1479</v>
      </c>
    </row>
    <row r="12" spans="1:7" ht="11.25" x14ac:dyDescent="0.2">
      <c r="A12" s="3" t="s">
        <v>14</v>
      </c>
      <c r="B12" s="5" t="s">
        <v>49</v>
      </c>
      <c r="C12" s="1" t="s">
        <v>67</v>
      </c>
      <c r="D12" s="8">
        <v>5936</v>
      </c>
      <c r="E12" s="9">
        <v>31.38</v>
      </c>
      <c r="F12" s="9">
        <v>189.17</v>
      </c>
      <c r="G12" s="9"/>
    </row>
    <row r="13" spans="1:7" ht="11.25" x14ac:dyDescent="0.2">
      <c r="A13" s="3" t="s">
        <v>15</v>
      </c>
      <c r="B13" s="5" t="s">
        <v>49</v>
      </c>
      <c r="C13" s="1" t="s">
        <v>68</v>
      </c>
      <c r="D13" s="8">
        <v>12772</v>
      </c>
      <c r="E13" s="9">
        <v>121.53</v>
      </c>
      <c r="F13" s="9">
        <v>105.09</v>
      </c>
      <c r="G13" s="9"/>
    </row>
    <row r="14" spans="1:7" ht="11.25" x14ac:dyDescent="0.2">
      <c r="A14" s="3" t="s">
        <v>16</v>
      </c>
      <c r="B14" s="5" t="s">
        <v>49</v>
      </c>
      <c r="C14" s="1" t="s">
        <v>69</v>
      </c>
      <c r="D14" s="8">
        <v>11156</v>
      </c>
      <c r="E14" s="9">
        <v>31.59</v>
      </c>
      <c r="F14" s="9">
        <v>353.14</v>
      </c>
      <c r="G14" s="9"/>
    </row>
    <row r="15" spans="1:7" ht="11.25" x14ac:dyDescent="0.2">
      <c r="A15" s="3" t="s">
        <v>17</v>
      </c>
      <c r="B15" s="5" t="s">
        <v>49</v>
      </c>
      <c r="C15" s="1" t="s">
        <v>70</v>
      </c>
      <c r="D15" s="8">
        <v>15872</v>
      </c>
      <c r="E15" s="9">
        <v>46.85</v>
      </c>
      <c r="F15" s="9">
        <v>338.78</v>
      </c>
      <c r="G15" s="9">
        <v>1478</v>
      </c>
    </row>
    <row r="16" spans="1:7" ht="11.25" x14ac:dyDescent="0.2">
      <c r="A16" s="7" t="s">
        <v>18</v>
      </c>
      <c r="B16" s="5" t="s">
        <v>49</v>
      </c>
      <c r="C16" s="1" t="s">
        <v>71</v>
      </c>
      <c r="D16" s="8">
        <v>14620</v>
      </c>
      <c r="E16" s="9">
        <v>33.83</v>
      </c>
      <c r="F16" s="9">
        <v>432.16</v>
      </c>
      <c r="G16" s="9"/>
    </row>
    <row r="17" spans="1:7" ht="11.25" x14ac:dyDescent="0.2">
      <c r="A17" s="3" t="s">
        <v>19</v>
      </c>
      <c r="B17" s="5" t="s">
        <v>50</v>
      </c>
      <c r="C17" s="1" t="s">
        <v>72</v>
      </c>
      <c r="D17" s="8">
        <v>5735</v>
      </c>
      <c r="E17" s="9">
        <v>19.54</v>
      </c>
      <c r="F17" s="9">
        <v>293.5</v>
      </c>
      <c r="G17" s="9">
        <v>1474</v>
      </c>
    </row>
    <row r="18" spans="1:7" ht="11.25" x14ac:dyDescent="0.2">
      <c r="A18" s="3" t="s">
        <v>20</v>
      </c>
      <c r="B18" s="5" t="s">
        <v>50</v>
      </c>
      <c r="C18" s="1" t="s">
        <v>73</v>
      </c>
      <c r="D18" s="8">
        <v>48039</v>
      </c>
      <c r="E18" s="9">
        <v>89.99</v>
      </c>
      <c r="F18" s="9">
        <v>533.83000000000004</v>
      </c>
      <c r="G18" s="9">
        <v>1472</v>
      </c>
    </row>
    <row r="19" spans="1:7" ht="11.25" x14ac:dyDescent="0.2">
      <c r="A19" s="3" t="s">
        <v>21</v>
      </c>
      <c r="B19" s="5" t="s">
        <v>50</v>
      </c>
      <c r="C19" s="1" t="s">
        <v>74</v>
      </c>
      <c r="D19" s="8">
        <v>41407</v>
      </c>
      <c r="E19" s="9">
        <v>302.70999999999998</v>
      </c>
      <c r="F19" s="9">
        <v>136.79</v>
      </c>
      <c r="G19" s="9">
        <v>1475</v>
      </c>
    </row>
    <row r="20" spans="1:7" ht="11.25" x14ac:dyDescent="0.2">
      <c r="A20" s="3" t="s">
        <v>22</v>
      </c>
      <c r="B20" s="5" t="s">
        <v>50</v>
      </c>
      <c r="C20" s="1" t="s">
        <v>75</v>
      </c>
      <c r="D20" s="8">
        <v>17901</v>
      </c>
      <c r="E20" s="9">
        <v>84.78</v>
      </c>
      <c r="F20" s="9">
        <v>211.15</v>
      </c>
      <c r="G20" s="9"/>
    </row>
    <row r="21" spans="1:7" ht="11.25" x14ac:dyDescent="0.2">
      <c r="A21" s="3" t="s">
        <v>23</v>
      </c>
      <c r="B21" s="5" t="s">
        <v>50</v>
      </c>
      <c r="C21" s="1" t="s">
        <v>76</v>
      </c>
      <c r="D21" s="8">
        <v>39354</v>
      </c>
      <c r="E21" s="9">
        <v>59.4</v>
      </c>
      <c r="F21" s="9">
        <v>662.53</v>
      </c>
      <c r="G21" s="9">
        <v>1473</v>
      </c>
    </row>
    <row r="22" spans="1:7" ht="11.25" x14ac:dyDescent="0.2">
      <c r="A22" s="3" t="s">
        <v>24</v>
      </c>
      <c r="B22" s="5" t="s">
        <v>50</v>
      </c>
      <c r="C22" s="1" t="s">
        <v>77</v>
      </c>
      <c r="D22" s="8">
        <v>22960</v>
      </c>
      <c r="E22" s="9">
        <v>55.4</v>
      </c>
      <c r="F22" s="9">
        <v>414.44</v>
      </c>
      <c r="G22" s="9"/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48F9-A32C-4C88-8D8A-9730C606D5F1}">
  <dimension ref="A1:K27"/>
  <sheetViews>
    <sheetView workbookViewId="0">
      <selection activeCell="I10" sqref="I2:I10"/>
    </sheetView>
  </sheetViews>
  <sheetFormatPr defaultRowHeight="11.25" x14ac:dyDescent="0.2"/>
  <cols>
    <col min="1" max="2" width="9.85546875" style="4" bestFit="1" customWidth="1"/>
    <col min="3" max="3" width="14.5703125" style="4" bestFit="1" customWidth="1"/>
    <col min="4" max="4" width="9.85546875" style="4" customWidth="1"/>
    <col min="5" max="5" width="7" style="4" bestFit="1" customWidth="1"/>
    <col min="6" max="6" width="28.28515625" style="4" bestFit="1" customWidth="1"/>
    <col min="7" max="7" width="3.85546875" style="4" bestFit="1" customWidth="1"/>
    <col min="8" max="8" width="3.85546875" style="4" customWidth="1"/>
    <col min="9" max="16384" width="9.140625" style="4"/>
  </cols>
  <sheetData>
    <row r="1" spans="1:11" x14ac:dyDescent="0.2">
      <c r="A1" s="4" t="s">
        <v>80</v>
      </c>
      <c r="B1" s="4" t="s">
        <v>25</v>
      </c>
      <c r="C1" s="4" t="s">
        <v>30</v>
      </c>
      <c r="D1" s="4" t="s">
        <v>56</v>
      </c>
      <c r="E1" s="4" t="s">
        <v>1</v>
      </c>
      <c r="F1" s="4" t="s">
        <v>32</v>
      </c>
      <c r="G1" s="4" t="s">
        <v>85</v>
      </c>
      <c r="H1" s="4" t="s">
        <v>87</v>
      </c>
      <c r="I1" s="4" t="s">
        <v>31</v>
      </c>
      <c r="J1" s="4" t="s">
        <v>51</v>
      </c>
      <c r="K1" s="4" t="s">
        <v>52</v>
      </c>
    </row>
    <row r="2" spans="1:11" x14ac:dyDescent="0.2">
      <c r="A2" s="4" t="s">
        <v>37</v>
      </c>
      <c r="B2" s="15">
        <v>43915</v>
      </c>
      <c r="C2" s="4" t="s">
        <v>8</v>
      </c>
      <c r="D2" s="1" t="s">
        <v>61</v>
      </c>
      <c r="E2" s="4" t="str">
        <f>VLOOKUP(C2,Barangay!$A$2:$B$22,2,0)</f>
        <v>District 1</v>
      </c>
      <c r="I2" s="4">
        <v>1</v>
      </c>
    </row>
    <row r="3" spans="1:11" x14ac:dyDescent="0.2">
      <c r="A3" s="4" t="s">
        <v>38</v>
      </c>
      <c r="B3" s="15">
        <v>43916</v>
      </c>
      <c r="C3" s="4" t="s">
        <v>19</v>
      </c>
      <c r="D3" s="1" t="s">
        <v>72</v>
      </c>
      <c r="E3" s="4" t="str">
        <f>VLOOKUP(C3,Barangay!$A$2:$B$22,2,0)</f>
        <v>District 2</v>
      </c>
      <c r="F3" s="4" t="s">
        <v>33</v>
      </c>
      <c r="I3" s="4">
        <v>1</v>
      </c>
    </row>
    <row r="4" spans="1:11" x14ac:dyDescent="0.2">
      <c r="A4" s="4" t="s">
        <v>39</v>
      </c>
      <c r="B4" s="15">
        <v>43917</v>
      </c>
      <c r="C4" s="4" t="s">
        <v>8</v>
      </c>
      <c r="D4" s="1" t="s">
        <v>61</v>
      </c>
      <c r="E4" s="4" t="str">
        <f>VLOOKUP(C4,Barangay!$A$2:$B$22,2,0)</f>
        <v>District 1</v>
      </c>
      <c r="I4" s="4">
        <v>1</v>
      </c>
    </row>
    <row r="5" spans="1:11" x14ac:dyDescent="0.2">
      <c r="A5" s="4" t="s">
        <v>40</v>
      </c>
      <c r="B5" s="15">
        <v>43919</v>
      </c>
      <c r="C5" s="4" t="s">
        <v>11</v>
      </c>
      <c r="D5" s="1" t="s">
        <v>64</v>
      </c>
      <c r="E5" s="4" t="str">
        <f>VLOOKUP(C5,Barangay!$A$2:$B$22,2,0)</f>
        <v>District 1</v>
      </c>
      <c r="F5" s="4" t="s">
        <v>34</v>
      </c>
      <c r="I5" s="4">
        <v>1</v>
      </c>
    </row>
    <row r="6" spans="1:11" s="16" customFormat="1" x14ac:dyDescent="0.2">
      <c r="A6" s="16" t="s">
        <v>41</v>
      </c>
      <c r="B6" s="17">
        <v>43919</v>
      </c>
      <c r="C6" s="16" t="s">
        <v>6</v>
      </c>
      <c r="D6" s="6" t="s">
        <v>59</v>
      </c>
      <c r="E6" s="16" t="str">
        <f>VLOOKUP(C6,Barangay!$A$2:$B$22,2,0)</f>
        <v>District 1</v>
      </c>
      <c r="F6" s="16" t="s">
        <v>35</v>
      </c>
      <c r="I6" s="16">
        <v>1</v>
      </c>
      <c r="J6" s="16">
        <v>1</v>
      </c>
      <c r="K6" s="16" t="s">
        <v>53</v>
      </c>
    </row>
    <row r="7" spans="1:11" s="16" customFormat="1" x14ac:dyDescent="0.2">
      <c r="A7" s="16" t="s">
        <v>43</v>
      </c>
      <c r="B7" s="17">
        <v>43921</v>
      </c>
      <c r="C7" s="16" t="s">
        <v>18</v>
      </c>
      <c r="D7" s="6" t="s">
        <v>71</v>
      </c>
      <c r="E7" s="16" t="str">
        <f>VLOOKUP(C7,Barangay!$A$2:$B$22,2,0)</f>
        <v>District 1</v>
      </c>
      <c r="F7" s="16" t="s">
        <v>42</v>
      </c>
      <c r="G7" s="16">
        <v>77</v>
      </c>
      <c r="H7" s="16" t="s">
        <v>88</v>
      </c>
      <c r="I7" s="16">
        <v>1</v>
      </c>
      <c r="J7" s="16">
        <v>1</v>
      </c>
      <c r="K7" s="16" t="s">
        <v>53</v>
      </c>
    </row>
    <row r="8" spans="1:11" x14ac:dyDescent="0.2">
      <c r="A8" s="4" t="s">
        <v>44</v>
      </c>
      <c r="B8" s="15">
        <v>43921</v>
      </c>
      <c r="C8" s="4" t="s">
        <v>22</v>
      </c>
      <c r="D8" s="1" t="s">
        <v>75</v>
      </c>
      <c r="E8" s="4" t="str">
        <f>VLOOKUP(C8,Barangay!$A$2:$B$22,2,0)</f>
        <v>District 2</v>
      </c>
      <c r="G8" s="4">
        <v>42</v>
      </c>
      <c r="H8" s="4" t="s">
        <v>89</v>
      </c>
      <c r="I8" s="4">
        <v>1</v>
      </c>
    </row>
    <row r="9" spans="1:11" x14ac:dyDescent="0.2">
      <c r="A9" s="4" t="s">
        <v>45</v>
      </c>
      <c r="B9" s="15">
        <v>43921</v>
      </c>
      <c r="C9" s="4" t="s">
        <v>16</v>
      </c>
      <c r="D9" s="1" t="s">
        <v>69</v>
      </c>
      <c r="E9" s="4" t="str">
        <f>VLOOKUP(C9,Barangay!$A$2:$B$22,2,0)</f>
        <v>District 1</v>
      </c>
      <c r="G9" s="4">
        <v>42</v>
      </c>
      <c r="H9" s="4" t="s">
        <v>89</v>
      </c>
      <c r="I9" s="4">
        <v>1</v>
      </c>
    </row>
    <row r="10" spans="1:11" s="16" customFormat="1" x14ac:dyDescent="0.2">
      <c r="A10" s="16" t="s">
        <v>46</v>
      </c>
      <c r="B10" s="17">
        <v>43922</v>
      </c>
      <c r="C10" s="16" t="s">
        <v>47</v>
      </c>
      <c r="D10" s="6" t="s">
        <v>58</v>
      </c>
      <c r="E10" s="16" t="str">
        <f>VLOOKUP(C10,Barangay!$A$2:$B$22,2,0)</f>
        <v>District 1</v>
      </c>
      <c r="F10" s="16" t="s">
        <v>48</v>
      </c>
      <c r="G10" s="16">
        <v>85</v>
      </c>
      <c r="H10" s="16" t="s">
        <v>88</v>
      </c>
      <c r="I10" s="16">
        <v>1</v>
      </c>
      <c r="J10" s="16">
        <v>1</v>
      </c>
      <c r="K10" s="16" t="s">
        <v>53</v>
      </c>
    </row>
    <row r="11" spans="1:11" s="18" customFormat="1" x14ac:dyDescent="0.2">
      <c r="A11" s="18" t="s">
        <v>81</v>
      </c>
      <c r="B11" s="19">
        <v>43924</v>
      </c>
      <c r="C11" s="20" t="s">
        <v>18</v>
      </c>
      <c r="D11" s="14" t="s">
        <v>71</v>
      </c>
      <c r="E11" s="18" t="s">
        <v>83</v>
      </c>
      <c r="F11" s="18" t="s">
        <v>84</v>
      </c>
      <c r="G11" s="18">
        <v>36</v>
      </c>
      <c r="H11" s="18" t="s">
        <v>89</v>
      </c>
      <c r="I11" s="18">
        <v>1</v>
      </c>
    </row>
    <row r="12" spans="1:11" s="16" customFormat="1" x14ac:dyDescent="0.2">
      <c r="A12" s="16" t="s">
        <v>82</v>
      </c>
      <c r="B12" s="17">
        <v>43924</v>
      </c>
      <c r="C12" s="21" t="s">
        <v>22</v>
      </c>
      <c r="D12" s="1" t="s">
        <v>75</v>
      </c>
      <c r="E12" s="16" t="s">
        <v>50</v>
      </c>
      <c r="F12" s="16" t="s">
        <v>48</v>
      </c>
      <c r="G12" s="16">
        <v>67</v>
      </c>
      <c r="H12" s="16" t="s">
        <v>89</v>
      </c>
      <c r="I12" s="16">
        <v>1</v>
      </c>
      <c r="J12" s="16">
        <v>1</v>
      </c>
      <c r="K12" s="16" t="s">
        <v>53</v>
      </c>
    </row>
    <row r="13" spans="1:11" s="18" customFormat="1" x14ac:dyDescent="0.2">
      <c r="A13" s="18" t="s">
        <v>86</v>
      </c>
      <c r="B13" s="19">
        <v>43925</v>
      </c>
      <c r="C13" s="20" t="s">
        <v>4</v>
      </c>
      <c r="D13" s="1" t="s">
        <v>57</v>
      </c>
      <c r="E13" s="18" t="s">
        <v>49</v>
      </c>
      <c r="G13" s="18">
        <v>12</v>
      </c>
      <c r="H13" s="18" t="s">
        <v>88</v>
      </c>
      <c r="I13" s="18">
        <v>1</v>
      </c>
    </row>
    <row r="14" spans="1:11" x14ac:dyDescent="0.2">
      <c r="A14" s="18" t="s">
        <v>90</v>
      </c>
      <c r="B14" s="15">
        <v>43927</v>
      </c>
      <c r="C14" s="22" t="s">
        <v>13</v>
      </c>
      <c r="D14" s="4" t="str">
        <f>VLOOKUP(C14,Barangay!$A$2:$C$22,3,0)</f>
        <v>MAL-BGY-010</v>
      </c>
      <c r="E14" s="4" t="str">
        <f>VLOOKUP(C14,Barangay!$A$2:$C$22,2,0)</f>
        <v>District 1</v>
      </c>
      <c r="F14" s="4" t="s">
        <v>93</v>
      </c>
      <c r="H14" s="4" t="s">
        <v>89</v>
      </c>
      <c r="I14" s="4">
        <v>1</v>
      </c>
    </row>
    <row r="15" spans="1:11" x14ac:dyDescent="0.2">
      <c r="A15" s="18" t="s">
        <v>91</v>
      </c>
      <c r="B15" s="15">
        <v>43927</v>
      </c>
      <c r="C15" s="22" t="s">
        <v>16</v>
      </c>
      <c r="D15" s="4" t="str">
        <f>VLOOKUP(C15,Barangay!$A$2:$C$22,3,0)</f>
        <v>MAL-BGY-013</v>
      </c>
      <c r="E15" s="4" t="str">
        <f>VLOOKUP(C15,Barangay!$A$2:$C$22,2,0)</f>
        <v>District 1</v>
      </c>
      <c r="F15" s="4" t="s">
        <v>94</v>
      </c>
      <c r="H15" s="4" t="s">
        <v>89</v>
      </c>
      <c r="I15" s="4">
        <v>1</v>
      </c>
    </row>
    <row r="16" spans="1:11" x14ac:dyDescent="0.2">
      <c r="A16" s="18" t="s">
        <v>92</v>
      </c>
      <c r="B16" s="15">
        <v>43927</v>
      </c>
      <c r="C16" s="22" t="s">
        <v>15</v>
      </c>
      <c r="D16" s="4" t="str">
        <f>VLOOKUP(C16,Barangay!$A$2:$C$22,3,0)</f>
        <v>MAL-BGY-012</v>
      </c>
      <c r="E16" s="4" t="str">
        <f>VLOOKUP(C16,Barangay!$A$2:$C$22,2,0)</f>
        <v>District 1</v>
      </c>
      <c r="G16" s="4">
        <v>41</v>
      </c>
      <c r="H16" s="4" t="s">
        <v>89</v>
      </c>
      <c r="I16" s="4">
        <v>1</v>
      </c>
    </row>
    <row r="17" spans="3:3" x14ac:dyDescent="0.2">
      <c r="C17" s="22"/>
    </row>
    <row r="18" spans="3:3" x14ac:dyDescent="0.2">
      <c r="C18" s="22"/>
    </row>
    <row r="19" spans="3:3" x14ac:dyDescent="0.2">
      <c r="C19" s="22"/>
    </row>
    <row r="20" spans="3:3" x14ac:dyDescent="0.2">
      <c r="C20" s="22"/>
    </row>
    <row r="21" spans="3:3" x14ac:dyDescent="0.2">
      <c r="C21" s="22"/>
    </row>
    <row r="22" spans="3:3" x14ac:dyDescent="0.2">
      <c r="C22" s="22"/>
    </row>
    <row r="23" spans="3:3" x14ac:dyDescent="0.2">
      <c r="C23" s="22"/>
    </row>
    <row r="24" spans="3:3" x14ac:dyDescent="0.2">
      <c r="C24" s="22"/>
    </row>
    <row r="27" spans="3:3" x14ac:dyDescent="0.2">
      <c r="C27" s="22"/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28CF-5F36-4CE3-9557-08A16091058F}">
  <dimension ref="A1:E22"/>
  <sheetViews>
    <sheetView workbookViewId="0">
      <selection sqref="A1:A1048576"/>
    </sheetView>
  </sheetViews>
  <sheetFormatPr defaultRowHeight="11.25" x14ac:dyDescent="0.2"/>
  <cols>
    <col min="1" max="1" width="9.85546875" style="1" bestFit="1" customWidth="1"/>
    <col min="2" max="2" width="13.85546875" style="4" bestFit="1" customWidth="1"/>
    <col min="3" max="3" width="7" style="4" bestFit="1" customWidth="1"/>
    <col min="4" max="4" width="10" style="4" bestFit="1" customWidth="1"/>
    <col min="5" max="5" width="5.85546875" style="4" bestFit="1" customWidth="1"/>
    <col min="6" max="16384" width="9.140625" style="1"/>
  </cols>
  <sheetData>
    <row r="1" spans="1:5" x14ac:dyDescent="0.2">
      <c r="A1" s="1" t="s">
        <v>36</v>
      </c>
      <c r="B1" s="4" t="s">
        <v>0</v>
      </c>
      <c r="C1" s="4" t="s">
        <v>1</v>
      </c>
      <c r="D1" s="4" t="s">
        <v>55</v>
      </c>
      <c r="E1" s="4" t="s">
        <v>54</v>
      </c>
    </row>
    <row r="2" spans="1:5" x14ac:dyDescent="0.2">
      <c r="A2" s="1" t="s">
        <v>57</v>
      </c>
      <c r="B2" s="3" t="s">
        <v>4</v>
      </c>
      <c r="C2" s="5" t="s">
        <v>49</v>
      </c>
      <c r="D2" s="4">
        <f>SUMIF('Confirmed Cases'!$C$2:$C$100,'Summary-District'!B2,'Confirmed Cases'!$I$2:$I$100)</f>
        <v>1</v>
      </c>
      <c r="E2" s="4">
        <f>SUMIF('Confirmed Cases'!$C$2:$C$100,'Summary-District'!B2,'Confirmed Cases'!$J$2:$J$100)</f>
        <v>0</v>
      </c>
    </row>
    <row r="3" spans="1:5" x14ac:dyDescent="0.2">
      <c r="A3" s="1" t="s">
        <v>58</v>
      </c>
      <c r="B3" s="3" t="s">
        <v>5</v>
      </c>
      <c r="C3" s="5" t="s">
        <v>49</v>
      </c>
      <c r="D3" s="4">
        <f>SUMIF('Confirmed Cases'!$C$2:$C$100,'Summary-District'!B3,'Confirmed Cases'!$I$2:$I$100)</f>
        <v>1</v>
      </c>
      <c r="E3" s="4">
        <f>SUMIF('Confirmed Cases'!$C$2:$C$100,'Summary-District'!B3,'Confirmed Cases'!$J$2:$J$100)</f>
        <v>1</v>
      </c>
    </row>
    <row r="4" spans="1:5" x14ac:dyDescent="0.2">
      <c r="A4" s="1" t="s">
        <v>59</v>
      </c>
      <c r="B4" s="3" t="s">
        <v>6</v>
      </c>
      <c r="C4" s="5" t="s">
        <v>49</v>
      </c>
      <c r="D4" s="4">
        <f>SUMIF('Confirmed Cases'!$C$2:$C$100,'Summary-District'!B4,'Confirmed Cases'!$I$2:$I$100)</f>
        <v>1</v>
      </c>
      <c r="E4" s="4">
        <f>SUMIF('Confirmed Cases'!$C$2:$C$100,'Summary-District'!B4,'Confirmed Cases'!$J$2:$J$100)</f>
        <v>1</v>
      </c>
    </row>
    <row r="5" spans="1:5" x14ac:dyDescent="0.2">
      <c r="A5" s="1" t="s">
        <v>60</v>
      </c>
      <c r="B5" s="3" t="s">
        <v>7</v>
      </c>
      <c r="C5" s="5" t="s">
        <v>49</v>
      </c>
      <c r="D5" s="4">
        <f>SUMIF('Confirmed Cases'!$C$2:$C$100,'Summary-District'!B5,'Confirmed Cases'!$I$2:$I$100)</f>
        <v>0</v>
      </c>
      <c r="E5" s="4">
        <f>SUMIF('Confirmed Cases'!$C$2:$C$100,'Summary-District'!B5,'Confirmed Cases'!$J$2:$J$100)</f>
        <v>0</v>
      </c>
    </row>
    <row r="6" spans="1:5" x14ac:dyDescent="0.2">
      <c r="A6" s="1" t="s">
        <v>61</v>
      </c>
      <c r="B6" s="3" t="s">
        <v>8</v>
      </c>
      <c r="C6" s="5" t="s">
        <v>49</v>
      </c>
      <c r="D6" s="4">
        <f>SUMIF('Confirmed Cases'!$C$2:$C$100,'Summary-District'!B6,'Confirmed Cases'!$I$2:$I$100)</f>
        <v>2</v>
      </c>
      <c r="E6" s="4">
        <f>SUMIF('Confirmed Cases'!$C$2:$C$100,'Summary-District'!B6,'Confirmed Cases'!$J$2:$J$100)</f>
        <v>0</v>
      </c>
    </row>
    <row r="7" spans="1:5" x14ac:dyDescent="0.2">
      <c r="A7" s="1" t="s">
        <v>62</v>
      </c>
      <c r="B7" s="3" t="s">
        <v>9</v>
      </c>
      <c r="C7" s="5" t="s">
        <v>49</v>
      </c>
      <c r="D7" s="4">
        <f>SUMIF('Confirmed Cases'!$C$2:$C$100,'Summary-District'!B7,'Confirmed Cases'!$I$2:$I$100)</f>
        <v>0</v>
      </c>
      <c r="E7" s="4">
        <f>SUMIF('Confirmed Cases'!$C$2:$C$100,'Summary-District'!B7,'Confirmed Cases'!$J$2:$J$100)</f>
        <v>0</v>
      </c>
    </row>
    <row r="8" spans="1:5" x14ac:dyDescent="0.2">
      <c r="A8" s="1" t="s">
        <v>63</v>
      </c>
      <c r="B8" s="3" t="s">
        <v>10</v>
      </c>
      <c r="C8" s="5" t="s">
        <v>49</v>
      </c>
      <c r="D8" s="4">
        <f>SUMIF('Confirmed Cases'!$C$2:$C$100,'Summary-District'!B8,'Confirmed Cases'!$I$2:$I$100)</f>
        <v>0</v>
      </c>
      <c r="E8" s="4">
        <f>SUMIF('Confirmed Cases'!$C$2:$C$100,'Summary-District'!B8,'Confirmed Cases'!$J$2:$J$100)</f>
        <v>0</v>
      </c>
    </row>
    <row r="9" spans="1:5" x14ac:dyDescent="0.2">
      <c r="A9" s="1" t="s">
        <v>64</v>
      </c>
      <c r="B9" s="3" t="s">
        <v>11</v>
      </c>
      <c r="C9" s="5" t="s">
        <v>49</v>
      </c>
      <c r="D9" s="4">
        <f>SUMIF('Confirmed Cases'!$C$2:$C$100,'Summary-District'!B9,'Confirmed Cases'!$I$2:$I$100)</f>
        <v>1</v>
      </c>
      <c r="E9" s="4">
        <f>SUMIF('Confirmed Cases'!$C$2:$C$100,'Summary-District'!B9,'Confirmed Cases'!$J$2:$J$100)</f>
        <v>0</v>
      </c>
    </row>
    <row r="10" spans="1:5" x14ac:dyDescent="0.2">
      <c r="A10" s="1" t="s">
        <v>65</v>
      </c>
      <c r="B10" s="3" t="s">
        <v>12</v>
      </c>
      <c r="C10" s="5" t="s">
        <v>49</v>
      </c>
      <c r="D10" s="4">
        <f>SUMIF('Confirmed Cases'!$C$2:$C$100,'Summary-District'!B10,'Confirmed Cases'!$I$2:$I$100)</f>
        <v>0</v>
      </c>
      <c r="E10" s="4">
        <f>SUMIF('Confirmed Cases'!$C$2:$C$100,'Summary-District'!B10,'Confirmed Cases'!$J$2:$J$100)</f>
        <v>0</v>
      </c>
    </row>
    <row r="11" spans="1:5" x14ac:dyDescent="0.2">
      <c r="A11" s="1" t="s">
        <v>66</v>
      </c>
      <c r="B11" s="3" t="s">
        <v>13</v>
      </c>
      <c r="C11" s="5" t="s">
        <v>49</v>
      </c>
      <c r="D11" s="4">
        <f>SUMIF('Confirmed Cases'!$C$2:$C$100,'Summary-District'!B11,'Confirmed Cases'!$I$2:$I$100)</f>
        <v>1</v>
      </c>
      <c r="E11" s="4">
        <f>SUMIF('Confirmed Cases'!$C$2:$C$100,'Summary-District'!B11,'Confirmed Cases'!$J$2:$J$100)</f>
        <v>0</v>
      </c>
    </row>
    <row r="12" spans="1:5" x14ac:dyDescent="0.2">
      <c r="A12" s="1" t="s">
        <v>67</v>
      </c>
      <c r="B12" s="3" t="s">
        <v>14</v>
      </c>
      <c r="C12" s="5" t="s">
        <v>49</v>
      </c>
      <c r="D12" s="4">
        <f>SUMIF('Confirmed Cases'!$C$2:$C$100,'Summary-District'!B12,'Confirmed Cases'!$I$2:$I$100)</f>
        <v>0</v>
      </c>
      <c r="E12" s="4">
        <f>SUMIF('Confirmed Cases'!$C$2:$C$100,'Summary-District'!B12,'Confirmed Cases'!$J$2:$J$100)</f>
        <v>0</v>
      </c>
    </row>
    <row r="13" spans="1:5" x14ac:dyDescent="0.2">
      <c r="A13" s="1" t="s">
        <v>68</v>
      </c>
      <c r="B13" s="3" t="s">
        <v>15</v>
      </c>
      <c r="C13" s="5" t="s">
        <v>49</v>
      </c>
      <c r="D13" s="4">
        <f>SUMIF('Confirmed Cases'!$C$2:$C$100,'Summary-District'!B13,'Confirmed Cases'!$I$2:$I$100)</f>
        <v>1</v>
      </c>
      <c r="E13" s="4">
        <f>SUMIF('Confirmed Cases'!$C$2:$C$100,'Summary-District'!B13,'Confirmed Cases'!$J$2:$J$100)</f>
        <v>0</v>
      </c>
    </row>
    <row r="14" spans="1:5" x14ac:dyDescent="0.2">
      <c r="A14" s="1" t="s">
        <v>69</v>
      </c>
      <c r="B14" s="3" t="s">
        <v>16</v>
      </c>
      <c r="C14" s="5" t="s">
        <v>49</v>
      </c>
      <c r="D14" s="4">
        <f>SUMIF('Confirmed Cases'!$C$2:$C$100,'Summary-District'!B14,'Confirmed Cases'!$I$2:$I$100)</f>
        <v>2</v>
      </c>
      <c r="E14" s="4">
        <f>SUMIF('Confirmed Cases'!$C$2:$C$100,'Summary-District'!B14,'Confirmed Cases'!$J$2:$J$100)</f>
        <v>0</v>
      </c>
    </row>
    <row r="15" spans="1:5" x14ac:dyDescent="0.2">
      <c r="A15" s="1" t="s">
        <v>70</v>
      </c>
      <c r="B15" s="3" t="s">
        <v>17</v>
      </c>
      <c r="C15" s="5" t="s">
        <v>49</v>
      </c>
      <c r="D15" s="4">
        <f>SUMIF('Confirmed Cases'!$C$2:$C$100,'Summary-District'!B15,'Confirmed Cases'!$I$2:$I$100)</f>
        <v>0</v>
      </c>
      <c r="E15" s="4">
        <f>SUMIF('Confirmed Cases'!$C$2:$C$100,'Summary-District'!B15,'Confirmed Cases'!$J$2:$J$100)</f>
        <v>0</v>
      </c>
    </row>
    <row r="16" spans="1:5" x14ac:dyDescent="0.2">
      <c r="A16" s="1" t="s">
        <v>71</v>
      </c>
      <c r="B16" s="4" t="s">
        <v>18</v>
      </c>
      <c r="C16" s="5" t="s">
        <v>49</v>
      </c>
      <c r="D16" s="4">
        <f>SUMIF('Confirmed Cases'!$C$2:$C$100,'Summary-District'!B16,'Confirmed Cases'!$I$2:$I$100)</f>
        <v>2</v>
      </c>
      <c r="E16" s="4">
        <f>SUMIF('Confirmed Cases'!$C$2:$C$100,'Summary-District'!B16,'Confirmed Cases'!$J$2:$J$100)</f>
        <v>1</v>
      </c>
    </row>
    <row r="17" spans="1:5" x14ac:dyDescent="0.2">
      <c r="A17" s="1" t="s">
        <v>72</v>
      </c>
      <c r="B17" s="3" t="s">
        <v>19</v>
      </c>
      <c r="C17" s="5" t="s">
        <v>50</v>
      </c>
      <c r="D17" s="4">
        <f>SUMIF('Confirmed Cases'!$C$2:$C$100,'Summary-District'!B17,'Confirmed Cases'!$I$2:$I$100)</f>
        <v>1</v>
      </c>
      <c r="E17" s="4">
        <f>SUMIF('Confirmed Cases'!$C$2:$C$100,'Summary-District'!B17,'Confirmed Cases'!$J$2:$J$100)</f>
        <v>0</v>
      </c>
    </row>
    <row r="18" spans="1:5" x14ac:dyDescent="0.2">
      <c r="A18" s="1" t="s">
        <v>73</v>
      </c>
      <c r="B18" s="3" t="s">
        <v>20</v>
      </c>
      <c r="C18" s="5" t="s">
        <v>50</v>
      </c>
      <c r="D18" s="4">
        <f>SUMIF('Confirmed Cases'!$C$2:$C$100,'Summary-District'!B18,'Confirmed Cases'!$I$2:$I$100)</f>
        <v>0</v>
      </c>
      <c r="E18" s="4">
        <f>SUMIF('Confirmed Cases'!$C$2:$C$100,'Summary-District'!B18,'Confirmed Cases'!$J$2:$J$100)</f>
        <v>0</v>
      </c>
    </row>
    <row r="19" spans="1:5" x14ac:dyDescent="0.2">
      <c r="A19" s="1" t="s">
        <v>74</v>
      </c>
      <c r="B19" s="3" t="s">
        <v>21</v>
      </c>
      <c r="C19" s="5" t="s">
        <v>50</v>
      </c>
      <c r="D19" s="4">
        <f>SUMIF('Confirmed Cases'!$C$2:$C$100,'Summary-District'!B19,'Confirmed Cases'!$I$2:$I$100)</f>
        <v>0</v>
      </c>
      <c r="E19" s="4">
        <f>SUMIF('Confirmed Cases'!$C$2:$C$100,'Summary-District'!B19,'Confirmed Cases'!$J$2:$J$100)</f>
        <v>0</v>
      </c>
    </row>
    <row r="20" spans="1:5" x14ac:dyDescent="0.2">
      <c r="A20" s="1" t="s">
        <v>75</v>
      </c>
      <c r="B20" s="3" t="s">
        <v>22</v>
      </c>
      <c r="C20" s="5" t="s">
        <v>50</v>
      </c>
      <c r="D20" s="4">
        <f>SUMIF('Confirmed Cases'!$C$2:$C$100,'Summary-District'!B20,'Confirmed Cases'!$I$2:$I$100)</f>
        <v>2</v>
      </c>
      <c r="E20" s="4">
        <f>SUMIF('Confirmed Cases'!$C$2:$C$100,'Summary-District'!B20,'Confirmed Cases'!$J$2:$J$100)</f>
        <v>1</v>
      </c>
    </row>
    <row r="21" spans="1:5" x14ac:dyDescent="0.2">
      <c r="A21" s="1" t="s">
        <v>76</v>
      </c>
      <c r="B21" s="3" t="s">
        <v>23</v>
      </c>
      <c r="C21" s="5" t="s">
        <v>50</v>
      </c>
      <c r="D21" s="4">
        <f>SUMIF('Confirmed Cases'!$C$2:$C$100,'Summary-District'!B21,'Confirmed Cases'!$I$2:$I$100)</f>
        <v>0</v>
      </c>
      <c r="E21" s="4">
        <f>SUMIF('Confirmed Cases'!$C$2:$C$100,'Summary-District'!B21,'Confirmed Cases'!$J$2:$J$100)</f>
        <v>0</v>
      </c>
    </row>
    <row r="22" spans="1:5" x14ac:dyDescent="0.2">
      <c r="A22" s="1" t="s">
        <v>77</v>
      </c>
      <c r="B22" s="3" t="s">
        <v>24</v>
      </c>
      <c r="C22" s="5" t="s">
        <v>50</v>
      </c>
      <c r="D22" s="4">
        <f>SUMIF('Confirmed Cases'!$C$2:$C$100,'Summary-District'!B22,'Confirmed Cases'!$I$2:$I$100)</f>
        <v>0</v>
      </c>
      <c r="E22" s="4">
        <f>SUMIF('Confirmed Cases'!$C$2:$C$100,'Summary-District'!B22,'Confirmed Cases'!$J$2:$J$100)</f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F1BA-2ACD-467F-941F-AE63E75386D6}">
  <dimension ref="A1:D3"/>
  <sheetViews>
    <sheetView workbookViewId="0">
      <selection activeCell="D2" sqref="D2"/>
    </sheetView>
  </sheetViews>
  <sheetFormatPr defaultRowHeight="11.25" x14ac:dyDescent="0.2"/>
  <cols>
    <col min="1" max="1" width="9.140625" style="1"/>
    <col min="2" max="2" width="16.140625" style="1" bestFit="1" customWidth="1"/>
    <col min="3" max="3" width="9.5703125" style="1" bestFit="1" customWidth="1"/>
    <col min="4" max="4" width="11.85546875" style="1" bestFit="1" customWidth="1"/>
    <col min="5" max="16384" width="9.140625" style="1"/>
  </cols>
  <sheetData>
    <row r="1" spans="1:4" x14ac:dyDescent="0.2">
      <c r="A1" s="1" t="s">
        <v>79</v>
      </c>
      <c r="B1" s="1" t="s">
        <v>26</v>
      </c>
      <c r="C1" s="1" t="s">
        <v>27</v>
      </c>
      <c r="D1" s="1" t="s">
        <v>28</v>
      </c>
    </row>
    <row r="2" spans="1:4" x14ac:dyDescent="0.2">
      <c r="A2" s="2">
        <f ca="1">NOW()</f>
        <v>43927.728537962961</v>
      </c>
      <c r="B2" s="1">
        <f>SUM('Confirmed Cases'!I2:I100)</f>
        <v>15</v>
      </c>
      <c r="C2" s="1">
        <f>SUM('Confirmed Cases'!J2:J100)</f>
        <v>4</v>
      </c>
      <c r="D2" s="1">
        <v>1</v>
      </c>
    </row>
    <row r="3" spans="1:4" x14ac:dyDescent="0.2">
      <c r="A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EA79625-887C-4ECF-BE44-641AD7ED24D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Barangay</vt:lpstr>
      <vt:lpstr>Confirmed Cases</vt:lpstr>
      <vt:lpstr>Summary-District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Rowie Deraco</dc:creator>
  <cp:lastModifiedBy>Rowie Deraco</cp:lastModifiedBy>
  <dcterms:created xsi:type="dcterms:W3CDTF">2020-04-01T11:48:36Z</dcterms:created>
  <dcterms:modified xsi:type="dcterms:W3CDTF">2020-04-06T09:29:20Z</dcterms:modified>
</cp:coreProperties>
</file>