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su Nakagawa\Desktop\2年後期機械工学実験\実験E\"/>
    </mc:Choice>
  </mc:AlternateContent>
  <xr:revisionPtr revIDLastSave="0" documentId="13_ncr:1_{7E1ABBC2-B4B6-475F-93E7-D055F835CFC4}" xr6:coauthVersionLast="38" xr6:coauthVersionMax="38" xr10:uidLastSave="{00000000-0000-0000-0000-000000000000}"/>
  <bookViews>
    <workbookView xWindow="0" yWindow="0" windowWidth="19200" windowHeight="6480" xr2:uid="{9A225253-0CB1-4B56-B3B2-33043DEE5C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5" i="1" l="1"/>
  <c r="J14" i="1"/>
  <c r="H14" i="1" l="1"/>
  <c r="J10" i="1"/>
  <c r="K10" i="1"/>
  <c r="K9" i="1"/>
  <c r="J9" i="1"/>
  <c r="D18" i="1"/>
  <c r="D13" i="1"/>
  <c r="D14" i="1"/>
  <c r="D15" i="1"/>
  <c r="D16" i="1"/>
  <c r="D17" i="1"/>
  <c r="D12" i="1"/>
  <c r="G9" i="1"/>
  <c r="G4" i="1"/>
  <c r="G5" i="1"/>
  <c r="G6" i="1"/>
  <c r="G7" i="1"/>
  <c r="G8" i="1"/>
  <c r="G3" i="1"/>
  <c r="E4" i="1"/>
  <c r="E5" i="1"/>
  <c r="E6" i="1"/>
  <c r="E7" i="1"/>
  <c r="E8" i="1"/>
  <c r="E9" i="1"/>
  <c r="E3" i="1"/>
  <c r="N5" i="1"/>
  <c r="M5" i="1"/>
  <c r="B3" i="1" l="1"/>
  <c r="F9" i="1"/>
  <c r="D9" i="1"/>
</calcChain>
</file>

<file path=xl/sharedStrings.xml><?xml version="1.0" encoding="utf-8"?>
<sst xmlns="http://schemas.openxmlformats.org/spreadsheetml/2006/main" count="43" uniqueCount="36">
  <si>
    <t>円柱</t>
    <rPh sb="0" eb="2">
      <t>エンチュウ</t>
    </rPh>
    <phoneticPr fontId="1"/>
  </si>
  <si>
    <t>St</t>
    <phoneticPr fontId="1"/>
  </si>
  <si>
    <t>平版</t>
    <rPh sb="0" eb="1">
      <t>ヒラ</t>
    </rPh>
    <rPh sb="1" eb="2">
      <t>バン</t>
    </rPh>
    <phoneticPr fontId="1"/>
  </si>
  <si>
    <t>平均値</t>
    <rPh sb="0" eb="3">
      <t>ヘイキンチ</t>
    </rPh>
    <phoneticPr fontId="1"/>
  </si>
  <si>
    <t>測定１</t>
    <rPh sb="0" eb="2">
      <t>ソクテイ</t>
    </rPh>
    <phoneticPr fontId="1"/>
  </si>
  <si>
    <t>測定２</t>
    <rPh sb="0" eb="2">
      <t>ソクテイ</t>
    </rPh>
    <phoneticPr fontId="1"/>
  </si>
  <si>
    <t>測定３</t>
    <rPh sb="0" eb="2">
      <t>ソクテイ</t>
    </rPh>
    <phoneticPr fontId="1"/>
  </si>
  <si>
    <t>測定５</t>
    <rPh sb="0" eb="2">
      <t>ソクテイ</t>
    </rPh>
    <phoneticPr fontId="1"/>
  </si>
  <si>
    <t>測定６</t>
    <rPh sb="0" eb="2">
      <t>ソクテイ</t>
    </rPh>
    <phoneticPr fontId="1"/>
  </si>
  <si>
    <t>測定値</t>
    <rPh sb="0" eb="3">
      <t>ソクテイチ</t>
    </rPh>
    <phoneticPr fontId="1"/>
  </si>
  <si>
    <t>理論値</t>
    <rPh sb="0" eb="3">
      <t>リロンチ</t>
    </rPh>
    <phoneticPr fontId="1"/>
  </si>
  <si>
    <t>円柱</t>
    <rPh sb="0" eb="2">
      <t>エンチュウ</t>
    </rPh>
    <phoneticPr fontId="1"/>
  </si>
  <si>
    <t>平版</t>
    <rPh sb="0" eb="1">
      <t>ヒラ</t>
    </rPh>
    <rPh sb="1" eb="2">
      <t>バン</t>
    </rPh>
    <phoneticPr fontId="1"/>
  </si>
  <si>
    <t>変換（周期）</t>
    <rPh sb="0" eb="2">
      <t>ヘンカン</t>
    </rPh>
    <rPh sb="3" eb="5">
      <t>シュウキ</t>
    </rPh>
    <phoneticPr fontId="1"/>
  </si>
  <si>
    <t>表　カルマン渦のカウント数</t>
    <rPh sb="0" eb="1">
      <t>ヒョウ</t>
    </rPh>
    <rPh sb="6" eb="7">
      <t>ウズ</t>
    </rPh>
    <rPh sb="12" eb="13">
      <t>スウ</t>
    </rPh>
    <phoneticPr fontId="1"/>
  </si>
  <si>
    <t>表　カルマン渦のそれぞれの値</t>
    <rPh sb="0" eb="1">
      <t>ヒョウ</t>
    </rPh>
    <rPh sb="6" eb="7">
      <t>ウズ</t>
    </rPh>
    <rPh sb="13" eb="14">
      <t>アタイ</t>
    </rPh>
    <phoneticPr fontId="1"/>
  </si>
  <si>
    <t>周波数(円柱）</t>
    <rPh sb="0" eb="3">
      <t>シュウハスウ</t>
    </rPh>
    <rPh sb="4" eb="6">
      <t>エンチュウ</t>
    </rPh>
    <phoneticPr fontId="1"/>
  </si>
  <si>
    <t>平板（周波数）</t>
    <rPh sb="0" eb="2">
      <t>ヘイバン</t>
    </rPh>
    <rPh sb="3" eb="6">
      <t>シュウハスウ</t>
    </rPh>
    <phoneticPr fontId="1"/>
  </si>
  <si>
    <t>uc</t>
    <phoneticPr fontId="1"/>
  </si>
  <si>
    <t>円柱</t>
    <rPh sb="0" eb="2">
      <t>エンチュウ</t>
    </rPh>
    <phoneticPr fontId="1"/>
  </si>
  <si>
    <t>平板</t>
    <rPh sb="0" eb="2">
      <t>ヘイバン</t>
    </rPh>
    <phoneticPr fontId="1"/>
  </si>
  <si>
    <t>測定値</t>
    <rPh sb="0" eb="3">
      <t>ソクテイチ</t>
    </rPh>
    <phoneticPr fontId="1"/>
  </si>
  <si>
    <t>流速</t>
    <rPh sb="0" eb="2">
      <t>リュウソク</t>
    </rPh>
    <phoneticPr fontId="1"/>
  </si>
  <si>
    <t>L</t>
    <phoneticPr fontId="1"/>
  </si>
  <si>
    <t>熱線流速計</t>
    <rPh sb="0" eb="1">
      <t>ネツ</t>
    </rPh>
    <rPh sb="1" eb="2">
      <t>セン</t>
    </rPh>
    <rPh sb="2" eb="4">
      <t>リュウソク</t>
    </rPh>
    <rPh sb="4" eb="5">
      <t>ケイ</t>
    </rPh>
    <phoneticPr fontId="1"/>
  </si>
  <si>
    <t>熱線流速計</t>
    <rPh sb="0" eb="1">
      <t>ネツ</t>
    </rPh>
    <rPh sb="1" eb="2">
      <t>セン</t>
    </rPh>
    <rPh sb="2" eb="4">
      <t>リュウソク</t>
    </rPh>
    <rPh sb="4" eb="5">
      <t>ケイ</t>
    </rPh>
    <phoneticPr fontId="1"/>
  </si>
  <si>
    <t>表　各値のストローハル数</t>
    <rPh sb="0" eb="1">
      <t>ヒョウ</t>
    </rPh>
    <rPh sb="2" eb="3">
      <t>カク</t>
    </rPh>
    <rPh sb="3" eb="4">
      <t>アタイ</t>
    </rPh>
    <rPh sb="11" eb="12">
      <t>スウ</t>
    </rPh>
    <phoneticPr fontId="1"/>
  </si>
  <si>
    <t>ガス定数R</t>
    <rPh sb="2" eb="4">
      <t>テイスウ</t>
    </rPh>
    <phoneticPr fontId="1"/>
  </si>
  <si>
    <t>表　実験下での各値</t>
    <rPh sb="0" eb="1">
      <t>ヒョウ</t>
    </rPh>
    <rPh sb="2" eb="4">
      <t>ジッケン</t>
    </rPh>
    <rPh sb="4" eb="5">
      <t>カ</t>
    </rPh>
    <rPh sb="7" eb="9">
      <t>カクアタイ</t>
    </rPh>
    <phoneticPr fontId="1"/>
  </si>
  <si>
    <t>円柱</t>
    <rPh sb="0" eb="2">
      <t>エンチュウ</t>
    </rPh>
    <phoneticPr fontId="1"/>
  </si>
  <si>
    <t>標準偏差</t>
    <rPh sb="0" eb="2">
      <t>ヒョウジュン</t>
    </rPh>
    <rPh sb="2" eb="4">
      <t>ヘンサ</t>
    </rPh>
    <phoneticPr fontId="1"/>
  </si>
  <si>
    <t>平板</t>
    <rPh sb="0" eb="2">
      <t>ヘイバン</t>
    </rPh>
    <phoneticPr fontId="1"/>
  </si>
  <si>
    <t>表　各物体の標準偏差</t>
    <rPh sb="0" eb="1">
      <t>ヒョウ</t>
    </rPh>
    <rPh sb="2" eb="3">
      <t>カク</t>
    </rPh>
    <rPh sb="3" eb="5">
      <t>ブッタイ</t>
    </rPh>
    <rPh sb="6" eb="8">
      <t>ヒョウジュン</t>
    </rPh>
    <rPh sb="8" eb="10">
      <t>ヘンサ</t>
    </rPh>
    <phoneticPr fontId="1"/>
  </si>
  <si>
    <t>室温T [K]</t>
    <rPh sb="0" eb="2">
      <t>シツオン</t>
    </rPh>
    <phoneticPr fontId="1"/>
  </si>
  <si>
    <t>粘性係数μ</t>
    <rPh sb="0" eb="2">
      <t>ネンセイ</t>
    </rPh>
    <rPh sb="2" eb="4">
      <t>ケイスウ</t>
    </rPh>
    <phoneticPr fontId="1"/>
  </si>
  <si>
    <t>流速U [m/s]</t>
    <rPh sb="0" eb="2">
      <t>リュウソク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</si>
</sst>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4DEE-8A5F-4014-8341-F5C153C4094F}">
  <dimension ref="A1:N18"/>
  <sheetViews>
    <sheetView tabSelected="1" topLeftCell="A2" workbookViewId="0">
      <selection activeCell="G12" sqref="G12:H16"/>
    </sheetView>
  </sheetViews>
  <sheetFormatPr defaultRowHeight="17.649999999999999" x14ac:dyDescent="0.7"/>
  <cols>
    <col min="5" max="5" width="13.0625" customWidth="1"/>
    <col min="6" max="6" width="9" customWidth="1"/>
    <col min="7" max="7" width="12.5625" customWidth="1"/>
    <col min="9" max="9" width="15.0625" customWidth="1"/>
    <col min="10" max="10" width="9.5" bestFit="1" customWidth="1"/>
    <col min="11" max="11" width="9.4375" bestFit="1" customWidth="1"/>
  </cols>
  <sheetData>
    <row r="1" spans="1:14" x14ac:dyDescent="0.7">
      <c r="C1" s="4" t="s">
        <v>14</v>
      </c>
      <c r="D1" s="4"/>
      <c r="E1" s="4"/>
      <c r="F1" s="4"/>
      <c r="G1" s="4"/>
      <c r="I1" s="4" t="s">
        <v>15</v>
      </c>
      <c r="J1" s="4"/>
      <c r="K1" s="4"/>
    </row>
    <row r="2" spans="1:14" x14ac:dyDescent="0.7">
      <c r="A2" t="s">
        <v>1</v>
      </c>
      <c r="B2">
        <v>0.21060000000000001</v>
      </c>
      <c r="D2" t="s">
        <v>0</v>
      </c>
      <c r="E2" t="s">
        <v>16</v>
      </c>
      <c r="F2" t="s">
        <v>2</v>
      </c>
      <c r="G2" t="s">
        <v>17</v>
      </c>
      <c r="J2" t="s">
        <v>11</v>
      </c>
      <c r="K2" t="s">
        <v>12</v>
      </c>
    </row>
    <row r="3" spans="1:14" x14ac:dyDescent="0.7">
      <c r="A3" t="s">
        <v>13</v>
      </c>
      <c r="B3">
        <f>63/16</f>
        <v>3.9375</v>
      </c>
      <c r="C3" t="s">
        <v>4</v>
      </c>
      <c r="D3">
        <v>95</v>
      </c>
      <c r="E3" s="3">
        <f>D3/$B$3</f>
        <v>24.126984126984127</v>
      </c>
      <c r="F3">
        <v>95</v>
      </c>
      <c r="G3" s="2">
        <f>F3/$B$3</f>
        <v>24.126984126984127</v>
      </c>
      <c r="I3" t="s">
        <v>9</v>
      </c>
      <c r="J3" s="2">
        <v>30.94179894179894</v>
      </c>
      <c r="K3" s="2">
        <v>25.269841269841269</v>
      </c>
    </row>
    <row r="4" spans="1:14" x14ac:dyDescent="0.7">
      <c r="A4" t="s">
        <v>22</v>
      </c>
      <c r="B4">
        <v>1.337</v>
      </c>
      <c r="C4" t="s">
        <v>5</v>
      </c>
      <c r="D4">
        <v>135</v>
      </c>
      <c r="E4" s="3">
        <f t="shared" ref="E4:E8" si="0">D4/$B$3</f>
        <v>34.285714285714285</v>
      </c>
      <c r="F4">
        <v>97</v>
      </c>
      <c r="G4" s="2">
        <f t="shared" ref="G4:G8" si="1">F4/$B$3</f>
        <v>24.634920634920636</v>
      </c>
      <c r="I4" t="s">
        <v>24</v>
      </c>
      <c r="J4">
        <v>37</v>
      </c>
      <c r="K4">
        <v>25</v>
      </c>
    </row>
    <row r="5" spans="1:14" x14ac:dyDescent="0.7">
      <c r="A5" t="s">
        <v>23</v>
      </c>
      <c r="B5">
        <v>1E-3</v>
      </c>
      <c r="C5" t="s">
        <v>6</v>
      </c>
      <c r="D5">
        <v>140</v>
      </c>
      <c r="E5" s="3">
        <f t="shared" si="0"/>
        <v>35.555555555555557</v>
      </c>
      <c r="F5">
        <v>99</v>
      </c>
      <c r="G5" s="2">
        <f t="shared" si="1"/>
        <v>25.142857142857142</v>
      </c>
      <c r="I5" t="s">
        <v>10</v>
      </c>
      <c r="J5" s="2">
        <v>37.872999999999998</v>
      </c>
      <c r="K5" s="2">
        <v>28.163</v>
      </c>
      <c r="M5">
        <f>J5*B3</f>
        <v>149.12493749999999</v>
      </c>
      <c r="N5">
        <f>K5*B3</f>
        <v>110.8918125</v>
      </c>
    </row>
    <row r="6" spans="1:14" x14ac:dyDescent="0.7">
      <c r="C6" t="s">
        <v>7</v>
      </c>
      <c r="D6">
        <v>132</v>
      </c>
      <c r="E6" s="3">
        <f t="shared" si="0"/>
        <v>33.523809523809526</v>
      </c>
      <c r="F6">
        <v>100</v>
      </c>
      <c r="G6" s="2">
        <f t="shared" si="1"/>
        <v>25.396825396825395</v>
      </c>
    </row>
    <row r="7" spans="1:14" x14ac:dyDescent="0.7">
      <c r="C7" t="s">
        <v>7</v>
      </c>
      <c r="D7">
        <v>120</v>
      </c>
      <c r="E7" s="3">
        <f t="shared" si="0"/>
        <v>30.476190476190474</v>
      </c>
      <c r="F7">
        <v>100</v>
      </c>
      <c r="G7" s="2">
        <f t="shared" si="1"/>
        <v>25.396825396825395</v>
      </c>
      <c r="I7" s="4" t="s">
        <v>26</v>
      </c>
      <c r="J7" s="4"/>
      <c r="K7" s="4"/>
    </row>
    <row r="8" spans="1:14" x14ac:dyDescent="0.7">
      <c r="C8" t="s">
        <v>8</v>
      </c>
      <c r="D8">
        <v>109</v>
      </c>
      <c r="E8" s="3">
        <f t="shared" si="0"/>
        <v>27.682539682539684</v>
      </c>
      <c r="F8">
        <v>106</v>
      </c>
      <c r="G8" s="2">
        <f t="shared" si="1"/>
        <v>26.920634920634921</v>
      </c>
      <c r="J8" t="s">
        <v>19</v>
      </c>
      <c r="K8" t="s">
        <v>20</v>
      </c>
    </row>
    <row r="9" spans="1:14" x14ac:dyDescent="0.7">
      <c r="C9" t="s">
        <v>3</v>
      </c>
      <c r="D9">
        <f>AVERAGE(D3:D8)</f>
        <v>121.83333333333333</v>
      </c>
      <c r="E9" s="2">
        <f>AVERAGE(E3:E8)</f>
        <v>30.941798941798947</v>
      </c>
      <c r="F9">
        <f>AVERAGE(F3:F8)</f>
        <v>99.5</v>
      </c>
      <c r="G9" s="2">
        <f>AVERAGE(G3:G8)</f>
        <v>25.269841269841265</v>
      </c>
      <c r="I9" t="s">
        <v>21</v>
      </c>
      <c r="J9" s="1">
        <f>J3*$B$5/$B$4</f>
        <v>2.3142706762751639E-2</v>
      </c>
      <c r="K9" s="1">
        <f>K3*$B$5/$B$4</f>
        <v>1.8900404839073501E-2</v>
      </c>
    </row>
    <row r="10" spans="1:14" x14ac:dyDescent="0.7">
      <c r="I10" t="s">
        <v>25</v>
      </c>
      <c r="J10" s="1">
        <f>J4*$B$5/$B$4</f>
        <v>2.7673896783844427E-2</v>
      </c>
      <c r="K10" s="1">
        <f>K4*$B$5/$B$4</f>
        <v>1.8698578908002993E-2</v>
      </c>
    </row>
    <row r="12" spans="1:14" x14ac:dyDescent="0.7">
      <c r="C12" t="s">
        <v>4</v>
      </c>
      <c r="D12">
        <f>D3^2</f>
        <v>9025</v>
      </c>
      <c r="G12" s="4" t="s">
        <v>28</v>
      </c>
      <c r="H12" s="4"/>
      <c r="I12" s="4" t="s">
        <v>32</v>
      </c>
      <c r="J12" s="4"/>
    </row>
    <row r="13" spans="1:14" x14ac:dyDescent="0.7">
      <c r="C13" t="s">
        <v>5</v>
      </c>
      <c r="D13">
        <f t="shared" ref="D13:D17" si="2">D4^2</f>
        <v>18225</v>
      </c>
      <c r="G13" t="s">
        <v>33</v>
      </c>
      <c r="H13">
        <v>298.25</v>
      </c>
      <c r="J13" t="s">
        <v>30</v>
      </c>
    </row>
    <row r="14" spans="1:14" x14ac:dyDescent="0.7">
      <c r="C14" t="s">
        <v>6</v>
      </c>
      <c r="D14">
        <f t="shared" si="2"/>
        <v>19600</v>
      </c>
      <c r="G14" t="s">
        <v>34</v>
      </c>
      <c r="H14">
        <f>1.83781*10^5</f>
        <v>183781</v>
      </c>
      <c r="I14" t="s">
        <v>29</v>
      </c>
      <c r="J14" s="2">
        <f>_xlfn.STDEV.P(E3:E8)</f>
        <v>4.008668974576663</v>
      </c>
    </row>
    <row r="15" spans="1:14" x14ac:dyDescent="0.7">
      <c r="C15" t="s">
        <v>7</v>
      </c>
      <c r="D15">
        <f t="shared" si="2"/>
        <v>17424</v>
      </c>
      <c r="G15" t="s">
        <v>27</v>
      </c>
      <c r="H15">
        <v>287.10000000000002</v>
      </c>
      <c r="I15" t="s">
        <v>31</v>
      </c>
      <c r="J15">
        <f>_xlfn.STDEV.P(G3:G8)</f>
        <v>0.86436308387987881</v>
      </c>
    </row>
    <row r="16" spans="1:14" x14ac:dyDescent="0.7">
      <c r="C16" t="s">
        <v>7</v>
      </c>
      <c r="D16">
        <f t="shared" si="2"/>
        <v>14400</v>
      </c>
      <c r="G16" t="s">
        <v>35</v>
      </c>
      <c r="H16">
        <v>1.337</v>
      </c>
    </row>
    <row r="17" spans="3:4" x14ac:dyDescent="0.7">
      <c r="C17" t="s">
        <v>8</v>
      </c>
      <c r="D17">
        <f t="shared" si="2"/>
        <v>11881</v>
      </c>
    </row>
    <row r="18" spans="3:4" x14ac:dyDescent="0.7">
      <c r="C18" t="s">
        <v>18</v>
      </c>
      <c r="D18">
        <f>POWER(SUM(D12:D17),1/2)</f>
        <v>300.92357833842135</v>
      </c>
    </row>
  </sheetData>
  <mergeCells count="5">
    <mergeCell ref="I1:K1"/>
    <mergeCell ref="C1:G1"/>
    <mergeCell ref="I7:K7"/>
    <mergeCell ref="G12:H12"/>
    <mergeCell ref="I12:J1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 Nakagawa</dc:creator>
  <cp:lastModifiedBy>Natsu Nakagawa</cp:lastModifiedBy>
  <dcterms:created xsi:type="dcterms:W3CDTF">2018-11-10T06:09:47Z</dcterms:created>
  <dcterms:modified xsi:type="dcterms:W3CDTF">2018-11-14T02:55:51Z</dcterms:modified>
</cp:coreProperties>
</file>