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pk001\Desktop\"/>
    </mc:Choice>
  </mc:AlternateContent>
  <bookViews>
    <workbookView xWindow="0" yWindow="0" windowWidth="28800" windowHeight="12030"/>
  </bookViews>
  <sheets>
    <sheet name="Warehouse (PK)" sheetId="1" r:id="rId1"/>
  </sheets>
  <definedNames>
    <definedName name="_xlnm._FilterDatabase" localSheetId="0" hidden="1">'Warehouse (PK)'!$A$9:$CA$203</definedName>
    <definedName name="_xlnm.Print_Area" localSheetId="0">'Warehouse (PK)'!$B$157:$J$166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4" i="1" l="1"/>
  <c r="AG204" i="1"/>
  <c r="AF204" i="1"/>
  <c r="AI204" i="1" s="1"/>
  <c r="AD204" i="1"/>
  <c r="R204" i="1"/>
  <c r="AH203" i="1"/>
  <c r="AG203" i="1"/>
  <c r="AF203" i="1"/>
  <c r="AI203" i="1" s="1"/>
  <c r="AD203" i="1"/>
  <c r="R203" i="1"/>
  <c r="AH202" i="1"/>
  <c r="AG202" i="1"/>
  <c r="AF202" i="1"/>
  <c r="AI202" i="1" s="1"/>
  <c r="AD202" i="1"/>
  <c r="R202" i="1"/>
  <c r="AH201" i="1"/>
  <c r="AG201" i="1"/>
  <c r="AF201" i="1"/>
  <c r="AI201" i="1" s="1"/>
  <c r="AD201" i="1"/>
  <c r="R201" i="1"/>
  <c r="AH200" i="1"/>
  <c r="AG200" i="1"/>
  <c r="AF200" i="1"/>
  <c r="AI200" i="1" s="1"/>
  <c r="AD200" i="1"/>
  <c r="R200" i="1"/>
  <c r="AH199" i="1"/>
  <c r="AG199" i="1"/>
  <c r="AF199" i="1"/>
  <c r="AI199" i="1" s="1"/>
  <c r="AD199" i="1"/>
  <c r="R199" i="1"/>
  <c r="AH198" i="1"/>
  <c r="AG198" i="1"/>
  <c r="AF198" i="1"/>
  <c r="AI198" i="1" s="1"/>
  <c r="AD198" i="1"/>
  <c r="R198" i="1"/>
  <c r="AH197" i="1"/>
  <c r="AG197" i="1"/>
  <c r="AF197" i="1"/>
  <c r="AI197" i="1" s="1"/>
  <c r="AD197" i="1"/>
  <c r="R197" i="1"/>
  <c r="AH196" i="1"/>
  <c r="AG196" i="1"/>
  <c r="AF196" i="1"/>
  <c r="AI196" i="1" s="1"/>
  <c r="AD196" i="1"/>
  <c r="R196" i="1"/>
  <c r="AH195" i="1"/>
  <c r="AG195" i="1"/>
  <c r="AF195" i="1"/>
  <c r="AI195" i="1" s="1"/>
  <c r="AD195" i="1"/>
  <c r="R195" i="1"/>
  <c r="AH194" i="1"/>
  <c r="AG194" i="1"/>
  <c r="AF194" i="1"/>
  <c r="AI194" i="1" s="1"/>
  <c r="AD194" i="1"/>
  <c r="R194" i="1"/>
  <c r="AH193" i="1"/>
  <c r="AG193" i="1"/>
  <c r="AF193" i="1"/>
  <c r="AI193" i="1" s="1"/>
  <c r="AD193" i="1"/>
  <c r="R193" i="1"/>
  <c r="AH192" i="1"/>
  <c r="AG192" i="1"/>
  <c r="AF192" i="1"/>
  <c r="AI192" i="1" s="1"/>
  <c r="AD192" i="1"/>
  <c r="R192" i="1"/>
  <c r="AH191" i="1"/>
  <c r="AG191" i="1"/>
  <c r="AF191" i="1"/>
  <c r="AI191" i="1" s="1"/>
  <c r="AD191" i="1"/>
  <c r="R191" i="1"/>
  <c r="AH190" i="1"/>
  <c r="AG190" i="1"/>
  <c r="AF190" i="1"/>
  <c r="AI190" i="1" s="1"/>
  <c r="AD190" i="1"/>
  <c r="R190" i="1"/>
  <c r="M190" i="1"/>
  <c r="AI189" i="1"/>
  <c r="AH189" i="1"/>
  <c r="AG189" i="1"/>
  <c r="AF189" i="1"/>
  <c r="AD189" i="1"/>
  <c r="R189" i="1"/>
  <c r="M189" i="1"/>
  <c r="AH188" i="1"/>
  <c r="AG188" i="1"/>
  <c r="AF188" i="1"/>
  <c r="AI188" i="1" s="1"/>
  <c r="AD188" i="1"/>
  <c r="R188" i="1"/>
  <c r="M188" i="1"/>
  <c r="AI187" i="1"/>
  <c r="AH187" i="1"/>
  <c r="AG187" i="1"/>
  <c r="AF187" i="1"/>
  <c r="AD187" i="1"/>
  <c r="R187" i="1"/>
  <c r="M187" i="1"/>
  <c r="AH186" i="1"/>
  <c r="AG186" i="1"/>
  <c r="AF186" i="1"/>
  <c r="AI186" i="1" s="1"/>
  <c r="AD186" i="1"/>
  <c r="R186" i="1"/>
  <c r="M186" i="1"/>
  <c r="AI185" i="1"/>
  <c r="AH185" i="1"/>
  <c r="AG185" i="1"/>
  <c r="AF185" i="1"/>
  <c r="AD185" i="1"/>
  <c r="R185" i="1"/>
  <c r="M185" i="1"/>
  <c r="AH184" i="1"/>
  <c r="AG184" i="1"/>
  <c r="AF184" i="1"/>
  <c r="AI184" i="1" s="1"/>
  <c r="AD184" i="1"/>
  <c r="R184" i="1"/>
  <c r="M184" i="1"/>
  <c r="AI183" i="1"/>
  <c r="AH183" i="1"/>
  <c r="AG183" i="1"/>
  <c r="AF183" i="1"/>
  <c r="AD183" i="1"/>
  <c r="R183" i="1"/>
  <c r="M183" i="1"/>
  <c r="AH182" i="1"/>
  <c r="AG182" i="1"/>
  <c r="AF182" i="1"/>
  <c r="AI182" i="1" s="1"/>
  <c r="AD182" i="1"/>
  <c r="R182" i="1"/>
  <c r="M182" i="1"/>
  <c r="AI181" i="1"/>
  <c r="AH181" i="1"/>
  <c r="AG181" i="1"/>
  <c r="AF181" i="1"/>
  <c r="AD181" i="1"/>
  <c r="R181" i="1"/>
  <c r="M181" i="1"/>
  <c r="AH180" i="1"/>
  <c r="AG180" i="1"/>
  <c r="AF180" i="1"/>
  <c r="AI180" i="1" s="1"/>
  <c r="AD180" i="1"/>
  <c r="R180" i="1"/>
  <c r="M180" i="1"/>
  <c r="AH179" i="1"/>
  <c r="AG179" i="1"/>
  <c r="AF179" i="1"/>
  <c r="AI179" i="1" s="1"/>
  <c r="AJ179" i="1" s="1"/>
  <c r="AD179" i="1"/>
  <c r="R179" i="1"/>
  <c r="M179" i="1"/>
  <c r="AH178" i="1"/>
  <c r="AG178" i="1"/>
  <c r="AF178" i="1"/>
  <c r="AI178" i="1" s="1"/>
  <c r="AJ178" i="1" s="1"/>
  <c r="AD178" i="1"/>
  <c r="R178" i="1"/>
  <c r="M178" i="1"/>
  <c r="AH177" i="1"/>
  <c r="AG177" i="1"/>
  <c r="AF177" i="1"/>
  <c r="AI177" i="1" s="1"/>
  <c r="AJ177" i="1" s="1"/>
  <c r="AD177" i="1"/>
  <c r="R177" i="1"/>
  <c r="M177" i="1"/>
  <c r="AH176" i="1"/>
  <c r="AG176" i="1"/>
  <c r="AF176" i="1"/>
  <c r="AI176" i="1" s="1"/>
  <c r="AJ176" i="1" s="1"/>
  <c r="AD176" i="1"/>
  <c r="R176" i="1"/>
  <c r="M176" i="1"/>
  <c r="AH175" i="1"/>
  <c r="AG175" i="1"/>
  <c r="AF175" i="1"/>
  <c r="AI175" i="1" s="1"/>
  <c r="AJ175" i="1" s="1"/>
  <c r="AD175" i="1"/>
  <c r="R175" i="1"/>
  <c r="M175" i="1"/>
  <c r="AH174" i="1"/>
  <c r="AG174" i="1"/>
  <c r="AF174" i="1"/>
  <c r="AI174" i="1" s="1"/>
  <c r="AJ174" i="1" s="1"/>
  <c r="AD174" i="1"/>
  <c r="R174" i="1"/>
  <c r="M174" i="1"/>
  <c r="AH173" i="1"/>
  <c r="AG173" i="1"/>
  <c r="AF173" i="1"/>
  <c r="AI173" i="1" s="1"/>
  <c r="AJ173" i="1" s="1"/>
  <c r="AD173" i="1"/>
  <c r="R173" i="1"/>
  <c r="M173" i="1"/>
  <c r="AH172" i="1"/>
  <c r="AG172" i="1"/>
  <c r="AF172" i="1"/>
  <c r="AI172" i="1" s="1"/>
  <c r="AJ172" i="1" s="1"/>
  <c r="AD172" i="1"/>
  <c r="R172" i="1"/>
  <c r="M172" i="1"/>
  <c r="AH171" i="1"/>
  <c r="AG171" i="1"/>
  <c r="AF171" i="1"/>
  <c r="AI171" i="1" s="1"/>
  <c r="AJ171" i="1" s="1"/>
  <c r="AD171" i="1"/>
  <c r="R171" i="1"/>
  <c r="M171" i="1"/>
  <c r="AH170" i="1"/>
  <c r="AG170" i="1"/>
  <c r="AF170" i="1"/>
  <c r="AI170" i="1" s="1"/>
  <c r="AJ170" i="1" s="1"/>
  <c r="AD170" i="1"/>
  <c r="R170" i="1"/>
  <c r="M170" i="1"/>
  <c r="AH169" i="1"/>
  <c r="AG169" i="1"/>
  <c r="AF169" i="1"/>
  <c r="AI169" i="1" s="1"/>
  <c r="AJ169" i="1" s="1"/>
  <c r="AD169" i="1"/>
  <c r="R169" i="1"/>
  <c r="M169" i="1"/>
  <c r="AH168" i="1"/>
  <c r="AG168" i="1"/>
  <c r="AF168" i="1"/>
  <c r="AI168" i="1" s="1"/>
  <c r="AJ168" i="1" s="1"/>
  <c r="AD168" i="1"/>
  <c r="R168" i="1"/>
  <c r="M168" i="1"/>
  <c r="AH167" i="1"/>
  <c r="AG167" i="1"/>
  <c r="AF167" i="1"/>
  <c r="AI167" i="1" s="1"/>
  <c r="AJ167" i="1" s="1"/>
  <c r="AD167" i="1"/>
  <c r="R167" i="1"/>
  <c r="M167" i="1"/>
  <c r="AH166" i="1"/>
  <c r="AG166" i="1"/>
  <c r="AF166" i="1"/>
  <c r="AI166" i="1" s="1"/>
  <c r="AJ166" i="1" s="1"/>
  <c r="AD166" i="1"/>
  <c r="R166" i="1"/>
  <c r="M166" i="1"/>
  <c r="AH165" i="1"/>
  <c r="AG165" i="1"/>
  <c r="AF165" i="1"/>
  <c r="AI165" i="1" s="1"/>
  <c r="AJ165" i="1" s="1"/>
  <c r="AD165" i="1"/>
  <c r="R165" i="1"/>
  <c r="M165" i="1"/>
  <c r="AH164" i="1"/>
  <c r="AG164" i="1"/>
  <c r="AF164" i="1"/>
  <c r="AI164" i="1" s="1"/>
  <c r="AJ164" i="1" s="1"/>
  <c r="AD164" i="1"/>
  <c r="R164" i="1"/>
  <c r="M164" i="1"/>
  <c r="AH163" i="1"/>
  <c r="AG163" i="1"/>
  <c r="AF163" i="1"/>
  <c r="AI163" i="1" s="1"/>
  <c r="AJ163" i="1" s="1"/>
  <c r="AD163" i="1"/>
  <c r="R163" i="1"/>
  <c r="M163" i="1"/>
  <c r="AH162" i="1"/>
  <c r="AG162" i="1"/>
  <c r="AF162" i="1"/>
  <c r="AI162" i="1" s="1"/>
  <c r="AJ162" i="1" s="1"/>
  <c r="AD162" i="1"/>
  <c r="R162" i="1"/>
  <c r="M162" i="1"/>
  <c r="AH161" i="1"/>
  <c r="AG161" i="1"/>
  <c r="AF161" i="1"/>
  <c r="AI161" i="1" s="1"/>
  <c r="AJ161" i="1" s="1"/>
  <c r="AD161" i="1"/>
  <c r="R161" i="1"/>
  <c r="M161" i="1"/>
  <c r="AH160" i="1"/>
  <c r="AG160" i="1"/>
  <c r="AF160" i="1"/>
  <c r="AI160" i="1" s="1"/>
  <c r="AJ160" i="1" s="1"/>
  <c r="AD160" i="1"/>
  <c r="R160" i="1"/>
  <c r="M160" i="1"/>
  <c r="AH159" i="1"/>
  <c r="AG159" i="1"/>
  <c r="AF159" i="1"/>
  <c r="AI159" i="1" s="1"/>
  <c r="AJ159" i="1" s="1"/>
  <c r="AD159" i="1"/>
  <c r="R159" i="1"/>
  <c r="M159" i="1"/>
  <c r="AH158" i="1"/>
  <c r="AG158" i="1"/>
  <c r="AF158" i="1"/>
  <c r="AI158" i="1" s="1"/>
  <c r="AJ158" i="1" s="1"/>
  <c r="AD158" i="1"/>
  <c r="R158" i="1"/>
  <c r="M158" i="1"/>
  <c r="AH157" i="1"/>
  <c r="AG157" i="1"/>
  <c r="AF157" i="1"/>
  <c r="AI157" i="1" s="1"/>
  <c r="AJ157" i="1" s="1"/>
  <c r="AD157" i="1"/>
  <c r="R157" i="1"/>
  <c r="M157" i="1"/>
  <c r="AH156" i="1"/>
  <c r="AG156" i="1"/>
  <c r="AF156" i="1"/>
  <c r="AI156" i="1" s="1"/>
  <c r="AJ156" i="1" s="1"/>
  <c r="AD156" i="1"/>
  <c r="R156" i="1"/>
  <c r="M156" i="1"/>
  <c r="AH155" i="1"/>
  <c r="AG155" i="1"/>
  <c r="AF155" i="1"/>
  <c r="AI155" i="1" s="1"/>
  <c r="AJ155" i="1" s="1"/>
  <c r="AD155" i="1"/>
  <c r="R155" i="1"/>
  <c r="M155" i="1"/>
  <c r="AH154" i="1"/>
  <c r="AG154" i="1"/>
  <c r="AF154" i="1"/>
  <c r="AI154" i="1" s="1"/>
  <c r="AJ154" i="1" s="1"/>
  <c r="AD154" i="1"/>
  <c r="R154" i="1"/>
  <c r="M154" i="1"/>
  <c r="AH153" i="1"/>
  <c r="AG153" i="1"/>
  <c r="AF153" i="1"/>
  <c r="AI153" i="1" s="1"/>
  <c r="AJ153" i="1" s="1"/>
  <c r="AD153" i="1"/>
  <c r="R153" i="1"/>
  <c r="M153" i="1"/>
  <c r="AH152" i="1"/>
  <c r="AG152" i="1"/>
  <c r="AF152" i="1"/>
  <c r="AI152" i="1" s="1"/>
  <c r="AJ152" i="1" s="1"/>
  <c r="AD152" i="1"/>
  <c r="R152" i="1"/>
  <c r="M152" i="1"/>
  <c r="AH151" i="1"/>
  <c r="AG151" i="1"/>
  <c r="AF151" i="1"/>
  <c r="AI151" i="1" s="1"/>
  <c r="AJ151" i="1" s="1"/>
  <c r="AD151" i="1"/>
  <c r="R151" i="1"/>
  <c r="M151" i="1"/>
  <c r="AH150" i="1"/>
  <c r="AG150" i="1"/>
  <c r="AF150" i="1"/>
  <c r="AI150" i="1" s="1"/>
  <c r="AJ150" i="1" s="1"/>
  <c r="AD150" i="1"/>
  <c r="R150" i="1"/>
  <c r="M150" i="1"/>
  <c r="AH149" i="1"/>
  <c r="AG149" i="1"/>
  <c r="AF149" i="1"/>
  <c r="AI149" i="1" s="1"/>
  <c r="AJ149" i="1" s="1"/>
  <c r="AD149" i="1"/>
  <c r="R149" i="1"/>
  <c r="M149" i="1"/>
  <c r="AH148" i="1"/>
  <c r="AG148" i="1"/>
  <c r="AF148" i="1"/>
  <c r="AI148" i="1" s="1"/>
  <c r="AJ148" i="1" s="1"/>
  <c r="AD148" i="1"/>
  <c r="R148" i="1"/>
  <c r="M148" i="1"/>
  <c r="AH147" i="1"/>
  <c r="AG147" i="1"/>
  <c r="AF147" i="1"/>
  <c r="AI147" i="1" s="1"/>
  <c r="AJ147" i="1" s="1"/>
  <c r="AD147" i="1"/>
  <c r="R147" i="1"/>
  <c r="M147" i="1"/>
  <c r="AH146" i="1"/>
  <c r="AG146" i="1"/>
  <c r="AF146" i="1"/>
  <c r="AI146" i="1" s="1"/>
  <c r="AJ146" i="1" s="1"/>
  <c r="AD146" i="1"/>
  <c r="R146" i="1"/>
  <c r="M146" i="1"/>
  <c r="AH145" i="1"/>
  <c r="AG145" i="1"/>
  <c r="AF145" i="1"/>
  <c r="AI145" i="1" s="1"/>
  <c r="AJ145" i="1" s="1"/>
  <c r="AD145" i="1"/>
  <c r="R145" i="1"/>
  <c r="M145" i="1"/>
  <c r="AH144" i="1"/>
  <c r="AG144" i="1"/>
  <c r="AF144" i="1"/>
  <c r="AI144" i="1" s="1"/>
  <c r="AJ144" i="1" s="1"/>
  <c r="AD144" i="1"/>
  <c r="R144" i="1"/>
  <c r="M144" i="1"/>
  <c r="AH143" i="1"/>
  <c r="AG143" i="1"/>
  <c r="AF143" i="1"/>
  <c r="AI143" i="1" s="1"/>
  <c r="AJ143" i="1" s="1"/>
  <c r="AD143" i="1"/>
  <c r="R143" i="1"/>
  <c r="M143" i="1"/>
  <c r="AH142" i="1"/>
  <c r="AG142" i="1"/>
  <c r="AF142" i="1"/>
  <c r="AI142" i="1" s="1"/>
  <c r="AJ142" i="1" s="1"/>
  <c r="AD142" i="1"/>
  <c r="R142" i="1"/>
  <c r="M142" i="1"/>
  <c r="AH141" i="1"/>
  <c r="AG141" i="1"/>
  <c r="AF141" i="1"/>
  <c r="AI141" i="1" s="1"/>
  <c r="AJ141" i="1" s="1"/>
  <c r="AD141" i="1"/>
  <c r="R141" i="1"/>
  <c r="M141" i="1"/>
  <c r="AH140" i="1"/>
  <c r="AG140" i="1"/>
  <c r="AF140" i="1"/>
  <c r="AI140" i="1" s="1"/>
  <c r="AJ140" i="1" s="1"/>
  <c r="AD140" i="1"/>
  <c r="R140" i="1"/>
  <c r="M140" i="1"/>
  <c r="AH139" i="1"/>
  <c r="AG139" i="1"/>
  <c r="AF139" i="1"/>
  <c r="AI139" i="1" s="1"/>
  <c r="AJ139" i="1" s="1"/>
  <c r="AD139" i="1"/>
  <c r="R139" i="1"/>
  <c r="M139" i="1"/>
  <c r="AH138" i="1"/>
  <c r="AG138" i="1"/>
  <c r="AF138" i="1"/>
  <c r="AI138" i="1" s="1"/>
  <c r="AJ138" i="1" s="1"/>
  <c r="AD138" i="1"/>
  <c r="R138" i="1"/>
  <c r="M138" i="1"/>
  <c r="AH137" i="1"/>
  <c r="AG137" i="1"/>
  <c r="AF137" i="1"/>
  <c r="AI137" i="1" s="1"/>
  <c r="AJ137" i="1" s="1"/>
  <c r="AD137" i="1"/>
  <c r="R137" i="1"/>
  <c r="M137" i="1"/>
  <c r="AH136" i="1"/>
  <c r="AG136" i="1"/>
  <c r="AF136" i="1"/>
  <c r="AI136" i="1" s="1"/>
  <c r="AJ136" i="1" s="1"/>
  <c r="AD136" i="1"/>
  <c r="R136" i="1"/>
  <c r="M136" i="1"/>
  <c r="AH135" i="1"/>
  <c r="AG135" i="1"/>
  <c r="AF135" i="1"/>
  <c r="AI135" i="1" s="1"/>
  <c r="AJ135" i="1" s="1"/>
  <c r="AD135" i="1"/>
  <c r="R135" i="1"/>
  <c r="M135" i="1"/>
  <c r="AH134" i="1"/>
  <c r="AG134" i="1"/>
  <c r="AF134" i="1"/>
  <c r="AI134" i="1" s="1"/>
  <c r="AJ134" i="1" s="1"/>
  <c r="AD134" i="1"/>
  <c r="R134" i="1"/>
  <c r="M134" i="1"/>
  <c r="AH133" i="1"/>
  <c r="AG133" i="1"/>
  <c r="AF133" i="1"/>
  <c r="AI133" i="1" s="1"/>
  <c r="AJ133" i="1" s="1"/>
  <c r="AD133" i="1"/>
  <c r="R133" i="1"/>
  <c r="M133" i="1"/>
  <c r="AH132" i="1"/>
  <c r="AG132" i="1"/>
  <c r="AF132" i="1"/>
  <c r="AI132" i="1" s="1"/>
  <c r="AJ132" i="1" s="1"/>
  <c r="AD132" i="1"/>
  <c r="R132" i="1"/>
  <c r="M132" i="1"/>
  <c r="AJ131" i="1"/>
  <c r="AI131" i="1"/>
  <c r="AH131" i="1"/>
  <c r="AG131" i="1"/>
  <c r="AF131" i="1"/>
  <c r="AD131" i="1"/>
  <c r="R131" i="1"/>
  <c r="M131" i="1"/>
  <c r="AH130" i="1"/>
  <c r="AG130" i="1"/>
  <c r="AF130" i="1"/>
  <c r="AI130" i="1" s="1"/>
  <c r="AJ130" i="1" s="1"/>
  <c r="AD130" i="1"/>
  <c r="R130" i="1"/>
  <c r="M130" i="1"/>
  <c r="AH129" i="1"/>
  <c r="AG129" i="1"/>
  <c r="AF129" i="1"/>
  <c r="AI129" i="1" s="1"/>
  <c r="AJ129" i="1" s="1"/>
  <c r="AD129" i="1"/>
  <c r="R129" i="1"/>
  <c r="M129" i="1"/>
  <c r="AJ128" i="1"/>
  <c r="AI128" i="1"/>
  <c r="AH128" i="1"/>
  <c r="AG128" i="1"/>
  <c r="AF128" i="1"/>
  <c r="AD128" i="1"/>
  <c r="R128" i="1"/>
  <c r="M128" i="1"/>
  <c r="AH127" i="1"/>
  <c r="AG127" i="1"/>
  <c r="AF127" i="1"/>
  <c r="AI127" i="1" s="1"/>
  <c r="AJ127" i="1" s="1"/>
  <c r="AD127" i="1"/>
  <c r="R127" i="1"/>
  <c r="M127" i="1"/>
  <c r="AH126" i="1"/>
  <c r="AG126" i="1"/>
  <c r="AF126" i="1"/>
  <c r="AI126" i="1" s="1"/>
  <c r="AJ126" i="1" s="1"/>
  <c r="AD126" i="1"/>
  <c r="R126" i="1"/>
  <c r="M126" i="1"/>
  <c r="AJ125" i="1"/>
  <c r="AI125" i="1"/>
  <c r="AH125" i="1"/>
  <c r="AG125" i="1"/>
  <c r="AF125" i="1"/>
  <c r="AD125" i="1"/>
  <c r="R125" i="1"/>
  <c r="M125" i="1"/>
  <c r="AH124" i="1"/>
  <c r="AG124" i="1"/>
  <c r="AF124" i="1"/>
  <c r="AI124" i="1" s="1"/>
  <c r="AJ124" i="1" s="1"/>
  <c r="AD124" i="1"/>
  <c r="R124" i="1"/>
  <c r="M124" i="1"/>
  <c r="AH123" i="1"/>
  <c r="AG123" i="1"/>
  <c r="AF123" i="1"/>
  <c r="AI123" i="1" s="1"/>
  <c r="AJ123" i="1" s="1"/>
  <c r="AD123" i="1"/>
  <c r="R123" i="1"/>
  <c r="M123" i="1"/>
  <c r="AJ122" i="1"/>
  <c r="AI122" i="1"/>
  <c r="AH122" i="1"/>
  <c r="AG122" i="1"/>
  <c r="AF122" i="1"/>
  <c r="AD122" i="1"/>
  <c r="R122" i="1"/>
  <c r="M122" i="1"/>
  <c r="AH121" i="1"/>
  <c r="AG121" i="1"/>
  <c r="AF121" i="1"/>
  <c r="AI121" i="1" s="1"/>
  <c r="AJ121" i="1" s="1"/>
  <c r="AD121" i="1"/>
  <c r="R121" i="1"/>
  <c r="M121" i="1"/>
  <c r="AH120" i="1"/>
  <c r="AG120" i="1"/>
  <c r="AF120" i="1"/>
  <c r="AI120" i="1" s="1"/>
  <c r="AJ120" i="1" s="1"/>
  <c r="AD120" i="1"/>
  <c r="R120" i="1"/>
  <c r="M120" i="1"/>
  <c r="AJ119" i="1"/>
  <c r="AI119" i="1"/>
  <c r="AH119" i="1"/>
  <c r="AG119" i="1"/>
  <c r="AF119" i="1"/>
  <c r="AD119" i="1"/>
  <c r="R119" i="1"/>
  <c r="M119" i="1"/>
  <c r="AH118" i="1"/>
  <c r="AG118" i="1"/>
  <c r="AF118" i="1"/>
  <c r="AI118" i="1" s="1"/>
  <c r="AJ118" i="1" s="1"/>
  <c r="AD118" i="1"/>
  <c r="R118" i="1"/>
  <c r="M118" i="1"/>
  <c r="AH117" i="1"/>
  <c r="AG117" i="1"/>
  <c r="AF117" i="1"/>
  <c r="AI117" i="1" s="1"/>
  <c r="AJ117" i="1" s="1"/>
  <c r="AD117" i="1"/>
  <c r="R117" i="1"/>
  <c r="M117" i="1"/>
  <c r="AJ116" i="1"/>
  <c r="AI116" i="1"/>
  <c r="AH116" i="1"/>
  <c r="AG116" i="1"/>
  <c r="AF116" i="1"/>
  <c r="AD116" i="1"/>
  <c r="R116" i="1"/>
  <c r="M116" i="1"/>
  <c r="AH115" i="1"/>
  <c r="AG115" i="1"/>
  <c r="AF115" i="1"/>
  <c r="AI115" i="1" s="1"/>
  <c r="AJ115" i="1" s="1"/>
  <c r="R115" i="1"/>
  <c r="M115" i="1"/>
  <c r="AH114" i="1"/>
  <c r="AG114" i="1"/>
  <c r="AF114" i="1"/>
  <c r="AI114" i="1" s="1"/>
  <c r="AJ114" i="1" s="1"/>
  <c r="AD114" i="1"/>
  <c r="M114" i="1"/>
  <c r="AH113" i="1"/>
  <c r="AG113" i="1"/>
  <c r="AF113" i="1"/>
  <c r="AI113" i="1" s="1"/>
  <c r="AJ113" i="1" s="1"/>
  <c r="AD113" i="1"/>
  <c r="M113" i="1"/>
  <c r="AI112" i="1"/>
  <c r="AJ112" i="1" s="1"/>
  <c r="AH112" i="1"/>
  <c r="AG112" i="1"/>
  <c r="AF112" i="1"/>
  <c r="AD112" i="1"/>
  <c r="M112" i="1"/>
  <c r="AJ111" i="1"/>
  <c r="AI111" i="1"/>
  <c r="AH111" i="1"/>
  <c r="AG111" i="1"/>
  <c r="AF111" i="1"/>
  <c r="AD111" i="1"/>
  <c r="M111" i="1"/>
  <c r="AJ110" i="1"/>
  <c r="AI110" i="1"/>
  <c r="AH110" i="1"/>
  <c r="AG110" i="1"/>
  <c r="AF110" i="1"/>
  <c r="AD110" i="1"/>
  <c r="M110" i="1"/>
  <c r="AH109" i="1"/>
  <c r="AG109" i="1"/>
  <c r="AF109" i="1"/>
  <c r="AI109" i="1" s="1"/>
  <c r="AJ109" i="1" s="1"/>
  <c r="AD109" i="1"/>
  <c r="M109" i="1"/>
  <c r="AH108" i="1"/>
  <c r="AG108" i="1"/>
  <c r="AF108" i="1"/>
  <c r="AI108" i="1" s="1"/>
  <c r="AJ108" i="1" s="1"/>
  <c r="AD108" i="1"/>
  <c r="M108" i="1"/>
  <c r="AH107" i="1"/>
  <c r="AG107" i="1"/>
  <c r="AF107" i="1"/>
  <c r="AI107" i="1" s="1"/>
  <c r="AJ107" i="1" s="1"/>
  <c r="AD107" i="1"/>
  <c r="M107" i="1"/>
  <c r="AI106" i="1"/>
  <c r="AJ106" i="1" s="1"/>
  <c r="AH106" i="1"/>
  <c r="AG106" i="1"/>
  <c r="AF106" i="1"/>
  <c r="AD106" i="1"/>
  <c r="M106" i="1"/>
  <c r="AJ105" i="1"/>
  <c r="AI105" i="1"/>
  <c r="AH105" i="1"/>
  <c r="AG105" i="1"/>
  <c r="AF105" i="1"/>
  <c r="AD105" i="1"/>
  <c r="M105" i="1"/>
  <c r="AJ104" i="1"/>
  <c r="AI104" i="1"/>
  <c r="AH104" i="1"/>
  <c r="AG104" i="1"/>
  <c r="AF104" i="1"/>
  <c r="AD104" i="1"/>
  <c r="M104" i="1"/>
  <c r="AH103" i="1"/>
  <c r="AG103" i="1"/>
  <c r="AF103" i="1"/>
  <c r="AI103" i="1" s="1"/>
  <c r="AJ103" i="1" s="1"/>
  <c r="AD103" i="1"/>
  <c r="M103" i="1"/>
  <c r="AH102" i="1"/>
  <c r="AG102" i="1"/>
  <c r="AF102" i="1"/>
  <c r="AI102" i="1" s="1"/>
  <c r="AJ102" i="1" s="1"/>
  <c r="AD102" i="1"/>
  <c r="M102" i="1"/>
  <c r="AH101" i="1"/>
  <c r="AG101" i="1"/>
  <c r="AF101" i="1"/>
  <c r="AI101" i="1" s="1"/>
  <c r="AJ101" i="1" s="1"/>
  <c r="AD101" i="1"/>
  <c r="M101" i="1"/>
  <c r="AI100" i="1"/>
  <c r="AJ100" i="1" s="1"/>
  <c r="AH100" i="1"/>
  <c r="AG100" i="1"/>
  <c r="AF100" i="1"/>
  <c r="AD100" i="1"/>
  <c r="M100" i="1"/>
  <c r="AJ99" i="1"/>
  <c r="AI99" i="1"/>
  <c r="AH99" i="1"/>
  <c r="AG99" i="1"/>
  <c r="AF99" i="1"/>
  <c r="AD99" i="1"/>
  <c r="M99" i="1"/>
  <c r="AJ98" i="1"/>
  <c r="AI98" i="1"/>
  <c r="AH98" i="1"/>
  <c r="AG98" i="1"/>
  <c r="AF98" i="1"/>
  <c r="AD98" i="1"/>
  <c r="M98" i="1"/>
  <c r="AH97" i="1"/>
  <c r="AG97" i="1"/>
  <c r="AF97" i="1"/>
  <c r="AI97" i="1" s="1"/>
  <c r="AJ97" i="1" s="1"/>
  <c r="AD97" i="1"/>
  <c r="M97" i="1"/>
  <c r="AH96" i="1"/>
  <c r="AG96" i="1"/>
  <c r="AF96" i="1"/>
  <c r="AI96" i="1" s="1"/>
  <c r="AJ96" i="1" s="1"/>
  <c r="AD96" i="1"/>
  <c r="M96" i="1"/>
  <c r="AH95" i="1"/>
  <c r="AG95" i="1"/>
  <c r="AF95" i="1"/>
  <c r="AI95" i="1" s="1"/>
  <c r="AJ95" i="1" s="1"/>
  <c r="AD95" i="1"/>
  <c r="M95" i="1"/>
  <c r="AI94" i="1"/>
  <c r="AJ94" i="1" s="1"/>
  <c r="AH94" i="1"/>
  <c r="AG94" i="1"/>
  <c r="AF94" i="1"/>
  <c r="AD94" i="1"/>
  <c r="M94" i="1"/>
  <c r="AJ93" i="1"/>
  <c r="AI93" i="1"/>
  <c r="AH93" i="1"/>
  <c r="AG93" i="1"/>
  <c r="AF93" i="1"/>
  <c r="M93" i="1"/>
  <c r="AJ92" i="1"/>
  <c r="AI92" i="1"/>
  <c r="AH92" i="1"/>
  <c r="AG92" i="1"/>
  <c r="AF92" i="1"/>
  <c r="M92" i="1"/>
  <c r="AJ91" i="1"/>
  <c r="AI91" i="1"/>
  <c r="AH91" i="1"/>
  <c r="AG91" i="1"/>
  <c r="AF91" i="1"/>
  <c r="M91" i="1"/>
  <c r="AJ90" i="1"/>
  <c r="AI90" i="1"/>
  <c r="AH90" i="1"/>
  <c r="AG90" i="1"/>
  <c r="AF90" i="1"/>
  <c r="M90" i="1"/>
  <c r="AJ89" i="1"/>
  <c r="AI89" i="1"/>
  <c r="AH89" i="1"/>
  <c r="AG89" i="1"/>
  <c r="AF89" i="1"/>
  <c r="M89" i="1"/>
  <c r="AJ88" i="1"/>
  <c r="AI88" i="1"/>
  <c r="AH88" i="1"/>
  <c r="AG88" i="1"/>
  <c r="AF88" i="1"/>
  <c r="M88" i="1"/>
  <c r="AJ87" i="1"/>
  <c r="AI87" i="1"/>
  <c r="AH87" i="1"/>
  <c r="AG87" i="1"/>
  <c r="AF87" i="1"/>
  <c r="M87" i="1"/>
  <c r="AJ86" i="1"/>
  <c r="AI86" i="1"/>
  <c r="AH86" i="1"/>
  <c r="AG86" i="1"/>
  <c r="AF86" i="1"/>
  <c r="M86" i="1"/>
  <c r="AJ85" i="1"/>
  <c r="AI85" i="1"/>
  <c r="AH85" i="1"/>
  <c r="AG85" i="1"/>
  <c r="AF85" i="1"/>
  <c r="M85" i="1"/>
  <c r="AJ84" i="1"/>
  <c r="AI84" i="1"/>
  <c r="AH84" i="1"/>
  <c r="AG84" i="1"/>
  <c r="AF84" i="1"/>
  <c r="M84" i="1"/>
  <c r="AJ83" i="1"/>
  <c r="AI83" i="1"/>
  <c r="AH83" i="1"/>
  <c r="AG83" i="1"/>
  <c r="AF83" i="1"/>
  <c r="M83" i="1"/>
  <c r="AJ82" i="1"/>
  <c r="AI82" i="1"/>
  <c r="AH82" i="1"/>
  <c r="AG82" i="1"/>
  <c r="AF82" i="1"/>
  <c r="M82" i="1"/>
  <c r="AJ81" i="1"/>
  <c r="AI81" i="1"/>
  <c r="AH81" i="1"/>
  <c r="AG81" i="1"/>
  <c r="AF81" i="1"/>
  <c r="M81" i="1"/>
  <c r="AJ80" i="1"/>
  <c r="AI80" i="1"/>
  <c r="AH80" i="1"/>
  <c r="AG80" i="1"/>
  <c r="AF80" i="1"/>
  <c r="M80" i="1"/>
  <c r="AJ79" i="1"/>
  <c r="AI79" i="1"/>
  <c r="AH79" i="1"/>
  <c r="AG79" i="1"/>
  <c r="AF79" i="1"/>
  <c r="M79" i="1"/>
  <c r="AJ78" i="1"/>
  <c r="AI78" i="1"/>
  <c r="AH78" i="1"/>
  <c r="AG78" i="1"/>
  <c r="AF78" i="1"/>
  <c r="M78" i="1"/>
  <c r="AJ77" i="1"/>
  <c r="AI77" i="1"/>
  <c r="AH77" i="1"/>
  <c r="AG77" i="1"/>
  <c r="AF77" i="1"/>
  <c r="AD77" i="1"/>
  <c r="M77" i="1"/>
  <c r="AJ76" i="1"/>
  <c r="AI76" i="1"/>
  <c r="AH76" i="1"/>
  <c r="AG76" i="1"/>
  <c r="AF76" i="1"/>
  <c r="M76" i="1"/>
  <c r="AJ75" i="1"/>
  <c r="AI75" i="1"/>
  <c r="AH75" i="1"/>
  <c r="AG75" i="1"/>
  <c r="AF75" i="1"/>
  <c r="AD75" i="1"/>
  <c r="M75" i="1"/>
  <c r="AH74" i="1"/>
  <c r="AG74" i="1"/>
  <c r="AF74" i="1"/>
  <c r="AI74" i="1" s="1"/>
  <c r="AJ74" i="1" s="1"/>
  <c r="AD74" i="1"/>
  <c r="M74" i="1"/>
  <c r="AH73" i="1"/>
  <c r="AG73" i="1"/>
  <c r="AF73" i="1"/>
  <c r="AI73" i="1" s="1"/>
  <c r="AJ73" i="1" s="1"/>
  <c r="AD73" i="1"/>
  <c r="M73" i="1"/>
  <c r="AH72" i="1"/>
  <c r="AG72" i="1"/>
  <c r="AF72" i="1"/>
  <c r="AI72" i="1" s="1"/>
  <c r="AJ72" i="1" s="1"/>
  <c r="AD72" i="1"/>
  <c r="M72" i="1"/>
  <c r="AI71" i="1"/>
  <c r="AJ71" i="1" s="1"/>
  <c r="AH71" i="1"/>
  <c r="AG71" i="1"/>
  <c r="AF71" i="1"/>
  <c r="AD71" i="1"/>
  <c r="R71" i="1"/>
  <c r="M71" i="1"/>
  <c r="AJ70" i="1"/>
  <c r="AI70" i="1"/>
  <c r="AH70" i="1"/>
  <c r="AG70" i="1"/>
  <c r="AF70" i="1"/>
  <c r="AD70" i="1"/>
  <c r="R70" i="1"/>
  <c r="M70" i="1"/>
  <c r="AH69" i="1"/>
  <c r="AG69" i="1"/>
  <c r="AF69" i="1"/>
  <c r="AI69" i="1" s="1"/>
  <c r="AJ69" i="1" s="1"/>
  <c r="AD69" i="1"/>
  <c r="R69" i="1"/>
  <c r="M69" i="1"/>
  <c r="AI68" i="1"/>
  <c r="AJ68" i="1" s="1"/>
  <c r="AH68" i="1"/>
  <c r="AG68" i="1"/>
  <c r="AF68" i="1"/>
  <c r="AD68" i="1"/>
  <c r="R68" i="1"/>
  <c r="M68" i="1"/>
  <c r="AJ67" i="1"/>
  <c r="AI67" i="1"/>
  <c r="AH67" i="1"/>
  <c r="AG67" i="1"/>
  <c r="AF67" i="1"/>
  <c r="AD67" i="1"/>
  <c r="R67" i="1"/>
  <c r="M67" i="1"/>
  <c r="AH66" i="1"/>
  <c r="AG66" i="1"/>
  <c r="AF66" i="1"/>
  <c r="AI66" i="1" s="1"/>
  <c r="AJ66" i="1" s="1"/>
  <c r="AD66" i="1"/>
  <c r="R66" i="1"/>
  <c r="M66" i="1"/>
  <c r="AI65" i="1"/>
  <c r="AJ65" i="1" s="1"/>
  <c r="AH65" i="1"/>
  <c r="AG65" i="1"/>
  <c r="AF65" i="1"/>
  <c r="AD65" i="1"/>
  <c r="M65" i="1"/>
  <c r="AI64" i="1"/>
  <c r="AJ64" i="1" s="1"/>
  <c r="AH64" i="1"/>
  <c r="AG64" i="1"/>
  <c r="AF64" i="1"/>
  <c r="AD64" i="1"/>
  <c r="M64" i="1"/>
  <c r="AJ63" i="1"/>
  <c r="AI63" i="1"/>
  <c r="AH63" i="1"/>
  <c r="AG63" i="1"/>
  <c r="AF63" i="1"/>
  <c r="AD63" i="1"/>
  <c r="M63" i="1"/>
  <c r="AH62" i="1"/>
  <c r="AG62" i="1"/>
  <c r="AF62" i="1"/>
  <c r="AI62" i="1" s="1"/>
  <c r="AJ62" i="1" s="1"/>
  <c r="AD62" i="1"/>
  <c r="M62" i="1"/>
  <c r="AH61" i="1"/>
  <c r="AG61" i="1"/>
  <c r="AF61" i="1"/>
  <c r="AI61" i="1" s="1"/>
  <c r="AJ61" i="1" s="1"/>
  <c r="AD61" i="1"/>
  <c r="M61" i="1"/>
  <c r="AH60" i="1"/>
  <c r="AG60" i="1"/>
  <c r="AF60" i="1"/>
  <c r="AI60" i="1" s="1"/>
  <c r="AJ60" i="1" s="1"/>
  <c r="AD60" i="1"/>
  <c r="R60" i="1"/>
  <c r="M60" i="1"/>
  <c r="AI59" i="1"/>
  <c r="AJ59" i="1" s="1"/>
  <c r="AH59" i="1"/>
  <c r="AG59" i="1"/>
  <c r="AF59" i="1"/>
  <c r="AD59" i="1"/>
  <c r="R59" i="1"/>
  <c r="M59" i="1"/>
  <c r="AH58" i="1"/>
  <c r="AG58" i="1"/>
  <c r="AF58" i="1"/>
  <c r="AI58" i="1" s="1"/>
  <c r="AJ58" i="1" s="1"/>
  <c r="AD58" i="1"/>
  <c r="R58" i="1"/>
  <c r="M58" i="1"/>
  <c r="AH57" i="1"/>
  <c r="AG57" i="1"/>
  <c r="AF57" i="1"/>
  <c r="AI57" i="1" s="1"/>
  <c r="AJ57" i="1" s="1"/>
  <c r="AD57" i="1"/>
  <c r="R57" i="1"/>
  <c r="M57" i="1"/>
  <c r="AI56" i="1"/>
  <c r="AJ56" i="1" s="1"/>
  <c r="AH56" i="1"/>
  <c r="AG56" i="1"/>
  <c r="AF56" i="1"/>
  <c r="AD56" i="1"/>
  <c r="M56" i="1"/>
  <c r="AJ55" i="1"/>
  <c r="AI55" i="1"/>
  <c r="AH55" i="1"/>
  <c r="AG55" i="1"/>
  <c r="AF55" i="1"/>
  <c r="AD55" i="1"/>
  <c r="M55" i="1"/>
  <c r="AH54" i="1"/>
  <c r="AG54" i="1"/>
  <c r="AF54" i="1"/>
  <c r="AI54" i="1" s="1"/>
  <c r="AJ54" i="1" s="1"/>
  <c r="AD54" i="1"/>
  <c r="M54" i="1"/>
  <c r="AH53" i="1"/>
  <c r="AG53" i="1"/>
  <c r="AF53" i="1"/>
  <c r="AI53" i="1" s="1"/>
  <c r="AJ53" i="1" s="1"/>
  <c r="AD53" i="1"/>
  <c r="M53" i="1"/>
  <c r="AH52" i="1"/>
  <c r="AG52" i="1"/>
  <c r="AF52" i="1"/>
  <c r="AI52" i="1" s="1"/>
  <c r="AJ52" i="1" s="1"/>
  <c r="AD52" i="1"/>
  <c r="M52" i="1"/>
  <c r="AI51" i="1"/>
  <c r="AJ51" i="1" s="1"/>
  <c r="AH51" i="1"/>
  <c r="AG51" i="1"/>
  <c r="AF51" i="1"/>
  <c r="AD51" i="1"/>
  <c r="M51" i="1"/>
  <c r="AI50" i="1"/>
  <c r="AJ50" i="1" s="1"/>
  <c r="AH50" i="1"/>
  <c r="AG50" i="1"/>
  <c r="AF50" i="1"/>
  <c r="AD50" i="1"/>
  <c r="M50" i="1"/>
  <c r="AJ49" i="1"/>
  <c r="AI49" i="1"/>
  <c r="AH49" i="1"/>
  <c r="AG49" i="1"/>
  <c r="AF49" i="1"/>
  <c r="AD49" i="1"/>
  <c r="M49" i="1"/>
  <c r="AH48" i="1"/>
  <c r="AG48" i="1"/>
  <c r="AF48" i="1"/>
  <c r="AI48" i="1" s="1"/>
  <c r="AJ48" i="1" s="1"/>
  <c r="AD48" i="1"/>
  <c r="M48" i="1"/>
  <c r="AH47" i="1"/>
  <c r="AG47" i="1"/>
  <c r="AF47" i="1"/>
  <c r="AI47" i="1" s="1"/>
  <c r="AJ47" i="1" s="1"/>
  <c r="AD47" i="1"/>
  <c r="M47" i="1"/>
  <c r="AH46" i="1"/>
  <c r="AG46" i="1"/>
  <c r="AF46" i="1"/>
  <c r="AI46" i="1" s="1"/>
  <c r="AJ46" i="1" s="1"/>
  <c r="AD46" i="1"/>
  <c r="M46" i="1"/>
  <c r="AI45" i="1"/>
  <c r="AJ45" i="1" s="1"/>
  <c r="AH45" i="1"/>
  <c r="AG45" i="1"/>
  <c r="AF45" i="1"/>
  <c r="AD45" i="1"/>
  <c r="M45" i="1"/>
  <c r="AI44" i="1"/>
  <c r="AJ44" i="1" s="1"/>
  <c r="AH44" i="1"/>
  <c r="AG44" i="1"/>
  <c r="AF44" i="1"/>
  <c r="AD44" i="1"/>
  <c r="M44" i="1"/>
  <c r="AJ43" i="1"/>
  <c r="AI43" i="1"/>
  <c r="AH43" i="1"/>
  <c r="AG43" i="1"/>
  <c r="AF43" i="1"/>
  <c r="AD43" i="1"/>
  <c r="M43" i="1"/>
  <c r="AH42" i="1"/>
  <c r="AG42" i="1"/>
  <c r="AF42" i="1"/>
  <c r="AI42" i="1" s="1"/>
  <c r="AJ42" i="1" s="1"/>
  <c r="AD42" i="1"/>
  <c r="M42" i="1"/>
  <c r="AH41" i="1"/>
  <c r="AG41" i="1"/>
  <c r="AF41" i="1"/>
  <c r="AI41" i="1" s="1"/>
  <c r="AJ41" i="1" s="1"/>
  <c r="AD41" i="1"/>
  <c r="M41" i="1"/>
  <c r="AH40" i="1"/>
  <c r="AG40" i="1"/>
  <c r="AF40" i="1"/>
  <c r="AI40" i="1" s="1"/>
  <c r="AJ40" i="1" s="1"/>
  <c r="AD40" i="1"/>
  <c r="M40" i="1"/>
  <c r="AI39" i="1"/>
  <c r="AJ39" i="1" s="1"/>
  <c r="AH39" i="1"/>
  <c r="AG39" i="1"/>
  <c r="AF39" i="1"/>
  <c r="AD39" i="1"/>
  <c r="M39" i="1"/>
  <c r="AI38" i="1"/>
  <c r="AJ38" i="1" s="1"/>
  <c r="AH38" i="1"/>
  <c r="AG38" i="1"/>
  <c r="AF38" i="1"/>
  <c r="AD38" i="1"/>
  <c r="M38" i="1"/>
  <c r="AJ37" i="1"/>
  <c r="AI37" i="1"/>
  <c r="AH37" i="1"/>
  <c r="AG37" i="1"/>
  <c r="AF37" i="1"/>
  <c r="AD37" i="1"/>
  <c r="M37" i="1"/>
  <c r="AH36" i="1"/>
  <c r="AG36" i="1"/>
  <c r="AF36" i="1"/>
  <c r="AI36" i="1" s="1"/>
  <c r="AJ36" i="1" s="1"/>
  <c r="AD36" i="1"/>
  <c r="M36" i="1"/>
  <c r="AH35" i="1"/>
  <c r="AG35" i="1"/>
  <c r="AF35" i="1"/>
  <c r="AI35" i="1" s="1"/>
  <c r="AJ35" i="1" s="1"/>
  <c r="AD35" i="1"/>
  <c r="M35" i="1"/>
  <c r="AH34" i="1"/>
  <c r="AG34" i="1"/>
  <c r="AF34" i="1"/>
  <c r="AI34" i="1" s="1"/>
  <c r="AJ34" i="1" s="1"/>
  <c r="AD34" i="1"/>
  <c r="M34" i="1"/>
  <c r="AI33" i="1"/>
  <c r="AJ33" i="1" s="1"/>
  <c r="AH33" i="1"/>
  <c r="AG33" i="1"/>
  <c r="AF33" i="1"/>
  <c r="AD33" i="1"/>
  <c r="M33" i="1"/>
  <c r="AI32" i="1"/>
  <c r="AJ32" i="1" s="1"/>
  <c r="AH32" i="1"/>
  <c r="AG32" i="1"/>
  <c r="AF32" i="1"/>
  <c r="AD32" i="1"/>
  <c r="M32" i="1"/>
  <c r="AJ31" i="1"/>
  <c r="AI31" i="1"/>
  <c r="AH31" i="1"/>
  <c r="AG31" i="1"/>
  <c r="AF31" i="1"/>
  <c r="AD31" i="1"/>
  <c r="M31" i="1"/>
  <c r="AH30" i="1"/>
  <c r="AG30" i="1"/>
  <c r="AF30" i="1"/>
  <c r="AI30" i="1" s="1"/>
  <c r="AJ30" i="1" s="1"/>
  <c r="AD30" i="1"/>
  <c r="M30" i="1"/>
  <c r="AH29" i="1"/>
  <c r="AG29" i="1"/>
  <c r="AF29" i="1"/>
  <c r="AI29" i="1" s="1"/>
  <c r="AJ29" i="1" s="1"/>
  <c r="AD29" i="1"/>
  <c r="M29" i="1"/>
  <c r="AH28" i="1"/>
  <c r="AG28" i="1"/>
  <c r="AF28" i="1"/>
  <c r="AI28" i="1" s="1"/>
  <c r="AJ28" i="1" s="1"/>
  <c r="AD28" i="1"/>
  <c r="M28" i="1"/>
  <c r="AI27" i="1"/>
  <c r="AJ27" i="1" s="1"/>
  <c r="AH27" i="1"/>
  <c r="AG27" i="1"/>
  <c r="AF27" i="1"/>
  <c r="AD27" i="1"/>
  <c r="M27" i="1"/>
  <c r="AI26" i="1"/>
  <c r="AJ26" i="1" s="1"/>
  <c r="AH26" i="1"/>
  <c r="AG26" i="1"/>
  <c r="AF26" i="1"/>
  <c r="AE26" i="1"/>
  <c r="AD26" i="1"/>
  <c r="M26" i="1"/>
  <c r="AH25" i="1"/>
  <c r="AE25" i="1"/>
  <c r="AF25" i="1" s="1"/>
  <c r="AI25" i="1" s="1"/>
  <c r="AJ25" i="1" s="1"/>
  <c r="AD25" i="1"/>
  <c r="M25" i="1"/>
  <c r="AH24" i="1"/>
  <c r="AG24" i="1"/>
  <c r="AF24" i="1"/>
  <c r="AI24" i="1" s="1"/>
  <c r="AJ24" i="1" s="1"/>
  <c r="AD24" i="1"/>
  <c r="M24" i="1"/>
  <c r="AI23" i="1"/>
  <c r="AJ23" i="1" s="1"/>
  <c r="AH23" i="1"/>
  <c r="AG23" i="1"/>
  <c r="AF23" i="1"/>
  <c r="AD23" i="1"/>
  <c r="M23" i="1"/>
  <c r="AI22" i="1"/>
  <c r="AJ22" i="1" s="1"/>
  <c r="AH22" i="1"/>
  <c r="AG22" i="1"/>
  <c r="AF22" i="1"/>
  <c r="AD22" i="1"/>
  <c r="M22" i="1"/>
  <c r="AJ21" i="1"/>
  <c r="AI21" i="1"/>
  <c r="AH21" i="1"/>
  <c r="AG21" i="1"/>
  <c r="AF21" i="1"/>
  <c r="AD21" i="1"/>
  <c r="M21" i="1"/>
  <c r="AH20" i="1"/>
  <c r="AG20" i="1"/>
  <c r="AF20" i="1"/>
  <c r="AI20" i="1" s="1"/>
  <c r="AJ20" i="1" s="1"/>
  <c r="AD20" i="1"/>
  <c r="M20" i="1"/>
  <c r="AH19" i="1"/>
  <c r="AG19" i="1"/>
  <c r="AF19" i="1"/>
  <c r="AI19" i="1" s="1"/>
  <c r="AJ19" i="1" s="1"/>
  <c r="AD19" i="1"/>
  <c r="M19" i="1"/>
  <c r="AH18" i="1"/>
  <c r="AG18" i="1"/>
  <c r="AF18" i="1"/>
  <c r="AI18" i="1" s="1"/>
  <c r="AJ18" i="1" s="1"/>
  <c r="AD18" i="1"/>
  <c r="M18" i="1"/>
  <c r="AI17" i="1"/>
  <c r="AJ17" i="1" s="1"/>
  <c r="AH17" i="1"/>
  <c r="AG17" i="1"/>
  <c r="AF17" i="1"/>
  <c r="AD17" i="1"/>
  <c r="M17" i="1"/>
  <c r="AI16" i="1"/>
  <c r="AJ16" i="1" s="1"/>
  <c r="AH16" i="1"/>
  <c r="AG16" i="1"/>
  <c r="AF16" i="1"/>
  <c r="AD16" i="1"/>
  <c r="M16" i="1"/>
  <c r="AJ15" i="1"/>
  <c r="AI15" i="1"/>
  <c r="AH15" i="1"/>
  <c r="AG15" i="1"/>
  <c r="AF15" i="1"/>
  <c r="AD15" i="1"/>
  <c r="M15" i="1"/>
  <c r="AH14" i="1"/>
  <c r="AG14" i="1"/>
  <c r="AF14" i="1"/>
  <c r="AI14" i="1" s="1"/>
  <c r="AJ14" i="1" s="1"/>
  <c r="AD14" i="1"/>
  <c r="M14" i="1"/>
  <c r="AH13" i="1"/>
  <c r="AG13" i="1"/>
  <c r="AF13" i="1"/>
  <c r="AI13" i="1" s="1"/>
  <c r="AJ13" i="1" s="1"/>
  <c r="AD13" i="1"/>
  <c r="M13" i="1"/>
  <c r="AH12" i="1"/>
  <c r="AG12" i="1"/>
  <c r="AF12" i="1"/>
  <c r="AI12" i="1" s="1"/>
  <c r="AJ12" i="1" s="1"/>
  <c r="AD12" i="1"/>
  <c r="M12" i="1"/>
  <c r="AI11" i="1"/>
  <c r="AJ11" i="1" s="1"/>
  <c r="AH11" i="1"/>
  <c r="AG11" i="1"/>
  <c r="AF11" i="1"/>
  <c r="AD11" i="1"/>
  <c r="M11" i="1"/>
  <c r="AI10" i="1"/>
  <c r="AJ10" i="1" s="1"/>
  <c r="AH10" i="1"/>
  <c r="AG10" i="1"/>
  <c r="AF10" i="1"/>
  <c r="AD10" i="1"/>
  <c r="M10" i="1"/>
  <c r="AG25" i="1" l="1"/>
</calcChain>
</file>

<file path=xl/comments1.xml><?xml version="1.0" encoding="utf-8"?>
<comments xmlns="http://schemas.openxmlformats.org/spreadsheetml/2006/main">
  <authors>
    <author>HR</author>
    <author>HR PK002</author>
    <author>Atchara Thonglinan</author>
  </authors>
  <commentList>
    <comment ref="AN1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5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6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7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8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8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P9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ย้ายจากAZ&gt;TSP 5 พย.61</t>
        </r>
      </text>
    </comment>
    <comment ref="AO9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0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0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0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0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0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0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0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0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0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0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0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2" authorId="2" shapeId="0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1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1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26" authorId="0" shapeId="0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3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3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sharedStrings.xml><?xml version="1.0" encoding="utf-8"?>
<sst xmlns="http://schemas.openxmlformats.org/spreadsheetml/2006/main" count="2868" uniqueCount="1148">
  <si>
    <t xml:space="preserve">  ทะเบียนรายชื่อ ของพนักงาน ILS WH PK  2018</t>
  </si>
  <si>
    <t>Year</t>
  </si>
  <si>
    <t>ทำงานครบ 1 ปี มีสิทธิลาได้</t>
  </si>
  <si>
    <t>7 วัน</t>
  </si>
  <si>
    <t>ทำงานครบ 3 ปี มีสิทธิลาได้</t>
  </si>
  <si>
    <t>10 วัน</t>
  </si>
  <si>
    <t>ทำงานครบ 5 ปี มีสิทธิลาได้</t>
  </si>
  <si>
    <t>12 วัน</t>
  </si>
  <si>
    <t>ทำงานครบ 10 ปี มีสิทธิลาได้</t>
  </si>
  <si>
    <t>.</t>
  </si>
  <si>
    <t>15 วัน</t>
  </si>
  <si>
    <t>ทำงานครบ 15 ปี มีสิทธิลาได้</t>
  </si>
  <si>
    <t>20 วัน</t>
  </si>
  <si>
    <t>พนักงานรายเดือน</t>
  </si>
  <si>
    <t>ลำดับ</t>
  </si>
  <si>
    <t>รหัสพนักงาน</t>
  </si>
  <si>
    <t>รหัสใหม่</t>
  </si>
  <si>
    <t>คำนำ</t>
  </si>
  <si>
    <t>ชื่อ</t>
  </si>
  <si>
    <t>นามสกุล</t>
  </si>
  <si>
    <t>ชื่อ-นามสกุล</t>
  </si>
  <si>
    <t>ชื่อเล่น</t>
  </si>
  <si>
    <t>Name</t>
  </si>
  <si>
    <t>เลขที่บัตรประชาชน</t>
  </si>
  <si>
    <t>วันดือนปีเกิด</t>
  </si>
  <si>
    <t>อายุ</t>
  </si>
  <si>
    <t>Bookbank</t>
  </si>
  <si>
    <t>เพศ</t>
  </si>
  <si>
    <t>ตำแหน่ง</t>
  </si>
  <si>
    <t>แผนก</t>
  </si>
  <si>
    <t>SKILLS</t>
  </si>
  <si>
    <t>ฝ่าย</t>
  </si>
  <si>
    <t>สถานะ</t>
  </si>
  <si>
    <t>ประเภทของพนักงาน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</si>
  <si>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</si>
  <si>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</si>
  <si>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</si>
  <si>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</si>
  <si>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วันที่รับใบประเมินรอบสอง</t>
  </si>
  <si>
    <t>วันที่เริ่มเป็นรายเดือน/รายวันประจำ</t>
  </si>
  <si>
    <t>วันที่เริ่มทดลองงาน</t>
  </si>
  <si>
    <t>วันที่ครบรอบทดลองงาน</t>
  </si>
  <si>
    <t>วันที่เรื่มงานเป็นพนักงาน</t>
  </si>
  <si>
    <t>จำนวนวันที่เป็นพนักงานบริษัท</t>
  </si>
  <si>
    <t>การคิด</t>
  </si>
  <si>
    <t>อายุงาน</t>
  </si>
  <si>
    <t>วันลาพักร้อน</t>
  </si>
  <si>
    <t>วันที่ลาออก</t>
  </si>
  <si>
    <t>รองเท้า
2018</t>
  </si>
  <si>
    <t>เบิก
รองเท้า
ชำรุด</t>
  </si>
  <si>
    <t>รองเท้า
2017</t>
  </si>
  <si>
    <t>เสื้อพนักงานหญิง</t>
  </si>
  <si>
    <t>เสื้อพนักงานชาย</t>
  </si>
  <si>
    <t>เสื้อดำ
ไว้ทุกข์</t>
  </si>
  <si>
    <t>วันที่รับเสื้อ</t>
  </si>
  <si>
    <t>ผู้แนะนำ</t>
  </si>
  <si>
    <t>กองทุนสำรอง
เลี้ยงชีพ</t>
  </si>
  <si>
    <t>Job competency Training</t>
  </si>
  <si>
    <t>การตรวจสุขภาพ</t>
  </si>
  <si>
    <t>ปี</t>
  </si>
  <si>
    <t>สังกัด</t>
  </si>
  <si>
    <t>ทำใบลา
ปี2018</t>
  </si>
  <si>
    <t>พักร้อน
คงเหลือปี2017</t>
  </si>
  <si>
    <t>หน้า</t>
  </si>
  <si>
    <t>VNA</t>
  </si>
  <si>
    <t>Forklift</t>
  </si>
  <si>
    <t>เดือน</t>
  </si>
  <si>
    <t>ปี/เดือน</t>
  </si>
  <si>
    <t>แบล็ค
ซัพพอท</t>
  </si>
  <si>
    <t>XS</t>
  </si>
  <si>
    <t>S</t>
  </si>
  <si>
    <t>M</t>
  </si>
  <si>
    <t>L</t>
  </si>
  <si>
    <t>XL</t>
  </si>
  <si>
    <t>2XL</t>
  </si>
  <si>
    <t>3XL</t>
  </si>
  <si>
    <t>ไซค์</t>
  </si>
  <si>
    <t>วันสมัคร</t>
  </si>
  <si>
    <t>วันลาออก</t>
  </si>
  <si>
    <t>Operation</t>
  </si>
  <si>
    <t>IT</t>
  </si>
  <si>
    <t>Quality system</t>
  </si>
  <si>
    <t>Documentation</t>
  </si>
  <si>
    <t>Co-ordination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</si>
  <si>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</si>
  <si>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</si>
  <si>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</si>
  <si>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</si>
  <si>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</si>
  <si>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ครั้งที่ 6 -2015</t>
  </si>
  <si>
    <t>ครั้งที่ 7 -2016</t>
  </si>
  <si>
    <t>ครั้งที่ 8 -2017</t>
  </si>
  <si>
    <t>100005</t>
  </si>
  <si>
    <t>นาย</t>
  </si>
  <si>
    <t xml:space="preserve">พัชรเสฐ </t>
  </si>
  <si>
    <t>อนันต์ธนารัฐ</t>
  </si>
  <si>
    <t>พัชรเสฐ  อนันต์ธนารัฐ</t>
  </si>
  <si>
    <t>หุย</t>
  </si>
  <si>
    <t>ชาย</t>
  </si>
  <si>
    <t>Manager</t>
  </si>
  <si>
    <t>Information Technology</t>
  </si>
  <si>
    <t>ยังปฏิบัติงานอยู่</t>
  </si>
  <si>
    <t>รายเดือน</t>
  </si>
  <si>
    <t>x</t>
  </si>
  <si>
    <t>100007</t>
  </si>
  <si>
    <t>นางสาว</t>
  </si>
  <si>
    <t xml:space="preserve">จริญญา </t>
  </si>
  <si>
    <t>อุทัยรังษี</t>
  </si>
  <si>
    <t>จริญญา  อุทัยรังษี</t>
  </si>
  <si>
    <t>ดาว</t>
  </si>
  <si>
    <t>หญิง</t>
  </si>
  <si>
    <t>AE</t>
  </si>
  <si>
    <t>Account Executive</t>
  </si>
  <si>
    <t>100008</t>
  </si>
  <si>
    <t xml:space="preserve">วิมลวรรณ </t>
  </si>
  <si>
    <t>ยิ่งคิด</t>
  </si>
  <si>
    <t>วิมลวรรณ  ยิ่งคิด</t>
  </si>
  <si>
    <t>มด</t>
  </si>
  <si>
    <t>Checker</t>
  </si>
  <si>
    <t>Receiving</t>
  </si>
  <si>
    <t>WH Operation</t>
  </si>
  <si>
    <t>OK</t>
  </si>
  <si>
    <t>100009</t>
  </si>
  <si>
    <t>นาง</t>
  </si>
  <si>
    <t xml:space="preserve">กาญจนา </t>
  </si>
  <si>
    <t>ทรงสัตย์</t>
  </si>
  <si>
    <t>กาญจนา  ทรงสัตย์</t>
  </si>
  <si>
    <t>ต่าย</t>
  </si>
  <si>
    <t>Account Executive Admin</t>
  </si>
  <si>
    <t>100010</t>
  </si>
  <si>
    <t xml:space="preserve">เทอดศักดิ์ </t>
  </si>
  <si>
    <t>โสทะ</t>
  </si>
  <si>
    <t>เทอดศักดิ์  โสทะ</t>
  </si>
  <si>
    <t>เทอด</t>
  </si>
  <si>
    <t>Ast. IMC Manager L.2</t>
  </si>
  <si>
    <t>IMC</t>
  </si>
  <si>
    <t>Inventory</t>
  </si>
  <si>
    <t>new staff</t>
  </si>
  <si>
    <t>100011</t>
  </si>
  <si>
    <t>ศิวา</t>
  </si>
  <si>
    <t>ศิริวงษ์</t>
  </si>
  <si>
    <t>ศิวา  ศิริวงษ์</t>
  </si>
  <si>
    <t>หนึ่ง</t>
  </si>
  <si>
    <t>100013</t>
  </si>
  <si>
    <t xml:space="preserve">สมยศ  </t>
  </si>
  <si>
    <t>คชภูธร</t>
  </si>
  <si>
    <t>สมยศ  คชภูธร</t>
  </si>
  <si>
    <t>อ็อด</t>
  </si>
  <si>
    <t>Safety Supervisor</t>
  </si>
  <si>
    <t>Safety</t>
  </si>
  <si>
    <t>***</t>
  </si>
  <si>
    <t>Safety &amp; Quality</t>
  </si>
  <si>
    <t>100016</t>
  </si>
  <si>
    <t>กัมพูชา</t>
  </si>
  <si>
    <t xml:space="preserve">อุทิศ </t>
  </si>
  <si>
    <t>ชาบ้านโนน</t>
  </si>
  <si>
    <t>อุทิศ  ชาบ้านโนน</t>
  </si>
  <si>
    <t>แหลม</t>
  </si>
  <si>
    <t>Supervisor</t>
  </si>
  <si>
    <t>WH Operation ต่างประเทศ</t>
  </si>
  <si>
    <t>100017</t>
  </si>
  <si>
    <t xml:space="preserve">รัดดา  </t>
  </si>
  <si>
    <t>ลาภเสถียร</t>
  </si>
  <si>
    <t>รัดดา  ลาภเสถียร</t>
  </si>
  <si>
    <t>อ๋อย</t>
  </si>
  <si>
    <t>STL</t>
  </si>
  <si>
    <t>100018</t>
  </si>
  <si>
    <t xml:space="preserve">รจนา </t>
  </si>
  <si>
    <t>กุลไทย</t>
  </si>
  <si>
    <t>รจนา  กุลไทย</t>
  </si>
  <si>
    <t>จอย</t>
  </si>
  <si>
    <t xml:space="preserve">Operation Supervisor </t>
  </si>
  <si>
    <t>Intanin</t>
  </si>
  <si>
    <t>100020</t>
  </si>
  <si>
    <t xml:space="preserve">ศรีวรรณ </t>
  </si>
  <si>
    <t>ศรีอนงค์</t>
  </si>
  <si>
    <t>ศรีวรรณ  ศรีอนงค์</t>
  </si>
  <si>
    <t>เล็ก</t>
  </si>
  <si>
    <t>100021</t>
  </si>
  <si>
    <t xml:space="preserve">นฤกานต์ </t>
  </si>
  <si>
    <t>กันยามาศ</t>
  </si>
  <si>
    <t>นฤกานต์  กันยามาศ</t>
  </si>
  <si>
    <t>น้อย</t>
  </si>
  <si>
    <t>100022</t>
  </si>
  <si>
    <t xml:space="preserve">อดิศักดิ์ </t>
  </si>
  <si>
    <t>จิตรีกาย</t>
  </si>
  <si>
    <t>อดิศักดิ์  จิตรีกาย</t>
  </si>
  <si>
    <t>ต้อม</t>
  </si>
  <si>
    <t>ลาว</t>
  </si>
  <si>
    <t>100023</t>
  </si>
  <si>
    <t xml:space="preserve">โสพล </t>
  </si>
  <si>
    <t>ภู่โคกหวาย</t>
  </si>
  <si>
    <t>โสพล  ภู่โคกหวาย</t>
  </si>
  <si>
    <t>โส</t>
  </si>
  <si>
    <t>900003</t>
  </si>
  <si>
    <t xml:space="preserve">ทนงศักดิ์ </t>
  </si>
  <si>
    <t>แสนตรง</t>
  </si>
  <si>
    <t>ทนงศักดิ์  แสนตรง</t>
  </si>
  <si>
    <t>นงค์</t>
  </si>
  <si>
    <t>TSP Leader</t>
  </si>
  <si>
    <t>Transport</t>
  </si>
  <si>
    <t>Transport Operation</t>
  </si>
  <si>
    <t>100025</t>
  </si>
  <si>
    <t xml:space="preserve">ธีรพงษ์  </t>
  </si>
  <si>
    <t>เจริญยศ</t>
  </si>
  <si>
    <t>ธีรพงษ์  เจริญยศ</t>
  </si>
  <si>
    <t>ต้น</t>
  </si>
  <si>
    <t>Senior ANALYST</t>
  </si>
  <si>
    <t>Sale</t>
  </si>
  <si>
    <t>Business Development</t>
  </si>
  <si>
    <t>100026</t>
  </si>
  <si>
    <t xml:space="preserve">รจนา  </t>
  </si>
  <si>
    <t>วงษ์ดี</t>
  </si>
  <si>
    <t>รจนา  วงษ์ดี</t>
  </si>
  <si>
    <t>นุ้ย</t>
  </si>
  <si>
    <t>Account Executive &amp; CS</t>
  </si>
  <si>
    <t>100028</t>
  </si>
  <si>
    <t xml:space="preserve">รัตนา  </t>
  </si>
  <si>
    <t>สุทนต์</t>
  </si>
  <si>
    <t>รัตนา  สุทนต์</t>
  </si>
  <si>
    <t>หนูนา</t>
  </si>
  <si>
    <t>100029</t>
  </si>
  <si>
    <t xml:space="preserve">บุญชอบ </t>
  </si>
  <si>
    <t>ดวงมณี</t>
  </si>
  <si>
    <t>บุญชอบ  ดวงมณี</t>
  </si>
  <si>
    <t>ชอบ</t>
  </si>
  <si>
    <t>Forklift Drivers CheckerSTL</t>
  </si>
  <si>
    <t>EXPORT</t>
  </si>
  <si>
    <t>100031</t>
  </si>
  <si>
    <t xml:space="preserve">สุกัญญา   </t>
  </si>
  <si>
    <t>คล้ายแก้ว</t>
  </si>
  <si>
    <t>สุกัญญา  คล้ายแก้ว</t>
  </si>
  <si>
    <t>PLC</t>
  </si>
  <si>
    <t>900005</t>
  </si>
  <si>
    <t xml:space="preserve">อนุชา  </t>
  </si>
  <si>
    <t>ใหม่วิจิตร</t>
  </si>
  <si>
    <t>อนุชา  ใหม่วิจิตร</t>
  </si>
  <si>
    <t>ไก่</t>
  </si>
  <si>
    <t>100002</t>
  </si>
  <si>
    <t xml:space="preserve">ไชยวัฒน์   </t>
  </si>
  <si>
    <t>พวงทับทิม</t>
  </si>
  <si>
    <t>ไชยวัฒน์  พวงทับทิม</t>
  </si>
  <si>
    <t>แอ๋น</t>
  </si>
  <si>
    <t>Ast. Opt. Manager L.1</t>
  </si>
  <si>
    <t>100034</t>
  </si>
  <si>
    <t xml:space="preserve">สืบพงษ์    </t>
  </si>
  <si>
    <t>ชูเกิด</t>
  </si>
  <si>
    <t>สืบพงษ์  ชูเกิด</t>
  </si>
  <si>
    <t>เอ็ม</t>
  </si>
  <si>
    <t>100035</t>
  </si>
  <si>
    <t xml:space="preserve">นนทยา    </t>
  </si>
  <si>
    <t>หงษ์ทอง</t>
  </si>
  <si>
    <t>นนทยา  หงษ์ทอง</t>
  </si>
  <si>
    <t>เขี้ยว</t>
  </si>
  <si>
    <t>100038</t>
  </si>
  <si>
    <t>ภัควลัญชญา</t>
  </si>
  <si>
    <t>มารวย</t>
  </si>
  <si>
    <t>ภัควลัญชญา  มารวย</t>
  </si>
  <si>
    <t>ตาล</t>
  </si>
  <si>
    <t>Senior Account Executive Admin</t>
  </si>
  <si>
    <t>100041</t>
  </si>
  <si>
    <t xml:space="preserve">พัดชา   </t>
  </si>
  <si>
    <t>จำปีกลาง</t>
  </si>
  <si>
    <t>พัดชา  จำปีกลาง</t>
  </si>
  <si>
    <t>แอป</t>
  </si>
  <si>
    <t>100042</t>
  </si>
  <si>
    <t xml:space="preserve">สุมินตรา </t>
  </si>
  <si>
    <t>ชื่นเชาวกิจ</t>
  </si>
  <si>
    <t>สุมินตรา  ชื่นเชาวกิจ</t>
  </si>
  <si>
    <t>อ้น</t>
  </si>
  <si>
    <t>100046</t>
  </si>
  <si>
    <t xml:space="preserve">อนันต์  </t>
  </si>
  <si>
    <t>คงเทียน</t>
  </si>
  <si>
    <t>อนันต์  คงเทียน</t>
  </si>
  <si>
    <t>เจ๋ง</t>
  </si>
  <si>
    <t>1 มี.ค.57</t>
  </si>
  <si>
    <t>100047</t>
  </si>
  <si>
    <t xml:space="preserve">บุญรัก  </t>
  </si>
  <si>
    <t>งามประเสริฐ</t>
  </si>
  <si>
    <t>บุญรัก  งามประเสริฐ</t>
  </si>
  <si>
    <t>เอ๋</t>
  </si>
  <si>
    <t>100048</t>
  </si>
  <si>
    <t xml:space="preserve">ประสิทธิ์   </t>
  </si>
  <si>
    <t>อาจองค์</t>
  </si>
  <si>
    <t>ประสิทธิ์  อาจองค์</t>
  </si>
  <si>
    <t>บี</t>
  </si>
  <si>
    <t>100049</t>
  </si>
  <si>
    <t xml:space="preserve">พัชราภรณ์ </t>
  </si>
  <si>
    <t>รอดเมือง</t>
  </si>
  <si>
    <t>พัชราภรณ์  รอดเมือง</t>
  </si>
  <si>
    <t>Amazon</t>
  </si>
  <si>
    <t>100050</t>
  </si>
  <si>
    <t>อนุชา  อาจองค์</t>
  </si>
  <si>
    <t>บิน</t>
  </si>
  <si>
    <t>leader Checker Forklift Drivers</t>
  </si>
  <si>
    <t>100051</t>
  </si>
  <si>
    <t>พัชมณ</t>
  </si>
  <si>
    <t>มงคล</t>
  </si>
  <si>
    <t>พัชมณ  มงคล</t>
  </si>
  <si>
    <t>ราญ</t>
  </si>
  <si>
    <t>PTT</t>
  </si>
  <si>
    <t>100053</t>
  </si>
  <si>
    <t xml:space="preserve">ศักราวี  </t>
  </si>
  <si>
    <t>ชำนาญ</t>
  </si>
  <si>
    <t>ศักราวี  ชำนาญ</t>
  </si>
  <si>
    <t>ศัก</t>
  </si>
  <si>
    <t>Forklift Driver,Checker</t>
  </si>
  <si>
    <t>900008</t>
  </si>
  <si>
    <t xml:space="preserve">ชนม์นิภา </t>
  </si>
  <si>
    <t>พานโถม</t>
  </si>
  <si>
    <t>ชนม์นิภา  พานโถม</t>
  </si>
  <si>
    <t>แอน</t>
  </si>
  <si>
    <t>TSP Admin</t>
  </si>
  <si>
    <t>900009</t>
  </si>
  <si>
    <t xml:space="preserve">สุรจิตร  </t>
  </si>
  <si>
    <t>สุขพลอย</t>
  </si>
  <si>
    <t>สุรจิตร  สุขพลอย</t>
  </si>
  <si>
    <t>ฟาน</t>
  </si>
  <si>
    <t xml:space="preserve">HR Supervisor </t>
  </si>
  <si>
    <t>HR</t>
  </si>
  <si>
    <t>HR and Admin</t>
  </si>
  <si>
    <t>100065</t>
  </si>
  <si>
    <t xml:space="preserve">แสงเดือน </t>
  </si>
  <si>
    <t>พุ่มพ่วง</t>
  </si>
  <si>
    <t>แสงเดือน  พุ่มพ่วง</t>
  </si>
  <si>
    <t>โอ๋</t>
  </si>
  <si>
    <t>100066</t>
  </si>
  <si>
    <t xml:space="preserve">บุญมา     </t>
  </si>
  <si>
    <t>กลัดปิ่น</t>
  </si>
  <si>
    <t>บุญมา  กลัดปิ่น</t>
  </si>
  <si>
    <t>มา</t>
  </si>
  <si>
    <t>Forklift Driver,Checker PZ Loscam</t>
  </si>
  <si>
    <t>100067</t>
  </si>
  <si>
    <t xml:space="preserve">จิราภา  </t>
  </si>
  <si>
    <t>ระรวย</t>
  </si>
  <si>
    <t>จิราภา  ระรวย</t>
  </si>
  <si>
    <t>พัน</t>
  </si>
  <si>
    <t>100069</t>
  </si>
  <si>
    <t xml:space="preserve">พงษ์สวัสดิ์  </t>
  </si>
  <si>
    <t>สายหนู</t>
  </si>
  <si>
    <t>พงษ์สวัสดิ์  สายหนู</t>
  </si>
  <si>
    <t>เมย์</t>
  </si>
  <si>
    <t>100071</t>
  </si>
  <si>
    <t xml:space="preserve">นวรรณ   </t>
  </si>
  <si>
    <t>ต่วนทอง</t>
  </si>
  <si>
    <t>นวรรณ  ต่วนทอง</t>
  </si>
  <si>
    <t>900012</t>
  </si>
  <si>
    <t xml:space="preserve">เอกฉัตร  </t>
  </si>
  <si>
    <t>สุปปิยะตระกูล</t>
  </si>
  <si>
    <t>เอกฉัตร  สุปปิยะตระกูล</t>
  </si>
  <si>
    <t>เอก</t>
  </si>
  <si>
    <t>TSP Mgr.</t>
  </si>
  <si>
    <t>100076</t>
  </si>
  <si>
    <t xml:space="preserve">รุ่งทิพย์  </t>
  </si>
  <si>
    <t>รัตนเจริญ</t>
  </si>
  <si>
    <t>รุ่งทิพย์  รัตนเจริญ</t>
  </si>
  <si>
    <t>บี้</t>
  </si>
  <si>
    <t>900013</t>
  </si>
  <si>
    <t xml:space="preserve">ชลธิชา  </t>
  </si>
  <si>
    <t>โภคา</t>
  </si>
  <si>
    <t>ชลธิชา  โภคา</t>
  </si>
  <si>
    <t>ปู</t>
  </si>
  <si>
    <t xml:space="preserve">Transport Supervisor </t>
  </si>
  <si>
    <t>900014</t>
  </si>
  <si>
    <t>พศวีร์</t>
  </si>
  <si>
    <t>เพียงพานิช</t>
  </si>
  <si>
    <t>พศวีร์  เพียงพานิช</t>
  </si>
  <si>
    <t>โมเม</t>
  </si>
  <si>
    <t>TSP Analyst</t>
  </si>
  <si>
    <t>100088</t>
  </si>
  <si>
    <t xml:space="preserve">อัจฉรา   </t>
  </si>
  <si>
    <t>ทองลินัน</t>
  </si>
  <si>
    <t>อัจฉรา  ทองลินัน</t>
  </si>
  <si>
    <t>แพท</t>
  </si>
  <si>
    <t>HR and Admin Officer</t>
  </si>
  <si>
    <t>100090</t>
  </si>
  <si>
    <t>ธนวัฒน์</t>
  </si>
  <si>
    <t>กองศรี</t>
  </si>
  <si>
    <t>ธนวัฒน์  กองศรี</t>
  </si>
  <si>
    <t>กอล์ฟ</t>
  </si>
  <si>
    <t>Mr</t>
  </si>
  <si>
    <t>Tanawat  Kongsri</t>
  </si>
  <si>
    <t>Leader Inventory</t>
  </si>
  <si>
    <t>ญานิน</t>
  </si>
  <si>
    <t>900016</t>
  </si>
  <si>
    <t>จักพงษ์</t>
  </si>
  <si>
    <t>ศรีแก้ว</t>
  </si>
  <si>
    <t>จักพงษ์  ศรีแก้ว</t>
  </si>
  <si>
    <t>เป็ด</t>
  </si>
  <si>
    <t>Jagpong  Srikaew</t>
  </si>
  <si>
    <t>100093</t>
  </si>
  <si>
    <t>บุปผา</t>
  </si>
  <si>
    <t>คำสาริรักษ์</t>
  </si>
  <si>
    <t>บุปผา  คำสาริรักษ์</t>
  </si>
  <si>
    <t>แตงกวา</t>
  </si>
  <si>
    <t>Miss</t>
  </si>
  <si>
    <t>Buppa  Kumsariruk</t>
  </si>
  <si>
    <t xml:space="preserve">leader Checker </t>
  </si>
  <si>
    <t>100094</t>
  </si>
  <si>
    <t>รุจิรา</t>
  </si>
  <si>
    <t>ชัยบิน</t>
  </si>
  <si>
    <t>รุจิรา  ชัยบิน</t>
  </si>
  <si>
    <t>แนน</t>
  </si>
  <si>
    <t>Rujira  Chaiyabin</t>
  </si>
  <si>
    <t>เจ้าหน้าที่ความปลอดภัยในการทำงานระดับวิชาชีพ</t>
  </si>
  <si>
    <t>100095</t>
  </si>
  <si>
    <t>ปัทมาวดี</t>
  </si>
  <si>
    <t>สิทธิวงศ์</t>
  </si>
  <si>
    <t>ปัทมาวดี  สิทธิวงศ์</t>
  </si>
  <si>
    <t>ปัท</t>
  </si>
  <si>
    <t>Putthamawadee  Sitthiwong</t>
  </si>
  <si>
    <t xml:space="preserve"> </t>
  </si>
  <si>
    <t>IT Programmer</t>
  </si>
  <si>
    <t>100096</t>
  </si>
  <si>
    <t xml:space="preserve">กฤษดา  </t>
  </si>
  <si>
    <t>ชัยสิทธิ์</t>
  </si>
  <si>
    <t>กฤษดา  ชัยสิทธิ์</t>
  </si>
  <si>
    <t>100097</t>
  </si>
  <si>
    <t xml:space="preserve">วนิชา    </t>
  </si>
  <si>
    <t>วนิชา  พานโถม</t>
  </si>
  <si>
    <t>ทราย</t>
  </si>
  <si>
    <t>100098</t>
  </si>
  <si>
    <t xml:space="preserve">วรรณลักษณ์  </t>
  </si>
  <si>
    <t>โตนาค</t>
  </si>
  <si>
    <t>วรรณลักษณ์  โตนาค</t>
  </si>
  <si>
    <t>หน่อย</t>
  </si>
  <si>
    <t>Chester</t>
  </si>
  <si>
    <t>100099</t>
  </si>
  <si>
    <t xml:space="preserve">อัมพร     </t>
  </si>
  <si>
    <t>บุญเชิด</t>
  </si>
  <si>
    <t>อัมพร  บุญเชิด</t>
  </si>
  <si>
    <t xml:space="preserve">พร </t>
  </si>
  <si>
    <t>900017</t>
  </si>
  <si>
    <t xml:space="preserve">สิทธิชัย     </t>
  </si>
  <si>
    <t>สีสวย</t>
  </si>
  <si>
    <t>สิทธิชัย  สีสวย</t>
  </si>
  <si>
    <t>เบริด</t>
  </si>
  <si>
    <t>Forklift &amp; Checker</t>
  </si>
  <si>
    <t>100100</t>
  </si>
  <si>
    <t>องอาจ</t>
  </si>
  <si>
    <t>อาสาเหลา</t>
  </si>
  <si>
    <t>องอาจ  อาสาเหลา</t>
  </si>
  <si>
    <t>อาจ</t>
  </si>
  <si>
    <t>Mr.</t>
  </si>
  <si>
    <t>Ongard  Arsalao</t>
  </si>
  <si>
    <t>IT Support</t>
  </si>
  <si>
    <t>100101</t>
  </si>
  <si>
    <t>ธมลวรรณ</t>
  </si>
  <si>
    <t>อุ่นแจ่ม</t>
  </si>
  <si>
    <t>ธมลวรรณ  อุ่นแจ่ม</t>
  </si>
  <si>
    <t>ส้ม</t>
  </si>
  <si>
    <t>Thamonwan  Onjam</t>
  </si>
  <si>
    <t>100102</t>
  </si>
  <si>
    <t xml:space="preserve">หทัยชนก  </t>
  </si>
  <si>
    <t>แหล่งสนาม</t>
  </si>
  <si>
    <t>หทัยชนก  แหล่งสนาม</t>
  </si>
  <si>
    <t>ปาน</t>
  </si>
  <si>
    <t>Hathaichanok  Langsanam</t>
  </si>
  <si>
    <t xml:space="preserve">Call Center </t>
  </si>
  <si>
    <t>100104</t>
  </si>
  <si>
    <t>จักรกฤษณ์</t>
  </si>
  <si>
    <t>รักษ์วนาพงษ์</t>
  </si>
  <si>
    <t>จักรกฤษณ์  รักษ์วนาพงษ์</t>
  </si>
  <si>
    <t>หรั่ง</t>
  </si>
  <si>
    <t>Jarkkirt  Rakwanapong</t>
  </si>
  <si>
    <t>IT Suppervisor</t>
  </si>
  <si>
    <t>ประเมินKPI</t>
  </si>
  <si>
    <t>100105</t>
  </si>
  <si>
    <t>วีรภัทร</t>
  </si>
  <si>
    <t>ริ้วกีระกิตติกุล</t>
  </si>
  <si>
    <t>วีรภัทร  ริ้วกีระกิตติกุล</t>
  </si>
  <si>
    <t>บิว</t>
  </si>
  <si>
    <t>Wiraphat  Rewkeerakittikul</t>
  </si>
  <si>
    <t>100106</t>
  </si>
  <si>
    <t>ณัฐพงษ์</t>
  </si>
  <si>
    <t>แก้วแดง</t>
  </si>
  <si>
    <t>ณัฐพงษ์  แก้วแดง</t>
  </si>
  <si>
    <t>เต้</t>
  </si>
  <si>
    <t>Nattaphong  Kaewdang</t>
  </si>
  <si>
    <t>Inventory Admin</t>
  </si>
  <si>
    <t>100108</t>
  </si>
  <si>
    <t>นิสากร</t>
  </si>
  <si>
    <t>เลิศพัชรานนท์</t>
  </si>
  <si>
    <t>นิสากร  เลิศพัชรานนท์</t>
  </si>
  <si>
    <t>Nisakorn Lertpatcharanont</t>
  </si>
  <si>
    <t>100109</t>
  </si>
  <si>
    <t>จตุรพร</t>
  </si>
  <si>
    <t>เชืองเต็ม</t>
  </si>
  <si>
    <t>จตุรพร  เชืองเต็ม</t>
  </si>
  <si>
    <t>การ์ตูน</t>
  </si>
  <si>
    <t>Jaturaporn  Chuangtem</t>
  </si>
  <si>
    <t>100110</t>
  </si>
  <si>
    <t>กุลนันท์</t>
  </si>
  <si>
    <t>เสมอศรี</t>
  </si>
  <si>
    <t>กุลนันท์  เสมอศรี</t>
  </si>
  <si>
    <t>Kunlanan  Samersri</t>
  </si>
  <si>
    <t>100112</t>
  </si>
  <si>
    <t>พรสินี</t>
  </si>
  <si>
    <t>สมบรรณ์</t>
  </si>
  <si>
    <t>พรสินี  สมบรรณ์</t>
  </si>
  <si>
    <t>แพรว</t>
  </si>
  <si>
    <t>Pornsinee  Somban</t>
  </si>
  <si>
    <t>100113</t>
  </si>
  <si>
    <t xml:space="preserve">อภิวันท์ </t>
  </si>
  <si>
    <t>อภิวันท์  ทองลินัน</t>
  </si>
  <si>
    <t>ตี๋</t>
  </si>
  <si>
    <t>Checker Forklift pgp,smtl</t>
  </si>
  <si>
    <t>ทหาร21ตค59-31ตค61</t>
  </si>
  <si>
    <t>100114</t>
  </si>
  <si>
    <t xml:space="preserve">ยุพา </t>
  </si>
  <si>
    <t>ยุพา  สุขพลอย</t>
  </si>
  <si>
    <t>ยุ</t>
  </si>
  <si>
    <t>Yupa  Sukploy</t>
  </si>
  <si>
    <t>200002</t>
  </si>
  <si>
    <t xml:space="preserve">บุญยา </t>
  </si>
  <si>
    <t>บุญยา  สุทนต์</t>
  </si>
  <si>
    <t>ญา</t>
  </si>
  <si>
    <t>แม่บ้าน</t>
  </si>
  <si>
    <t>รายวัน</t>
  </si>
  <si>
    <t>200006</t>
  </si>
  <si>
    <t>ภูสันต์</t>
  </si>
  <si>
    <t>ยุพา  ภูสันต์</t>
  </si>
  <si>
    <t>พา</t>
  </si>
  <si>
    <t>Picker</t>
  </si>
  <si>
    <t>Vcan</t>
  </si>
  <si>
    <t>200010</t>
  </si>
  <si>
    <t xml:space="preserve">อภิญญา </t>
  </si>
  <si>
    <t>แห้วเพชร์</t>
  </si>
  <si>
    <t>อภิญญา  แห้วเพชร์</t>
  </si>
  <si>
    <t>แอม</t>
  </si>
  <si>
    <t>200026</t>
  </si>
  <si>
    <t xml:space="preserve">โสรยา  </t>
  </si>
  <si>
    <t>สุขประเสริฐ</t>
  </si>
  <si>
    <t>โสรยา  สุขประเสริฐ</t>
  </si>
  <si>
    <t>เนย</t>
  </si>
  <si>
    <t>200027</t>
  </si>
  <si>
    <t xml:space="preserve">ปริมประภา  </t>
  </si>
  <si>
    <t>นามพล</t>
  </si>
  <si>
    <t>ปริมประภา  นามพล</t>
  </si>
  <si>
    <t>เบียร์</t>
  </si>
  <si>
    <t>200033</t>
  </si>
  <si>
    <t xml:space="preserve">สมใจ    </t>
  </si>
  <si>
    <t>สมใจ  สายหนู</t>
  </si>
  <si>
    <t>ปู้</t>
  </si>
  <si>
    <t xml:space="preserve">วิพล    </t>
  </si>
  <si>
    <t>แจ้โพธิ์</t>
  </si>
  <si>
    <t>วิพล  แจ้โพธิ์</t>
  </si>
  <si>
    <t>แจ็ค</t>
  </si>
  <si>
    <t>200045</t>
  </si>
  <si>
    <t xml:space="preserve">สุทิดา </t>
  </si>
  <si>
    <t>สินทรัพย์</t>
  </si>
  <si>
    <t>สุทิดา  สินทรัพย์</t>
  </si>
  <si>
    <t>ติ๊ก</t>
  </si>
  <si>
    <t>200050</t>
  </si>
  <si>
    <t xml:space="preserve">สมบัติ  </t>
  </si>
  <si>
    <t>เพิ่มพูล</t>
  </si>
  <si>
    <t>สมบัติ  เพิ่มพูล</t>
  </si>
  <si>
    <t>บัติ</t>
  </si>
  <si>
    <t>Forklift Driver</t>
  </si>
  <si>
    <t>200057</t>
  </si>
  <si>
    <t xml:space="preserve">ชัยพร  </t>
  </si>
  <si>
    <t>เสริฐสอน</t>
  </si>
  <si>
    <t>ชัยพร  เสริฐสอน</t>
  </si>
  <si>
    <t>เก๋</t>
  </si>
  <si>
    <t>200064</t>
  </si>
  <si>
    <t xml:space="preserve">วีรยุทธ   </t>
  </si>
  <si>
    <t>ฤกษ์ยินดี</t>
  </si>
  <si>
    <t>วีรยุทธ  ฤกษ์ยินดี</t>
  </si>
  <si>
    <t>ลักษณ์</t>
  </si>
  <si>
    <t>200070</t>
  </si>
  <si>
    <t xml:space="preserve">เกษสุดา  </t>
  </si>
  <si>
    <t>รักษาจิตร์</t>
  </si>
  <si>
    <t>เกษสุดา  รักษาจิตร์</t>
  </si>
  <si>
    <t>ดา</t>
  </si>
  <si>
    <t>200077</t>
  </si>
  <si>
    <t xml:space="preserve">สุทธาทิพย์  </t>
  </si>
  <si>
    <t>ขันทอง</t>
  </si>
  <si>
    <t>สุทธาทิพย์  ขันทอง</t>
  </si>
  <si>
    <t>รุ้ง</t>
  </si>
  <si>
    <t>200080</t>
  </si>
  <si>
    <t xml:space="preserve">มธุรส  </t>
  </si>
  <si>
    <t>มธุรส  เสริฐสอน</t>
  </si>
  <si>
    <t>หมวย</t>
  </si>
  <si>
    <t>200090</t>
  </si>
  <si>
    <t xml:space="preserve">อำไพ  </t>
  </si>
  <si>
    <t>เหมือนวงศ์</t>
  </si>
  <si>
    <t>อำไพ  เหมือนวงศ์</t>
  </si>
  <si>
    <t>นิด</t>
  </si>
  <si>
    <t>200093</t>
  </si>
  <si>
    <t xml:space="preserve">นุชนารถ  </t>
  </si>
  <si>
    <t>แสงเลิศล้ำ</t>
  </si>
  <si>
    <t>นุชนารถ  แสงเลิศล้ำ</t>
  </si>
  <si>
    <t>200119</t>
  </si>
  <si>
    <t>คนึงนิจ</t>
  </si>
  <si>
    <t>ชื่นชมบุญ</t>
  </si>
  <si>
    <t>คนึงนิจ  ชื่นชมบุญ</t>
  </si>
  <si>
    <t>มิ้น</t>
  </si>
  <si>
    <t>200145</t>
  </si>
  <si>
    <t>สุธิดา</t>
  </si>
  <si>
    <t>มีเชาว์งาม</t>
  </si>
  <si>
    <t>สุธิดา  มีเชาว์งาม</t>
  </si>
  <si>
    <t>ใหม่</t>
  </si>
  <si>
    <t>200149</t>
  </si>
  <si>
    <t>ปริญญาพร</t>
  </si>
  <si>
    <t>ปริญญาพร  อาจองค์</t>
  </si>
  <si>
    <t>เกด</t>
  </si>
  <si>
    <t>200156</t>
  </si>
  <si>
    <t>นิภาพร</t>
  </si>
  <si>
    <t>คล้ายพงษ์</t>
  </si>
  <si>
    <t>นิภาพร  คล้ายพงษ์</t>
  </si>
  <si>
    <t>มะปราง</t>
  </si>
  <si>
    <t>200167</t>
  </si>
  <si>
    <t>ฤทัยรัตน์</t>
  </si>
  <si>
    <t>แสงสะกา</t>
  </si>
  <si>
    <t>ฤทัยรัตน์  แสงสะกา</t>
  </si>
  <si>
    <t>ทัย</t>
  </si>
  <si>
    <t>200184</t>
  </si>
  <si>
    <t>วิทวัส</t>
  </si>
  <si>
    <t>บรรดาศักดิ์</t>
  </si>
  <si>
    <t>วิทวัส  บรรดาศักดิ์</t>
  </si>
  <si>
    <t>วิทย์</t>
  </si>
  <si>
    <t>Withawad  Bandasak</t>
  </si>
  <si>
    <t>Forklift Driver Checker</t>
  </si>
  <si>
    <t>200192</t>
  </si>
  <si>
    <t>ปวีณา</t>
  </si>
  <si>
    <t>นิยมสุด</t>
  </si>
  <si>
    <t>ปวีณา  นิยมสุด</t>
  </si>
  <si>
    <t>วี</t>
  </si>
  <si>
    <t>Paweena  Niyomsud</t>
  </si>
  <si>
    <t>200194</t>
  </si>
  <si>
    <t>ศิริลักษณ์</t>
  </si>
  <si>
    <t>ศิริสลุง</t>
  </si>
  <si>
    <t>ศิริลักษณ์  ศิริสลุง</t>
  </si>
  <si>
    <t>ปุ้ย</t>
  </si>
  <si>
    <t>Sirirak  Sirisalung</t>
  </si>
  <si>
    <t>200195</t>
  </si>
  <si>
    <t>อมราภรณ์</t>
  </si>
  <si>
    <t>ป้องกัน</t>
  </si>
  <si>
    <t>อมราภรณ์  ป้องกัน</t>
  </si>
  <si>
    <t>Ammaraphon  Pongkan</t>
  </si>
  <si>
    <t>Picker Vcan</t>
  </si>
  <si>
    <t>L 22/2/18</t>
  </si>
  <si>
    <t>200202</t>
  </si>
  <si>
    <t>นันทิณี</t>
  </si>
  <si>
    <t>นันทิณี  สินทรัพย์</t>
  </si>
  <si>
    <t>เจน</t>
  </si>
  <si>
    <t>Nanthinee  Sin-sup</t>
  </si>
  <si>
    <t>200204</t>
  </si>
  <si>
    <t>จตุพร</t>
  </si>
  <si>
    <t>ยังเพ็ง</t>
  </si>
  <si>
    <t>จตุพร  ยังเพ็ง</t>
  </si>
  <si>
    <t>ภู่</t>
  </si>
  <si>
    <t>Chatupron  Yangpeng</t>
  </si>
  <si>
    <t>200206</t>
  </si>
  <si>
    <t>รจนา</t>
  </si>
  <si>
    <t>มณีทาป</t>
  </si>
  <si>
    <t>รจนา  มณีทาป</t>
  </si>
  <si>
    <t>ตุ๋ย</t>
  </si>
  <si>
    <t>Rotchana  Manitap</t>
  </si>
  <si>
    <t>200208</t>
  </si>
  <si>
    <t>ณัฐวุฒิ</t>
  </si>
  <si>
    <t>รัฐจักร</t>
  </si>
  <si>
    <t>ณัฐวุฒิ  รัฐจักร</t>
  </si>
  <si>
    <t>นัด</t>
  </si>
  <si>
    <t>Nuttawut  Rattajak</t>
  </si>
  <si>
    <t>200209</t>
  </si>
  <si>
    <t>วุฒิพงษ์</t>
  </si>
  <si>
    <t>วุฒิพงษ์  ดวงมณี</t>
  </si>
  <si>
    <t>Wuthiphong  Daungmanee</t>
  </si>
  <si>
    <t>200222</t>
  </si>
  <si>
    <t>อรสุรัตน์</t>
  </si>
  <si>
    <t>อนันตรัตน์</t>
  </si>
  <si>
    <t>อรสุรัตน์  อนันตรัตน์</t>
  </si>
  <si>
    <t>เอี๋ยม</t>
  </si>
  <si>
    <t>Onsurat  Anantarat</t>
  </si>
  <si>
    <t>200223</t>
  </si>
  <si>
    <t>รัตน์ชนีกร</t>
  </si>
  <si>
    <t>กลิ่นจำปา</t>
  </si>
  <si>
    <t>รัตน์ชนีกร  กลิ่นจำปา</t>
  </si>
  <si>
    <t>เปา</t>
  </si>
  <si>
    <t>Ratchaneekorn  Klinjumpa</t>
  </si>
  <si>
    <t>Document</t>
  </si>
  <si>
    <t>200236</t>
  </si>
  <si>
    <t>นพรัตน์</t>
  </si>
  <si>
    <t>หอมเขียว</t>
  </si>
  <si>
    <t>นพรัตน์  หอมเขียว</t>
  </si>
  <si>
    <t>จิ๋ว</t>
  </si>
  <si>
    <t>Nopparat  Homkiaw</t>
  </si>
  <si>
    <t>บุญรัก</t>
  </si>
  <si>
    <t>200256</t>
  </si>
  <si>
    <t>นงลักษณ์</t>
  </si>
  <si>
    <t>วรรณเกื้อ</t>
  </si>
  <si>
    <t>นงลักษณ์  วรรณเกื้อ</t>
  </si>
  <si>
    <t>เหมียว</t>
  </si>
  <si>
    <t>Nonglak  Wannakue</t>
  </si>
  <si>
    <t>-</t>
  </si>
  <si>
    <t>200262</t>
  </si>
  <si>
    <t>จิตตานันท์</t>
  </si>
  <si>
    <t>สุภีวี</t>
  </si>
  <si>
    <t>จิตตานันท์  สุภีวี</t>
  </si>
  <si>
    <t>Jittanun  Supeevee</t>
  </si>
  <si>
    <t>นิติพัฒน์</t>
  </si>
  <si>
    <t>400095</t>
  </si>
  <si>
    <t xml:space="preserve">ณัฏฐพัชร์ </t>
  </si>
  <si>
    <t>แป้งหอม</t>
  </si>
  <si>
    <t>ณัฏฐพัชร์  แป้งหอม</t>
  </si>
  <si>
    <t>เจ</t>
  </si>
  <si>
    <t>Nutthapat  Penghom</t>
  </si>
  <si>
    <t>400104</t>
  </si>
  <si>
    <t>พรพนา</t>
  </si>
  <si>
    <t>พรพนา  แหล่งสนาม</t>
  </si>
  <si>
    <t>นา</t>
  </si>
  <si>
    <t>Pornpana  Laengsanam</t>
  </si>
  <si>
    <t>400130</t>
  </si>
  <si>
    <t>สุภาวดี</t>
  </si>
  <si>
    <t>เอี่ยมสำอางค์</t>
  </si>
  <si>
    <t>สุภาวดี  เอี่ยมสำอางค์</t>
  </si>
  <si>
    <t>เงาะ</t>
  </si>
  <si>
    <t>Supawadee  Iamsumeang</t>
  </si>
  <si>
    <t>Picker STL</t>
  </si>
  <si>
    <t>200267</t>
  </si>
  <si>
    <t xml:space="preserve">สิทธิพล  </t>
  </si>
  <si>
    <t>ภาคำนาม</t>
  </si>
  <si>
    <t>สิทธิพล  ภาคำนาม</t>
  </si>
  <si>
    <t>Sittipol  Pakarmnam</t>
  </si>
  <si>
    <t>200274</t>
  </si>
  <si>
    <t xml:space="preserve">พรทิพย์  </t>
  </si>
  <si>
    <t>มณีทาบ</t>
  </si>
  <si>
    <t>พรทิพย์  มณีทาบ</t>
  </si>
  <si>
    <t>ทิพย์</t>
  </si>
  <si>
    <t>Mrs.</t>
  </si>
  <si>
    <t>Phonthip  Manithap</t>
  </si>
  <si>
    <t>800023</t>
  </si>
  <si>
    <t>เกษศิณี</t>
  </si>
  <si>
    <t>เกษศิณี  สายหนู</t>
  </si>
  <si>
    <t>Kedsini  Sainoo</t>
  </si>
  <si>
    <t>เอามาเอง</t>
  </si>
  <si>
    <t>200296</t>
  </si>
  <si>
    <t xml:space="preserve">นาง </t>
  </si>
  <si>
    <t xml:space="preserve">พรชนก  </t>
  </si>
  <si>
    <t>พันธ์แน่น</t>
  </si>
  <si>
    <t>พรชนก  พันธ์แน่น</t>
  </si>
  <si>
    <t>นก</t>
  </si>
  <si>
    <t>Pornchanok  Pannan</t>
  </si>
  <si>
    <t>200301</t>
  </si>
  <si>
    <t>นันทวัฒน์</t>
  </si>
  <si>
    <t>จันทร์ดา</t>
  </si>
  <si>
    <t>นันทวัฒน์  จันทร์ดา</t>
  </si>
  <si>
    <t>บอล</t>
  </si>
  <si>
    <t>Nantawat   Janda</t>
  </si>
  <si>
    <t>200304</t>
  </si>
  <si>
    <t>เบญจวรรณ</t>
  </si>
  <si>
    <t>ชูสกุล</t>
  </si>
  <si>
    <t>เบญจวรรณ  ชูสกุล</t>
  </si>
  <si>
    <t>มาย</t>
  </si>
  <si>
    <t>Miss.</t>
  </si>
  <si>
    <t>Benjawan  Chusakul</t>
  </si>
  <si>
    <t>200306</t>
  </si>
  <si>
    <t>ภัทรธิดา</t>
  </si>
  <si>
    <t>กางนอก</t>
  </si>
  <si>
    <t>ภัทรธิดา  กางนอก</t>
  </si>
  <si>
    <t>ภัทร</t>
  </si>
  <si>
    <t>Pattaratida  Kangnok</t>
  </si>
  <si>
    <t>200307</t>
  </si>
  <si>
    <t>ปัญญโชติ</t>
  </si>
  <si>
    <t>ปัญญโชติ  สายหนู</t>
  </si>
  <si>
    <t>ปีโป้</t>
  </si>
  <si>
    <t>Panyachot  Sainoo</t>
  </si>
  <si>
    <t>200308</t>
  </si>
  <si>
    <t>วุฒิศักดิ์</t>
  </si>
  <si>
    <t>เงาทอง</t>
  </si>
  <si>
    <t>วุฒิศักดิ์  เงาทอง</t>
  </si>
  <si>
    <t>โต</t>
  </si>
  <si>
    <t>Wudtisak  Ngaotong</t>
  </si>
  <si>
    <t>200312</t>
  </si>
  <si>
    <t xml:space="preserve">เทวาราช </t>
  </si>
  <si>
    <t>สิงห์ห่วง</t>
  </si>
  <si>
    <t>เทวาราช  สิงห์ห่วง</t>
  </si>
  <si>
    <t>บาส</t>
  </si>
  <si>
    <t>Teawarat  Singhuang</t>
  </si>
  <si>
    <t>200318</t>
  </si>
  <si>
    <t>สมรักษ์</t>
  </si>
  <si>
    <t>สิงห์คำ</t>
  </si>
  <si>
    <t>สมรักษ์  สิงห์คำ</t>
  </si>
  <si>
    <t>รักษ์</t>
  </si>
  <si>
    <t>Somrak  Shingkhum</t>
  </si>
  <si>
    <t>200319</t>
  </si>
  <si>
    <t>ถวิล</t>
  </si>
  <si>
    <t>งามเมือง</t>
  </si>
  <si>
    <t>ถวิล  งามเมือง</t>
  </si>
  <si>
    <t>วิล</t>
  </si>
  <si>
    <t>Thawil  Ngammuang</t>
  </si>
  <si>
    <t>200329</t>
  </si>
  <si>
    <t>จำปี</t>
  </si>
  <si>
    <t>ปาระมัตร</t>
  </si>
  <si>
    <t>จำปี  ปาระมัตร</t>
  </si>
  <si>
    <t>เจี๊ยบ</t>
  </si>
  <si>
    <t>Champee  Paramat</t>
  </si>
  <si>
    <t>200331</t>
  </si>
  <si>
    <t>มุทิตา</t>
  </si>
  <si>
    <t>อุ่นดี</t>
  </si>
  <si>
    <t>มุทิตา  อุ่นดี</t>
  </si>
  <si>
    <t>ลูกหมี</t>
  </si>
  <si>
    <t>Muthita  Aundee</t>
  </si>
  <si>
    <t>200334</t>
  </si>
  <si>
    <t xml:space="preserve">เมย์ธิณี  </t>
  </si>
  <si>
    <t>ไชยา</t>
  </si>
  <si>
    <t>เมย์ธิณี  ไชยา</t>
  </si>
  <si>
    <t>ผึ้ง</t>
  </si>
  <si>
    <t>Meytinee  Chaiya</t>
  </si>
  <si>
    <t>200346</t>
  </si>
  <si>
    <t>วิไลพรรณ</t>
  </si>
  <si>
    <t>วิไลพรรณ  ศิริสลุง</t>
  </si>
  <si>
    <t>Wilaipan  Sirisalung</t>
  </si>
  <si>
    <t>200353</t>
  </si>
  <si>
    <t xml:space="preserve">สุวาณี  </t>
  </si>
  <si>
    <t>หลิมสกุล</t>
  </si>
  <si>
    <t>สุวาณี  หลิมสกุล</t>
  </si>
  <si>
    <t>Suwanee  Limsakui</t>
  </si>
  <si>
    <t>300002</t>
  </si>
  <si>
    <t>โกมิน</t>
  </si>
  <si>
    <t>แก้วประซุม</t>
  </si>
  <si>
    <t>โกมิน  แก้วประซุม</t>
  </si>
  <si>
    <t>Komin  Keopaxoum</t>
  </si>
  <si>
    <t>P 1058581</t>
  </si>
  <si>
    <t>ผ่าน</t>
  </si>
  <si>
    <t>300006</t>
  </si>
  <si>
    <t>บุญจันทร์</t>
  </si>
  <si>
    <t>สีสมุทร</t>
  </si>
  <si>
    <t>บุญจันทร์  สีสมุทร</t>
  </si>
  <si>
    <t>บุญจัน</t>
  </si>
  <si>
    <t>Bounchanh  Sisamouth</t>
  </si>
  <si>
    <t>P 1995273</t>
  </si>
  <si>
    <t>300008</t>
  </si>
  <si>
    <t>ขน</t>
  </si>
  <si>
    <t>ราบพล</t>
  </si>
  <si>
    <t>ขน  ราบพล</t>
  </si>
  <si>
    <t>Khonh  Lapphonh</t>
  </si>
  <si>
    <t>P 1947485</t>
  </si>
  <si>
    <t>300009</t>
  </si>
  <si>
    <t>จันทร์ทอง</t>
  </si>
  <si>
    <t>วงสาราด</t>
  </si>
  <si>
    <t>จันทร์ทอง  วงสาราด</t>
  </si>
  <si>
    <t>จันทอง</t>
  </si>
  <si>
    <t>Chanthong  Vongsalath</t>
  </si>
  <si>
    <t>P 1318787</t>
  </si>
  <si>
    <t>300016</t>
  </si>
  <si>
    <t>ปวง</t>
  </si>
  <si>
    <t>จันทะวง</t>
  </si>
  <si>
    <t>ปวง  จันทะวง</t>
  </si>
  <si>
    <t xml:space="preserve">Mr. </t>
  </si>
  <si>
    <t>Phouang  Chanthavong</t>
  </si>
  <si>
    <t>PA 0111871</t>
  </si>
  <si>
    <t>300017</t>
  </si>
  <si>
    <t>เสือ</t>
  </si>
  <si>
    <t>ไชยวงศ์</t>
  </si>
  <si>
    <t>เสือ  ไชยวงศ์</t>
  </si>
  <si>
    <t>เสือใหญ่</t>
  </si>
  <si>
    <t>Seua  Xayavong</t>
  </si>
  <si>
    <t>PA 0161663</t>
  </si>
  <si>
    <t>300022</t>
  </si>
  <si>
    <t>เอ</t>
  </si>
  <si>
    <t>วงสาลี่</t>
  </si>
  <si>
    <t>เอ  วงสาลี่</t>
  </si>
  <si>
    <t>Eh  Vongsaly</t>
  </si>
  <si>
    <t>P 2012012</t>
  </si>
  <si>
    <t>300023</t>
  </si>
  <si>
    <t>ดาพร</t>
  </si>
  <si>
    <t>ดาพร  วงสาลี่</t>
  </si>
  <si>
    <t xml:space="preserve">Mrs. </t>
  </si>
  <si>
    <t>Daphone  Vongsalath</t>
  </si>
  <si>
    <t>P 2012775</t>
  </si>
  <si>
    <t>300025</t>
  </si>
  <si>
    <t>เซียง</t>
  </si>
  <si>
    <t>เซียง  ไชยวงศ์</t>
  </si>
  <si>
    <t>Xlang  Xaygnavong</t>
  </si>
  <si>
    <t>P2060118</t>
  </si>
  <si>
    <t>300026</t>
  </si>
  <si>
    <t>จิตร</t>
  </si>
  <si>
    <t>บุญเจริญ</t>
  </si>
  <si>
    <t>จิตร  บุญเจริญ</t>
  </si>
  <si>
    <t>จี๊ด</t>
  </si>
  <si>
    <t>Chith  Bounchleun</t>
  </si>
  <si>
    <t>P 2006452</t>
  </si>
  <si>
    <t>300028</t>
  </si>
  <si>
    <t>มี</t>
  </si>
  <si>
    <t>มี  บุญเจริญ</t>
  </si>
  <si>
    <t xml:space="preserve">มี </t>
  </si>
  <si>
    <t xml:space="preserve"> My  Bounchaleun</t>
  </si>
  <si>
    <t>P 2006281</t>
  </si>
  <si>
    <t>300029</t>
  </si>
  <si>
    <t>พรสวรรค์</t>
  </si>
  <si>
    <t>พรสวรรค์  บุญเจริญ</t>
  </si>
  <si>
    <t>พร</t>
  </si>
  <si>
    <t xml:space="preserve"> Phonsavanh  Bounchaleu</t>
  </si>
  <si>
    <t>P 2006288</t>
  </si>
  <si>
    <t>300030</t>
  </si>
  <si>
    <t>ปิ๋ง</t>
  </si>
  <si>
    <t>ปิ๋ง  บุญเจริญ</t>
  </si>
  <si>
    <t xml:space="preserve"> Ping  Bounchaleun</t>
  </si>
  <si>
    <t>P 2042198</t>
  </si>
  <si>
    <t>300031</t>
  </si>
  <si>
    <t>วัด</t>
  </si>
  <si>
    <t>คชมณทิน</t>
  </si>
  <si>
    <t>วัด  คชมณทิน</t>
  </si>
  <si>
    <t>Vath  Khachakmonthin</t>
  </si>
  <si>
    <t>P 2042120</t>
  </si>
  <si>
    <t>300032</t>
  </si>
  <si>
    <t>ขลุ่ย</t>
  </si>
  <si>
    <t>แก้วมณี</t>
  </si>
  <si>
    <t>ขลุ่ย  แก้วมณี</t>
  </si>
  <si>
    <t>Khouy  Keomany</t>
  </si>
  <si>
    <t>P 2021329</t>
  </si>
  <si>
    <t>300033</t>
  </si>
  <si>
    <t>ดาวอน</t>
  </si>
  <si>
    <t>ดาวอน  แก้วมณี</t>
  </si>
  <si>
    <t>วร</t>
  </si>
  <si>
    <t>Davone  Keomani</t>
  </si>
  <si>
    <t>P 2025757</t>
  </si>
  <si>
    <t>300034</t>
  </si>
  <si>
    <t>ช้าง</t>
  </si>
  <si>
    <t>ช้าง  ไชยวงศ์</t>
  </si>
  <si>
    <t>Xang  Xaignavong</t>
  </si>
  <si>
    <t>P 2060112</t>
  </si>
  <si>
    <t>300035</t>
  </si>
  <si>
    <t>ตุ้ย</t>
  </si>
  <si>
    <t xml:space="preserve">ตุ้ย  </t>
  </si>
  <si>
    <t>Touy</t>
  </si>
  <si>
    <t>PA 0038369</t>
  </si>
  <si>
    <t>200360</t>
  </si>
  <si>
    <t>ภัทรมน</t>
  </si>
  <si>
    <t>ภัทรมน  ชื่นชมบุญ</t>
  </si>
  <si>
    <t>Pattamon  Chuenchomboon</t>
  </si>
  <si>
    <t>200362</t>
  </si>
  <si>
    <t>อนงค์นาง</t>
  </si>
  <si>
    <t>นันทะนา</t>
  </si>
  <si>
    <t>อนงค์นาง  นันทะนา</t>
  </si>
  <si>
    <t>แบ๋ม</t>
  </si>
  <si>
    <t>Anongnang  Nantana</t>
  </si>
  <si>
    <t>200364</t>
  </si>
  <si>
    <t>ไพรัตน์</t>
  </si>
  <si>
    <t>เรียงคำ</t>
  </si>
  <si>
    <t>ไพรัตน์  เรียงคำ</t>
  </si>
  <si>
    <t>เตอร์</t>
  </si>
  <si>
    <t>Phairat  Riangkham</t>
  </si>
  <si>
    <t>200366</t>
  </si>
  <si>
    <t>น้ำผึ้ง</t>
  </si>
  <si>
    <t>เรืองฤทธิ์</t>
  </si>
  <si>
    <t>น้ำผึ้ง  เรืองฤทธิ์</t>
  </si>
  <si>
    <t>Numpung  Ruengrit</t>
  </si>
  <si>
    <t>200367</t>
  </si>
  <si>
    <t>โชติกา</t>
  </si>
  <si>
    <t>ภิบาลชนม์</t>
  </si>
  <si>
    <t>โชติกา  ภิบาลชนม์</t>
  </si>
  <si>
    <t>Chotika  Phibanchon</t>
  </si>
  <si>
    <t>200369</t>
  </si>
  <si>
    <t>นิ่ม</t>
  </si>
  <si>
    <t>ครองใจ</t>
  </si>
  <si>
    <t>นิ่ม  ครองใจ</t>
  </si>
  <si>
    <t>Nim  Khrongjai</t>
  </si>
  <si>
    <t>300037</t>
  </si>
  <si>
    <t>บัวสอน</t>
  </si>
  <si>
    <t>ดวงวิจิตร</t>
  </si>
  <si>
    <t>บัวสอน  ดวงวิจิตร</t>
  </si>
  <si>
    <t>สอน</t>
  </si>
  <si>
    <t>Bouasone  Douangvichith</t>
  </si>
  <si>
    <t>P1696342</t>
  </si>
  <si>
    <t>300038</t>
  </si>
  <si>
    <t>บุญมี</t>
  </si>
  <si>
    <t>บุญมี  ดวงวิจิตร</t>
  </si>
  <si>
    <t>Bounmy  Douangvichith</t>
  </si>
  <si>
    <t>P2099613</t>
  </si>
  <si>
    <t>300040</t>
  </si>
  <si>
    <t>พัด</t>
  </si>
  <si>
    <t>ชมพรหม</t>
  </si>
  <si>
    <t>พัด  ชมพรหม</t>
  </si>
  <si>
    <t>Phath  Xomphom</t>
  </si>
  <si>
    <t>P1138248</t>
  </si>
  <si>
    <t>300043</t>
  </si>
  <si>
    <t>นามรัตน</t>
  </si>
  <si>
    <t>เหมียว  นามรัตน</t>
  </si>
  <si>
    <t>Mieo  Namalath</t>
  </si>
  <si>
    <t>P1136557</t>
  </si>
  <si>
    <t>300045</t>
  </si>
  <si>
    <t>แจ๋ว</t>
  </si>
  <si>
    <t>วงสถาน</t>
  </si>
  <si>
    <t>แจ๋ว  วงสถาน</t>
  </si>
  <si>
    <t>Cheo  Vongsathane</t>
  </si>
  <si>
    <t>P2007670</t>
  </si>
  <si>
    <t>300046</t>
  </si>
  <si>
    <t>สมพงษ์</t>
  </si>
  <si>
    <t>เทพมณีวรรณ</t>
  </si>
  <si>
    <t>สมพงษ์  เทพมณีวรรณ</t>
  </si>
  <si>
    <t>แหล</t>
  </si>
  <si>
    <t>Somphong  Thepmanivanh</t>
  </si>
  <si>
    <t>P2070040</t>
  </si>
  <si>
    <t>300047</t>
  </si>
  <si>
    <t>คำพูมี</t>
  </si>
  <si>
    <t>ต้น  คำพูมี</t>
  </si>
  <si>
    <t>Ton  Khamphoumy</t>
  </si>
  <si>
    <t>P2098621</t>
  </si>
  <si>
    <t>300048</t>
  </si>
  <si>
    <t>คำสอน</t>
  </si>
  <si>
    <t>ดา  คำสอน</t>
  </si>
  <si>
    <t>DA  Khamsone</t>
  </si>
  <si>
    <t>P2060119</t>
  </si>
  <si>
    <t>300049</t>
  </si>
  <si>
    <t>มี  คำสอน</t>
  </si>
  <si>
    <t>My  Khamsone</t>
  </si>
  <si>
    <t>P2070049</t>
  </si>
  <si>
    <t>300050</t>
  </si>
  <si>
    <t>ปุ๊กกี้</t>
  </si>
  <si>
    <t>ปุ๊กกี้  บุญเจริญ</t>
  </si>
  <si>
    <t>Phukky  Bounchaleun</t>
  </si>
  <si>
    <t>P2010245</t>
  </si>
  <si>
    <t>200379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</si>
  <si>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</si>
  <si>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</si>
  <si>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</si>
  <si>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</si>
  <si>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</si>
  <si>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200386</t>
  </si>
  <si>
    <t xml:space="preserve">ณิชา  </t>
  </si>
  <si>
    <t>อินจร</t>
  </si>
  <si>
    <t>ณิชา  อินจร</t>
  </si>
  <si>
    <t>Nicha  Injon</t>
  </si>
  <si>
    <t>200387</t>
  </si>
  <si>
    <t xml:space="preserve">นิภาพร  </t>
  </si>
  <si>
    <t>เรืองโสม</t>
  </si>
  <si>
    <t>นิภาพร  เรืองโสม</t>
  </si>
  <si>
    <t>นิ</t>
  </si>
  <si>
    <t>Nipaporn  Ruangsom</t>
  </si>
  <si>
    <t>200388</t>
  </si>
  <si>
    <t xml:space="preserve">สิทธิศักดิ์  </t>
  </si>
  <si>
    <t>กองลี</t>
  </si>
  <si>
    <t>สิทธิศักดิ์  กองลี</t>
  </si>
  <si>
    <t>Sitthisak  Kongil</t>
  </si>
  <si>
    <t>200389</t>
  </si>
  <si>
    <t xml:space="preserve">ภัทราวดี </t>
  </si>
  <si>
    <t>สว่างอารมณ์</t>
  </si>
  <si>
    <t>ภัทราวดี  สว่างอารมณ์</t>
  </si>
  <si>
    <t>Pattarawadee  Sawangarom</t>
  </si>
  <si>
    <t>Picker PTT</t>
  </si>
  <si>
    <t>200393</t>
  </si>
  <si>
    <t xml:space="preserve">ธนพงษ์  </t>
  </si>
  <si>
    <t>บุญเคลือบ</t>
  </si>
  <si>
    <t>ธนพงษ์  บุญเคลือบ</t>
  </si>
  <si>
    <t>Thanaphong  Boonkuluab</t>
  </si>
  <si>
    <t>TKNR</t>
  </si>
  <si>
    <t>200394</t>
  </si>
  <si>
    <t xml:space="preserve">ฐิติมา  </t>
  </si>
  <si>
    <t>นริสาร</t>
  </si>
  <si>
    <t>ฐิติมา  นริสาร</t>
  </si>
  <si>
    <t>เหมย</t>
  </si>
  <si>
    <t>Thitima  Narisan</t>
  </si>
  <si>
    <t>200399</t>
  </si>
  <si>
    <t xml:space="preserve">นำโชค </t>
  </si>
  <si>
    <t>ดวงตา</t>
  </si>
  <si>
    <t>นำโชค  ดวงตา</t>
  </si>
  <si>
    <t>โจ</t>
  </si>
  <si>
    <t>Namchock  Dongta</t>
  </si>
  <si>
    <t>200400</t>
  </si>
  <si>
    <t xml:space="preserve">ปวีณา  </t>
  </si>
  <si>
    <t>วงษ์ฟอง</t>
  </si>
  <si>
    <t>ปวีณา  วงษ์ฟอง</t>
  </si>
  <si>
    <t>แฟง</t>
  </si>
  <si>
    <t>Paweena  Wongpong</t>
  </si>
  <si>
    <t>200401</t>
  </si>
  <si>
    <t xml:space="preserve">สุธิพร  </t>
  </si>
  <si>
    <t>แสงคำ</t>
  </si>
  <si>
    <t>สุธิพร  แสงคำ</t>
  </si>
  <si>
    <t>ชู</t>
  </si>
  <si>
    <t>Suthiporn  Saengkam</t>
  </si>
  <si>
    <t>200402</t>
  </si>
  <si>
    <t xml:space="preserve">พิศสมร  </t>
  </si>
  <si>
    <t>ยุพา</t>
  </si>
  <si>
    <t>พิศสมร  ยุพา</t>
  </si>
  <si>
    <t>นิกย์</t>
  </si>
  <si>
    <t>Pisamorn  Yupa</t>
  </si>
  <si>
    <t>200410</t>
  </si>
  <si>
    <t>ทองสุข</t>
  </si>
  <si>
    <t>ทองสุข  สายหนู</t>
  </si>
  <si>
    <t>โด่</t>
  </si>
  <si>
    <t>Tonksuk  Sainu</t>
  </si>
  <si>
    <t>200412</t>
  </si>
  <si>
    <t>คุณากร</t>
  </si>
  <si>
    <t>เกิดนวลรัมย์</t>
  </si>
  <si>
    <t>คุณากร  เกิดนวลรัมย์</t>
  </si>
  <si>
    <t>อาร์ท</t>
  </si>
  <si>
    <t>Khunakorn  Kerdnuanrum</t>
  </si>
  <si>
    <t>200413</t>
  </si>
  <si>
    <t>พงษ์พิสุทธิ์</t>
  </si>
  <si>
    <t>เขียวสองห้อง</t>
  </si>
  <si>
    <t>พงษ์พิสุทธิ์  เขียวสองห้อง</t>
  </si>
  <si>
    <t>โน๊ต</t>
  </si>
  <si>
    <t>Pongpisut  Khewsonghong</t>
  </si>
  <si>
    <t>200418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</si>
  <si>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</si>
  <si>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</si>
  <si>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</si>
  <si>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</si>
  <si>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</si>
  <si>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200422</t>
  </si>
  <si>
    <t>ผลจันทร์</t>
  </si>
  <si>
    <t>อนุชา  ผลจันทร์</t>
  </si>
  <si>
    <t>เต้ย</t>
  </si>
  <si>
    <t>Anucha  Ponjan</t>
  </si>
  <si>
    <t>200425</t>
  </si>
  <si>
    <t>วันชัย</t>
  </si>
  <si>
    <t>ชนะภัย</t>
  </si>
  <si>
    <t>วันชัย  ชนะภัย</t>
  </si>
  <si>
    <t>Wanchai  Chanapai</t>
  </si>
  <si>
    <t>200429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</si>
  <si>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</si>
  <si>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</si>
  <si>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</si>
  <si>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</si>
  <si>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</si>
  <si>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200431</t>
  </si>
  <si>
    <t>บุญรักษา</t>
  </si>
  <si>
    <t>เกิดบุญ</t>
  </si>
  <si>
    <t>บุญรักษา  เกิดบุญ</t>
  </si>
  <si>
    <t>Boonruksa  Kerdboon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</si>
  <si>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</si>
  <si>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</si>
  <si>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</si>
  <si>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</si>
  <si>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</si>
  <si>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</si>
  <si>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</si>
  <si>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</si>
  <si>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</si>
  <si>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</si>
  <si>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</si>
  <si>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400209</t>
  </si>
  <si>
    <t>เอกรินทร์</t>
  </si>
  <si>
    <t>รักษาศิริ</t>
  </si>
  <si>
    <t>เอกรินทร์  รักษาศิริ</t>
  </si>
  <si>
    <t>Aekkarin  Ruksasiri</t>
  </si>
  <si>
    <t>400210</t>
  </si>
  <si>
    <t>เอกราช</t>
  </si>
  <si>
    <t>เอกราช  รักษาศิริ</t>
  </si>
  <si>
    <t>Aekkarach Ruksasiri</t>
  </si>
  <si>
    <t>400220</t>
  </si>
  <si>
    <t xml:space="preserve">วรวุฒิ  </t>
  </si>
  <si>
    <t>วรวุฒิ  นิยมสุด</t>
  </si>
  <si>
    <t>วุธ</t>
  </si>
  <si>
    <t>Warawut  Niyomsud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</si>
</sst>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[$-107041E]d\ mmm\ yy;@"/>
    <numFmt numFmtId="166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indexed="8"/>
      <name val="Browallia New"/>
      <family val="2"/>
    </font>
    <font>
      <b/>
      <sz val="18"/>
      <color indexed="8"/>
      <name val="Browallia New"/>
      <family val="2"/>
    </font>
    <font>
      <sz val="16"/>
      <color indexed="8"/>
      <name val="Browallia New"/>
      <family val="2"/>
    </font>
    <font>
      <sz val="16"/>
      <name val="Browallia New"/>
      <family val="2"/>
    </font>
    <font>
      <sz val="18"/>
      <color indexed="8"/>
      <name val="Browallia New"/>
      <family val="2"/>
    </font>
    <font>
      <b/>
      <sz val="11"/>
      <name val="Calibri"/>
      <family val="2"/>
      <scheme val="minor"/>
    </font>
    <font>
      <sz val="16"/>
      <color theme="1"/>
      <name val="AngsanaUPC"/>
      <family val="1"/>
    </font>
    <font>
      <sz val="18"/>
      <name val="Browallia New"/>
      <family val="2"/>
    </font>
    <font>
      <b/>
      <sz val="16"/>
      <name val="Browallia New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Browallia New"/>
      <family val="2"/>
    </font>
    <font>
      <sz val="10"/>
      <name val="Tahoma"/>
      <family val="2"/>
    </font>
    <font>
      <sz val="16"/>
      <name val="Tahoma"/>
      <family val="2"/>
    </font>
    <font>
      <sz val="16"/>
      <name val="Cordia New"/>
      <family val="2"/>
    </font>
    <font>
      <b/>
      <sz val="16"/>
      <name val="Cordia New"/>
      <family val="2"/>
    </font>
    <font>
      <sz val="18"/>
      <name val="Cordia New"/>
      <family val="2"/>
    </font>
    <font>
      <sz val="18"/>
      <name val="AngsanaUPC"/>
      <family val="1"/>
    </font>
    <font>
      <sz val="14"/>
      <name val="Browall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4E6F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165" fontId="9" fillId="3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43" fontId="9" fillId="3" borderId="2" xfId="1" applyFont="1" applyFill="1" applyBorder="1" applyAlignment="1">
      <alignment horizontal="center" vertical="center" wrapText="1"/>
    </xf>
    <xf numFmtId="165" fontId="9" fillId="3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/>
    </xf>
    <xf numFmtId="1" fontId="9" fillId="3" borderId="6" xfId="0" applyNumberFormat="1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1" fontId="9" fillId="3" borderId="3" xfId="0" applyNumberFormat="1" applyFont="1" applyFill="1" applyBorder="1" applyAlignment="1">
      <alignment horizontal="center" wrapText="1"/>
    </xf>
    <xf numFmtId="164" fontId="9" fillId="3" borderId="6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165" fontId="9" fillId="3" borderId="7" xfId="0" applyNumberFormat="1" applyFont="1" applyFill="1" applyBorder="1" applyAlignment="1">
      <alignment horizontal="center" vertical="center" wrapText="1"/>
    </xf>
    <xf numFmtId="1" fontId="8" fillId="3" borderId="7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4" fontId="9" fillId="3" borderId="7" xfId="0" applyNumberFormat="1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43" fontId="9" fillId="3" borderId="7" xfId="1" applyFont="1" applyFill="1" applyBorder="1" applyAlignment="1">
      <alignment horizontal="center" vertical="center" wrapText="1"/>
    </xf>
    <xf numFmtId="165" fontId="9" fillId="3" borderId="7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5" fontId="9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" fontId="9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" fontId="10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9" fillId="0" borderId="3" xfId="0" applyFont="1" applyFill="1" applyBorder="1" applyAlignment="1">
      <alignment horizontal="left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left"/>
    </xf>
    <xf numFmtId="165" fontId="9" fillId="0" borderId="3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3" fontId="0" fillId="0" borderId="3" xfId="1" applyFont="1" applyFill="1" applyBorder="1"/>
    <xf numFmtId="43" fontId="9" fillId="2" borderId="3" xfId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4" fontId="9" fillId="0" borderId="3" xfId="0" applyNumberFormat="1" applyFont="1" applyFill="1" applyBorder="1"/>
    <xf numFmtId="0" fontId="0" fillId="10" borderId="3" xfId="0" applyFill="1" applyBorder="1"/>
    <xf numFmtId="0" fontId="4" fillId="0" borderId="3" xfId="0" applyFont="1" applyFill="1" applyBorder="1" applyAlignment="1">
      <alignment horizontal="center"/>
    </xf>
    <xf numFmtId="165" fontId="9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/>
    </xf>
    <xf numFmtId="165" fontId="9" fillId="11" borderId="3" xfId="0" applyNumberFormat="1" applyFont="1" applyFill="1" applyBorder="1" applyAlignment="1">
      <alignment horizontal="center"/>
    </xf>
    <xf numFmtId="1" fontId="9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1" fontId="13" fillId="0" borderId="3" xfId="0" applyNumberFormat="1" applyFont="1" applyBorder="1"/>
    <xf numFmtId="0" fontId="0" fillId="6" borderId="3" xfId="0" applyFill="1" applyBorder="1" applyAlignment="1">
      <alignment horizontal="center"/>
    </xf>
    <xf numFmtId="165" fontId="9" fillId="6" borderId="3" xfId="0" applyNumberFormat="1" applyFont="1" applyFill="1" applyBorder="1" applyAlignment="1">
      <alignment horizontal="center"/>
    </xf>
    <xf numFmtId="165" fontId="9" fillId="9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left"/>
    </xf>
    <xf numFmtId="165" fontId="9" fillId="0" borderId="3" xfId="0" applyNumberFormat="1" applyFont="1" applyFill="1" applyBorder="1" applyAlignment="1">
      <alignment horizontal="left"/>
    </xf>
    <xf numFmtId="1" fontId="11" fillId="0" borderId="3" xfId="0" applyNumberFormat="1" applyFont="1" applyFill="1" applyBorder="1" applyAlignment="1">
      <alignment horizontal="center"/>
    </xf>
    <xf numFmtId="1" fontId="9" fillId="7" borderId="3" xfId="0" applyNumberFormat="1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/>
    </xf>
    <xf numFmtId="49" fontId="9" fillId="8" borderId="3" xfId="0" applyNumberFormat="1" applyFont="1" applyFill="1" applyBorder="1" applyAlignment="1">
      <alignment horizontal="center"/>
    </xf>
    <xf numFmtId="165" fontId="9" fillId="2" borderId="3" xfId="0" applyNumberFormat="1" applyFont="1" applyFill="1" applyBorder="1" applyAlignment="1">
      <alignment horizontal="center"/>
    </xf>
    <xf numFmtId="165" fontId="9" fillId="8" borderId="3" xfId="0" applyNumberFormat="1" applyFont="1" applyFill="1" applyBorder="1" applyAlignment="1">
      <alignment horizontal="center"/>
    </xf>
    <xf numFmtId="43" fontId="9" fillId="0" borderId="3" xfId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1" fontId="10" fillId="0" borderId="3" xfId="0" applyNumberFormat="1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" fontId="14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center"/>
    </xf>
    <xf numFmtId="165" fontId="10" fillId="0" borderId="3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/>
    <xf numFmtId="14" fontId="10" fillId="0" borderId="3" xfId="0" applyNumberFormat="1" applyFont="1" applyFill="1" applyBorder="1"/>
    <xf numFmtId="0" fontId="16" fillId="2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3" xfId="0" applyFont="1" applyFill="1" applyBorder="1"/>
    <xf numFmtId="0" fontId="12" fillId="0" borderId="3" xfId="0" applyFont="1" applyFill="1" applyBorder="1" applyAlignment="1">
      <alignment horizontal="center"/>
    </xf>
    <xf numFmtId="0" fontId="16" fillId="0" borderId="0" xfId="0" applyFont="1" applyFill="1"/>
    <xf numFmtId="49" fontId="10" fillId="0" borderId="3" xfId="0" applyNumberFormat="1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" fontId="14" fillId="0" borderId="3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165" fontId="9" fillId="13" borderId="3" xfId="0" applyNumberFormat="1" applyFont="1" applyFill="1" applyBorder="1" applyAlignment="1">
      <alignment horizontal="center"/>
    </xf>
    <xf numFmtId="165" fontId="10" fillId="6" borderId="3" xfId="0" applyNumberFormat="1" applyFont="1" applyFill="1" applyBorder="1" applyAlignment="1">
      <alignment horizontal="center"/>
    </xf>
    <xf numFmtId="43" fontId="10" fillId="0" borderId="3" xfId="1" applyFont="1" applyFill="1" applyBorder="1" applyAlignment="1">
      <alignment horizontal="center"/>
    </xf>
    <xf numFmtId="0" fontId="17" fillId="0" borderId="3" xfId="0" applyFont="1" applyFill="1" applyBorder="1"/>
    <xf numFmtId="0" fontId="15" fillId="0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165" fontId="10" fillId="2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left"/>
    </xf>
    <xf numFmtId="0" fontId="18" fillId="0" borderId="3" xfId="0" applyFont="1" applyFill="1" applyBorder="1" applyAlignment="1">
      <alignment horizontal="center"/>
    </xf>
    <xf numFmtId="164" fontId="10" fillId="15" borderId="3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164" fontId="19" fillId="2" borderId="3" xfId="0" applyNumberFormat="1" applyFont="1" applyFill="1" applyBorder="1" applyAlignment="1">
      <alignment horizontal="center"/>
    </xf>
    <xf numFmtId="0" fontId="16" fillId="2" borderId="3" xfId="0" applyFont="1" applyFill="1" applyBorder="1"/>
    <xf numFmtId="164" fontId="19" fillId="0" borderId="3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2" fillId="0" borderId="3" xfId="0" applyFont="1" applyFill="1" applyBorder="1"/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1" fontId="23" fillId="0" borderId="3" xfId="0" applyNumberFormat="1" applyFont="1" applyFill="1" applyBorder="1" applyAlignment="1">
      <alignment horizontal="left"/>
    </xf>
    <xf numFmtId="165" fontId="22" fillId="0" borderId="3" xfId="0" applyNumberFormat="1" applyFont="1" applyFill="1" applyBorder="1" applyAlignment="1">
      <alignment horizontal="left"/>
    </xf>
    <xf numFmtId="1" fontId="24" fillId="0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left"/>
    </xf>
    <xf numFmtId="164" fontId="15" fillId="2" borderId="3" xfId="0" quotePrefix="1" applyNumberFormat="1" applyFont="1" applyFill="1" applyBorder="1" applyAlignment="1">
      <alignment horizontal="center"/>
    </xf>
    <xf numFmtId="164" fontId="10" fillId="14" borderId="3" xfId="0" applyNumberFormat="1" applyFont="1" applyFill="1" applyBorder="1" applyAlignment="1">
      <alignment horizontal="center"/>
    </xf>
    <xf numFmtId="1" fontId="10" fillId="14" borderId="3" xfId="0" applyNumberFormat="1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left"/>
    </xf>
    <xf numFmtId="0" fontId="10" fillId="8" borderId="3" xfId="0" applyFont="1" applyFill="1" applyBorder="1" applyAlignment="1">
      <alignment horizontal="center"/>
    </xf>
    <xf numFmtId="164" fontId="10" fillId="17" borderId="3" xfId="0" applyNumberFormat="1" applyFont="1" applyFill="1" applyBorder="1" applyAlignment="1">
      <alignment horizontal="left"/>
    </xf>
    <xf numFmtId="14" fontId="10" fillId="0" borderId="3" xfId="0" applyNumberFormat="1" applyFont="1" applyFill="1" applyBorder="1" applyAlignment="1">
      <alignment horizontal="center"/>
    </xf>
    <xf numFmtId="14" fontId="10" fillId="2" borderId="3" xfId="0" applyNumberFormat="1" applyFont="1" applyFill="1" applyBorder="1" applyAlignment="1">
      <alignment horizontal="center"/>
    </xf>
    <xf numFmtId="1" fontId="25" fillId="0" borderId="3" xfId="0" applyNumberFormat="1" applyFont="1" applyFill="1" applyBorder="1" applyAlignment="1">
      <alignment horizontal="left"/>
    </xf>
    <xf numFmtId="0" fontId="26" fillId="0" borderId="3" xfId="0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center"/>
    </xf>
    <xf numFmtId="14" fontId="10" fillId="0" borderId="3" xfId="1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left"/>
    </xf>
    <xf numFmtId="0" fontId="16" fillId="6" borderId="0" xfId="0" applyFont="1" applyFill="1" applyAlignment="1">
      <alignment horizontal="center"/>
    </xf>
    <xf numFmtId="0" fontId="26" fillId="0" borderId="2" xfId="0" applyFont="1" applyFill="1" applyBorder="1" applyAlignment="1">
      <alignment horizontal="left"/>
    </xf>
    <xf numFmtId="165" fontId="10" fillId="0" borderId="2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204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5410200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204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6038850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204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61483875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9" name="TextBox 8"/>
        <xdr:cNvSpPr txBox="1"/>
      </xdr:nvSpPr>
      <xdr:spPr>
        <a:xfrm>
          <a:off x="4097707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0" name="TextBox 9"/>
        <xdr:cNvSpPr txBox="1"/>
      </xdr:nvSpPr>
      <xdr:spPr>
        <a:xfrm>
          <a:off x="5575935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1" name="TextBox 10"/>
        <xdr:cNvSpPr txBox="1"/>
      </xdr:nvSpPr>
      <xdr:spPr>
        <a:xfrm>
          <a:off x="4097707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2" name="TextBox 11"/>
        <xdr:cNvSpPr txBox="1"/>
      </xdr:nvSpPr>
      <xdr:spPr>
        <a:xfrm>
          <a:off x="5575935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3" name="TextBox 12"/>
        <xdr:cNvSpPr txBox="1"/>
      </xdr:nvSpPr>
      <xdr:spPr>
        <a:xfrm>
          <a:off x="4097707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4" name="TextBox 13"/>
        <xdr:cNvSpPr txBox="1"/>
      </xdr:nvSpPr>
      <xdr:spPr>
        <a:xfrm>
          <a:off x="5575935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15" name="TextBox 14"/>
        <xdr:cNvSpPr txBox="1"/>
      </xdr:nvSpPr>
      <xdr:spPr>
        <a:xfrm>
          <a:off x="4097707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16" name="TextBox 15"/>
        <xdr:cNvSpPr txBox="1"/>
      </xdr:nvSpPr>
      <xdr:spPr>
        <a:xfrm>
          <a:off x="557593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27" name="TextBox 26"/>
        <xdr:cNvSpPr txBox="1"/>
      </xdr:nvSpPr>
      <xdr:spPr>
        <a:xfrm>
          <a:off x="4097707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28" name="TextBox 27"/>
        <xdr:cNvSpPr txBox="1"/>
      </xdr:nvSpPr>
      <xdr:spPr>
        <a:xfrm>
          <a:off x="5575935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11</xdr:row>
      <xdr:rowOff>38100</xdr:rowOff>
    </xdr:from>
    <xdr:ext cx="184731" cy="264560"/>
    <xdr:sp macro="" textlink="">
      <xdr:nvSpPr>
        <xdr:cNvPr id="29" name="TextBox 28"/>
        <xdr:cNvSpPr txBox="1"/>
      </xdr:nvSpPr>
      <xdr:spPr>
        <a:xfrm>
          <a:off x="4097707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</xdr:row>
      <xdr:rowOff>38100</xdr:rowOff>
    </xdr:from>
    <xdr:ext cx="184731" cy="264560"/>
    <xdr:sp macro="" textlink="">
      <xdr:nvSpPr>
        <xdr:cNvPr id="30" name="TextBox 29"/>
        <xdr:cNvSpPr txBox="1"/>
      </xdr:nvSpPr>
      <xdr:spPr>
        <a:xfrm>
          <a:off x="5575935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7" name="TextBox 36"/>
        <xdr:cNvSpPr txBox="1"/>
      </xdr:nvSpPr>
      <xdr:spPr>
        <a:xfrm>
          <a:off x="4097707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38" name="TextBox 37"/>
        <xdr:cNvSpPr txBox="1"/>
      </xdr:nvSpPr>
      <xdr:spPr>
        <a:xfrm>
          <a:off x="5575935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38100</xdr:rowOff>
    </xdr:from>
    <xdr:ext cx="184731" cy="264560"/>
    <xdr:sp macro="" textlink="">
      <xdr:nvSpPr>
        <xdr:cNvPr id="39" name="TextBox 38"/>
        <xdr:cNvSpPr txBox="1"/>
      </xdr:nvSpPr>
      <xdr:spPr>
        <a:xfrm>
          <a:off x="4097707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38100</xdr:rowOff>
    </xdr:from>
    <xdr:ext cx="184731" cy="264560"/>
    <xdr:sp macro="" textlink="">
      <xdr:nvSpPr>
        <xdr:cNvPr id="40" name="TextBox 39"/>
        <xdr:cNvSpPr txBox="1"/>
      </xdr:nvSpPr>
      <xdr:spPr>
        <a:xfrm>
          <a:off x="5575935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41" name="TextBox 40"/>
        <xdr:cNvSpPr txBox="1"/>
      </xdr:nvSpPr>
      <xdr:spPr>
        <a:xfrm>
          <a:off x="4097707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42" name="TextBox 41"/>
        <xdr:cNvSpPr txBox="1"/>
      </xdr:nvSpPr>
      <xdr:spPr>
        <a:xfrm>
          <a:off x="5575935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55" name="TextBox 54"/>
        <xdr:cNvSpPr txBox="1"/>
      </xdr:nvSpPr>
      <xdr:spPr>
        <a:xfrm>
          <a:off x="4097707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56" name="TextBox 55"/>
        <xdr:cNvSpPr txBox="1"/>
      </xdr:nvSpPr>
      <xdr:spPr>
        <a:xfrm>
          <a:off x="5575935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</xdr:row>
      <xdr:rowOff>38100</xdr:rowOff>
    </xdr:from>
    <xdr:ext cx="184731" cy="264560"/>
    <xdr:sp macro="" textlink="">
      <xdr:nvSpPr>
        <xdr:cNvPr id="65" name="TextBox 64"/>
        <xdr:cNvSpPr txBox="1"/>
      </xdr:nvSpPr>
      <xdr:spPr>
        <a:xfrm>
          <a:off x="4097707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</xdr:row>
      <xdr:rowOff>38100</xdr:rowOff>
    </xdr:from>
    <xdr:ext cx="184731" cy="264560"/>
    <xdr:sp macro="" textlink="">
      <xdr:nvSpPr>
        <xdr:cNvPr id="66" name="TextBox 65"/>
        <xdr:cNvSpPr txBox="1"/>
      </xdr:nvSpPr>
      <xdr:spPr>
        <a:xfrm>
          <a:off x="5575935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73" name="TextBox 72"/>
        <xdr:cNvSpPr txBox="1"/>
      </xdr:nvSpPr>
      <xdr:spPr>
        <a:xfrm>
          <a:off x="4097707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74" name="TextBox 73"/>
        <xdr:cNvSpPr txBox="1"/>
      </xdr:nvSpPr>
      <xdr:spPr>
        <a:xfrm>
          <a:off x="557593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097707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5575935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097707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097707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38100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0977079" y="14916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40977079" y="1487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097707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50</xdr:row>
      <xdr:rowOff>38100</xdr:rowOff>
    </xdr:from>
    <xdr:ext cx="184731" cy="264560"/>
    <xdr:sp macro="" textlink="">
      <xdr:nvSpPr>
        <xdr:cNvPr id="106" name="TextBox 105"/>
        <xdr:cNvSpPr txBox="1"/>
      </xdr:nvSpPr>
      <xdr:spPr>
        <a:xfrm>
          <a:off x="40977079" y="1653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79</xdr:row>
      <xdr:rowOff>38100</xdr:rowOff>
    </xdr:from>
    <xdr:ext cx="184731" cy="264560"/>
    <xdr:sp macro="" textlink="">
      <xdr:nvSpPr>
        <xdr:cNvPr id="108" name="TextBox 107"/>
        <xdr:cNvSpPr txBox="1"/>
      </xdr:nvSpPr>
      <xdr:spPr>
        <a:xfrm>
          <a:off x="40977079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80</xdr:row>
      <xdr:rowOff>38100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097707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3" name="TextBox 112"/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84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40977079" y="274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6" name="TextBox 115"/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7" name="TextBox 116"/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84</xdr:row>
      <xdr:rowOff>38100</xdr:rowOff>
    </xdr:from>
    <xdr:ext cx="184731" cy="264560"/>
    <xdr:sp macro="" textlink="">
      <xdr:nvSpPr>
        <xdr:cNvPr id="118" name="TextBox 117"/>
        <xdr:cNvSpPr txBox="1"/>
      </xdr:nvSpPr>
      <xdr:spPr>
        <a:xfrm>
          <a:off x="40977079" y="2752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40977079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2" name="TextBox 121"/>
        <xdr:cNvSpPr txBox="1"/>
      </xdr:nvSpPr>
      <xdr:spPr>
        <a:xfrm>
          <a:off x="40977079" y="2461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3" name="TextBox 122"/>
        <xdr:cNvSpPr txBox="1"/>
      </xdr:nvSpPr>
      <xdr:spPr>
        <a:xfrm>
          <a:off x="40977079" y="2461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40977079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7" name="TextBox 146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8" name="TextBox 147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9" name="TextBox 148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0" name="TextBox 149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1" name="TextBox 150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2" name="TextBox 151"/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3" name="TextBox 152"/>
        <xdr:cNvSpPr txBox="1"/>
      </xdr:nvSpPr>
      <xdr:spPr>
        <a:xfrm>
          <a:off x="4169145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4" name="TextBox 153"/>
        <xdr:cNvSpPr txBox="1"/>
      </xdr:nvSpPr>
      <xdr:spPr>
        <a:xfrm>
          <a:off x="5712142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5" name="TextBox 154"/>
        <xdr:cNvSpPr txBox="1"/>
      </xdr:nvSpPr>
      <xdr:spPr>
        <a:xfrm>
          <a:off x="4169145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6" name="TextBox 155"/>
        <xdr:cNvSpPr txBox="1"/>
      </xdr:nvSpPr>
      <xdr:spPr>
        <a:xfrm>
          <a:off x="5712142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7" name="TextBox 156"/>
        <xdr:cNvSpPr txBox="1"/>
      </xdr:nvSpPr>
      <xdr:spPr>
        <a:xfrm>
          <a:off x="4169145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58" name="TextBox 157"/>
        <xdr:cNvSpPr txBox="1"/>
      </xdr:nvSpPr>
      <xdr:spPr>
        <a:xfrm>
          <a:off x="5712142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59" name="TextBox 158"/>
        <xdr:cNvSpPr txBox="1"/>
      </xdr:nvSpPr>
      <xdr:spPr>
        <a:xfrm>
          <a:off x="4169145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0" name="TextBox 159"/>
        <xdr:cNvSpPr txBox="1"/>
      </xdr:nvSpPr>
      <xdr:spPr>
        <a:xfrm>
          <a:off x="5712142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61" name="TextBox 160"/>
        <xdr:cNvSpPr txBox="1"/>
      </xdr:nvSpPr>
      <xdr:spPr>
        <a:xfrm>
          <a:off x="4169145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2" name="TextBox 161"/>
        <xdr:cNvSpPr txBox="1"/>
      </xdr:nvSpPr>
      <xdr:spPr>
        <a:xfrm>
          <a:off x="5712142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3" name="TextBox 162"/>
        <xdr:cNvSpPr txBox="1"/>
      </xdr:nvSpPr>
      <xdr:spPr>
        <a:xfrm>
          <a:off x="4169145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4" name="TextBox 163"/>
        <xdr:cNvSpPr txBox="1"/>
      </xdr:nvSpPr>
      <xdr:spPr>
        <a:xfrm>
          <a:off x="5712142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4169145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5712142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38100</xdr:rowOff>
    </xdr:from>
    <xdr:ext cx="184731" cy="264560"/>
    <xdr:sp macro="" textlink="">
      <xdr:nvSpPr>
        <xdr:cNvPr id="174" name="TextBox 173"/>
        <xdr:cNvSpPr txBox="1"/>
      </xdr:nvSpPr>
      <xdr:spPr>
        <a:xfrm>
          <a:off x="40977079" y="1977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204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41691454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204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57121425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409770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89" name="TextBox 188"/>
        <xdr:cNvSpPr txBox="1"/>
      </xdr:nvSpPr>
      <xdr:spPr>
        <a:xfrm>
          <a:off x="409770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09770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409770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A204"/>
  <sheetViews>
    <sheetView tabSelected="1" zoomScale="78" zoomScaleNormal="78" workbookViewId="0">
      <pane ySplit="9" topLeftCell="A34" activePane="bottomLeft" state="frozen"/>
      <selection activeCell="AD3" sqref="AD3"/>
      <selection pane="bottomLeft" activeCell="A45" sqref="A45:XFD45"/>
    </sheetView>
  </sheetViews>
  <sheetFormatPr defaultRowHeight="23.25" x14ac:dyDescent="0.35"/>
  <cols>
    <col min="1" max="1" width="8.42578125" customWidth="1"/>
    <col min="2" max="2" width="12.5703125" customWidth="1"/>
    <col min="3" max="3" width="12.42578125" style="13" hidden="1" customWidth="1"/>
    <col min="4" max="4" width="11.5703125" customWidth="1"/>
    <col min="5" max="5" width="14.7109375" customWidth="1"/>
    <col min="6" max="6" width="19.42578125" style="14" customWidth="1"/>
    <col min="7" max="7" width="23.5703125" style="14" customWidth="1"/>
    <col min="8" max="8" width="12.28515625" style="14" customWidth="1"/>
    <col min="9" max="9" width="11.5703125" style="15" customWidth="1"/>
    <col min="10" max="10" width="33.7109375" style="14" customWidth="1"/>
    <col min="11" max="11" width="20.5703125" style="16" customWidth="1"/>
    <col min="12" max="12" width="14.85546875" style="17" customWidth="1"/>
    <col min="13" max="13" width="14.28515625" style="18" customWidth="1"/>
    <col min="14" max="14" width="14.85546875" style="19" customWidth="1"/>
    <col min="15" max="15" width="12" style="10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0" customWidth="1"/>
    <col min="28" max="28" width="13.28515625" style="20" customWidth="1"/>
    <col min="29" max="29" width="12.7109375" style="20" customWidth="1"/>
    <col min="30" max="30" width="14.140625" style="17" customWidth="1"/>
    <col min="31" max="31" width="13.28515625" style="10" customWidth="1"/>
    <col min="32" max="32" width="12.5703125" customWidth="1"/>
    <col min="33" max="33" width="13.7109375" style="10" customWidth="1"/>
    <col min="34" max="34" width="14" style="10" customWidth="1"/>
    <col min="35" max="35" width="12.140625" customWidth="1"/>
    <col min="36" max="36" width="12.28515625" style="235" customWidth="1"/>
    <col min="37" max="37" width="13.140625" style="22" customWidth="1"/>
    <col min="38" max="38" width="10.7109375" style="12" customWidth="1"/>
    <col min="39" max="39" width="10.28515625" style="10" customWidth="1"/>
    <col min="40" max="40" width="10" style="18" customWidth="1"/>
    <col min="41" max="41" width="9.140625" style="10" customWidth="1"/>
    <col min="42" max="54" width="5.7109375" style="18" customWidth="1"/>
    <col min="55" max="55" width="10.7109375" style="18" customWidth="1"/>
    <col min="56" max="56" width="11.85546875" style="20" customWidth="1"/>
    <col min="57" max="57" width="14.42578125" style="20" customWidth="1"/>
    <col min="58" max="58" width="12" style="17" customWidth="1"/>
    <col min="59" max="59" width="11.140625" style="17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" customWidth="1"/>
    <col min="74" max="76" width="9.140625" style="10" customWidth="1"/>
    <col min="77" max="77" width="9.140625" style="11" customWidth="1"/>
    <col min="78" max="78" width="9.7109375" customWidth="1"/>
    <col min="79" max="79" width="15" style="12" customWidth="1"/>
    <col min="80" max="80" width="9.28515625" customWidth="1"/>
  </cols>
  <sheetData>
    <row r="1" spans="1:79" ht="26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4"/>
      <c r="AB1" s="5"/>
      <c r="AC1" s="5"/>
      <c r="AD1" s="6"/>
      <c r="AE1" s="4"/>
      <c r="AF1" s="3"/>
      <c r="AG1" s="4" t="s">
        <v>1</v>
      </c>
      <c r="AH1" s="4">
        <v>2015</v>
      </c>
      <c r="AI1" s="3"/>
      <c r="AJ1" s="3"/>
      <c r="AK1" s="7"/>
      <c r="AL1" s="4"/>
      <c r="AM1" s="4"/>
      <c r="AN1" s="8"/>
      <c r="AO1" s="4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5"/>
      <c r="BE1" s="5"/>
      <c r="BF1" s="6"/>
      <c r="BG1" s="6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9" x14ac:dyDescent="0.35">
      <c r="F2" s="14" t="s">
        <v>2</v>
      </c>
      <c r="O2" s="10" t="s">
        <v>3</v>
      </c>
      <c r="AG2" s="10">
        <v>0</v>
      </c>
      <c r="AH2" s="10">
        <v>1</v>
      </c>
      <c r="AJ2" s="21">
        <v>7</v>
      </c>
    </row>
    <row r="3" spans="1:79" x14ac:dyDescent="0.35">
      <c r="F3" s="14" t="s">
        <v>4</v>
      </c>
      <c r="O3" s="10" t="s">
        <v>5</v>
      </c>
      <c r="AG3" s="10">
        <v>1.01</v>
      </c>
      <c r="AH3" s="10">
        <v>3</v>
      </c>
      <c r="AJ3" s="21">
        <v>10</v>
      </c>
    </row>
    <row r="4" spans="1:79" x14ac:dyDescent="0.35">
      <c r="F4" s="14" t="s">
        <v>6</v>
      </c>
      <c r="O4" s="10" t="s">
        <v>7</v>
      </c>
      <c r="AG4" s="10">
        <v>3.01</v>
      </c>
      <c r="AH4" s="10">
        <v>5</v>
      </c>
      <c r="AJ4" s="21">
        <v>12</v>
      </c>
    </row>
    <row r="5" spans="1:79" x14ac:dyDescent="0.35">
      <c r="F5" s="14" t="s">
        <v>8</v>
      </c>
      <c r="J5" s="14" t="s">
        <v>9</v>
      </c>
      <c r="O5" s="10" t="s">
        <v>10</v>
      </c>
      <c r="AG5" s="10">
        <v>5.01</v>
      </c>
      <c r="AH5" s="10">
        <v>10</v>
      </c>
      <c r="AJ5" s="21">
        <v>15</v>
      </c>
    </row>
    <row r="6" spans="1:79" x14ac:dyDescent="0.35">
      <c r="F6" s="14" t="s">
        <v>11</v>
      </c>
      <c r="O6" s="10" t="s">
        <v>12</v>
      </c>
      <c r="AG6" s="10">
        <v>10.01</v>
      </c>
      <c r="AH6" s="10">
        <v>15</v>
      </c>
      <c r="AJ6" s="21">
        <v>15</v>
      </c>
    </row>
    <row r="7" spans="1:79" ht="28.5" customHeight="1" x14ac:dyDescent="0.25">
      <c r="A7" s="23" t="s">
        <v>13</v>
      </c>
      <c r="B7" s="23"/>
      <c r="C7" s="23"/>
      <c r="D7" s="23"/>
      <c r="E7" s="23"/>
      <c r="F7" s="23"/>
      <c r="G7" s="24"/>
      <c r="H7" s="24"/>
      <c r="I7" s="25"/>
      <c r="J7" s="24"/>
      <c r="K7" s="26"/>
      <c r="L7" s="27"/>
      <c r="M7" s="28"/>
      <c r="N7" s="29"/>
      <c r="O7" s="30"/>
      <c r="P7" s="31"/>
      <c r="Q7" s="31"/>
      <c r="R7" s="24"/>
      <c r="S7" s="24"/>
      <c r="T7" s="31"/>
      <c r="U7" s="30"/>
      <c r="V7" s="30"/>
      <c r="W7" s="30"/>
      <c r="X7" s="30"/>
      <c r="Y7" s="30"/>
      <c r="Z7" s="30"/>
      <c r="AA7" s="30"/>
      <c r="AB7" s="32"/>
      <c r="AC7" s="32"/>
      <c r="AD7" s="33"/>
      <c r="AE7" s="34"/>
      <c r="AF7" s="35"/>
      <c r="AG7" s="34"/>
      <c r="AH7" s="34"/>
      <c r="AI7" s="35"/>
      <c r="AJ7" s="34"/>
      <c r="AK7" s="33"/>
      <c r="AL7" s="36"/>
      <c r="AM7" s="37"/>
      <c r="AN7" s="38"/>
      <c r="AO7" s="37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9"/>
      <c r="BE7" s="39"/>
      <c r="BF7" s="37"/>
      <c r="BG7" s="37"/>
    </row>
    <row r="8" spans="1:79" ht="49.5" customHeight="1" x14ac:dyDescent="0.45">
      <c r="A8" s="40" t="s">
        <v>14</v>
      </c>
      <c r="B8" s="41" t="s">
        <v>15</v>
      </c>
      <c r="C8" s="41" t="s">
        <v>16</v>
      </c>
      <c r="D8" s="42" t="s">
        <v>17</v>
      </c>
      <c r="E8" s="40" t="s">
        <v>18</v>
      </c>
      <c r="F8" s="43" t="s">
        <v>19</v>
      </c>
      <c r="G8" s="40" t="s">
        <v>20</v>
      </c>
      <c r="H8" s="40" t="s">
        <v>21</v>
      </c>
      <c r="I8" s="44"/>
      <c r="J8" s="40" t="s">
        <v>22</v>
      </c>
      <c r="K8" s="45" t="s">
        <v>23</v>
      </c>
      <c r="L8" s="46" t="s">
        <v>24</v>
      </c>
      <c r="M8" s="45" t="s">
        <v>25</v>
      </c>
      <c r="N8" s="47" t="s">
        <v>26</v>
      </c>
      <c r="O8" s="40" t="s">
        <v>27</v>
      </c>
      <c r="P8" s="40" t="s">
        <v>28</v>
      </c>
      <c r="Q8" s="40" t="s">
        <v>29</v>
      </c>
      <c r="R8" s="48" t="s">
        <v>30</v>
      </c>
      <c r="S8" s="49"/>
      <c r="T8" s="41" t="s">
        <v>31</v>
      </c>
      <c r="U8" s="41" t="s">
        <v>32</v>
      </c>
      <c r="V8" s="40" t="s">
        <v>33</v>
      </c>
      <c r="W8" s="40" t="s">
        <v>34</v>
      </c>
      <c r="X8" s="40" t="s">
        <v>35</v>
      </c>
      <c r="Y8" s="40" t="s">
        <v>36</v>
      </c>
      <c r="Z8" s="40" t="s">
        <v>37</v>
      </c>
      <c r="AA8" s="40" t="s">
        <v>38</v>
      </c>
      <c r="AB8" s="50" t="s">
        <v>39</v>
      </c>
      <c r="AC8" s="50" t="s">
        <v>40</v>
      </c>
      <c r="AD8" s="46" t="s">
        <v>41</v>
      </c>
      <c r="AE8" s="46" t="s">
        <v>42</v>
      </c>
      <c r="AF8" s="51" t="s">
        <v>43</v>
      </c>
      <c r="AG8" s="52" t="s">
        <v>44</v>
      </c>
      <c r="AH8" s="52" t="s">
        <v>44</v>
      </c>
      <c r="AI8" s="52" t="s">
        <v>45</v>
      </c>
      <c r="AJ8" s="53" t="s">
        <v>46</v>
      </c>
      <c r="AK8" s="54" t="s">
        <v>47</v>
      </c>
      <c r="AL8" s="55"/>
      <c r="AM8" s="46" t="s">
        <v>48</v>
      </c>
      <c r="AN8" s="45" t="s">
        <v>49</v>
      </c>
      <c r="AO8" s="46" t="s">
        <v>50</v>
      </c>
      <c r="AP8" s="56" t="s">
        <v>51</v>
      </c>
      <c r="AQ8" s="57"/>
      <c r="AR8" s="57"/>
      <c r="AS8" s="57"/>
      <c r="AT8" s="57"/>
      <c r="AU8" s="58"/>
      <c r="AV8" s="56" t="s">
        <v>52</v>
      </c>
      <c r="AW8" s="57"/>
      <c r="AX8" s="57"/>
      <c r="AY8" s="57"/>
      <c r="AZ8" s="57"/>
      <c r="BA8" s="57"/>
      <c r="BB8" s="58"/>
      <c r="BC8" s="59" t="s">
        <v>53</v>
      </c>
      <c r="BD8" s="60" t="s">
        <v>54</v>
      </c>
      <c r="BE8" s="61" t="s">
        <v>55</v>
      </c>
      <c r="BF8" s="62" t="s">
        <v>56</v>
      </c>
      <c r="BG8" s="63"/>
      <c r="BH8" s="64" t="s">
        <v>57</v>
      </c>
      <c r="BI8" s="65"/>
      <c r="BJ8" s="65"/>
      <c r="BK8" s="65"/>
      <c r="BL8" s="66"/>
      <c r="BM8" s="67" t="s">
        <v>58</v>
      </c>
      <c r="BN8" s="67"/>
      <c r="BO8" s="67"/>
      <c r="BP8" s="67"/>
      <c r="BQ8" s="67"/>
      <c r="BR8" s="67"/>
      <c r="BS8" s="68"/>
      <c r="BT8" s="68"/>
      <c r="BU8" s="69"/>
      <c r="BV8" s="70"/>
      <c r="BW8" s="71" t="s">
        <v>59</v>
      </c>
      <c r="BX8" s="71" t="s">
        <v>59</v>
      </c>
      <c r="BY8" s="71" t="s">
        <v>60</v>
      </c>
      <c r="BZ8" s="72" t="s">
        <v>61</v>
      </c>
      <c r="CA8" s="73" t="s">
        <v>62</v>
      </c>
    </row>
    <row r="9" spans="1:79" ht="33" customHeight="1" x14ac:dyDescent="0.45">
      <c r="A9" s="74"/>
      <c r="B9" s="75"/>
      <c r="C9" s="75"/>
      <c r="D9" s="76" t="s">
        <v>63</v>
      </c>
      <c r="E9" s="74"/>
      <c r="F9" s="40"/>
      <c r="G9" s="74"/>
      <c r="H9" s="74"/>
      <c r="I9" s="77"/>
      <c r="J9" s="74"/>
      <c r="K9" s="78"/>
      <c r="L9" s="79"/>
      <c r="M9" s="78"/>
      <c r="N9" s="80"/>
      <c r="O9" s="74"/>
      <c r="P9" s="74"/>
      <c r="Q9" s="74"/>
      <c r="R9" s="81" t="s">
        <v>64</v>
      </c>
      <c r="S9" s="81" t="s">
        <v>65</v>
      </c>
      <c r="T9" s="75"/>
      <c r="U9" s="75"/>
      <c r="V9" s="74"/>
      <c r="W9" s="74"/>
      <c r="X9" s="74"/>
      <c r="Y9" s="74"/>
      <c r="Z9" s="74"/>
      <c r="AA9" s="74"/>
      <c r="AB9" s="82"/>
      <c r="AC9" s="82"/>
      <c r="AD9" s="79"/>
      <c r="AE9" s="79"/>
      <c r="AF9" s="83"/>
      <c r="AG9" s="52" t="s">
        <v>59</v>
      </c>
      <c r="AH9" s="52" t="s">
        <v>66</v>
      </c>
      <c r="AI9" s="84" t="s">
        <v>67</v>
      </c>
      <c r="AJ9" s="85"/>
      <c r="AK9" s="86"/>
      <c r="AL9" s="87" t="s">
        <v>68</v>
      </c>
      <c r="AM9" s="79"/>
      <c r="AN9" s="78"/>
      <c r="AO9" s="79"/>
      <c r="AP9" s="88" t="s">
        <v>69</v>
      </c>
      <c r="AQ9" s="88" t="s">
        <v>70</v>
      </c>
      <c r="AR9" s="88" t="s">
        <v>71</v>
      </c>
      <c r="AS9" s="88" t="s">
        <v>72</v>
      </c>
      <c r="AT9" s="88" t="s">
        <v>73</v>
      </c>
      <c r="AU9" s="88" t="s">
        <v>74</v>
      </c>
      <c r="AV9" s="88" t="s">
        <v>69</v>
      </c>
      <c r="AW9" s="88" t="s">
        <v>70</v>
      </c>
      <c r="AX9" s="88" t="s">
        <v>71</v>
      </c>
      <c r="AY9" s="88" t="s">
        <v>72</v>
      </c>
      <c r="AZ9" s="88" t="s">
        <v>73</v>
      </c>
      <c r="BA9" s="88" t="s">
        <v>74</v>
      </c>
      <c r="BB9" s="88" t="s">
        <v>75</v>
      </c>
      <c r="BC9" s="88" t="s">
        <v>76</v>
      </c>
      <c r="BD9" s="89"/>
      <c r="BE9" s="89"/>
      <c r="BF9" s="90" t="s">
        <v>77</v>
      </c>
      <c r="BG9" s="90" t="s">
        <v>78</v>
      </c>
      <c r="BH9" s="91" t="s">
        <v>79</v>
      </c>
      <c r="BI9" s="91" t="s">
        <v>80</v>
      </c>
      <c r="BJ9" s="91" t="s">
        <v>81</v>
      </c>
      <c r="BK9" s="91" t="s">
        <v>82</v>
      </c>
      <c r="BL9" s="91" t="s">
        <v>83</v>
      </c>
      <c r="BM9" s="92" t="s">
        <v>84</v>
      </c>
      <c r="BN9" s="92" t="s">
        <v>85</v>
      </c>
      <c r="BO9" s="92" t="s">
        <v>86</v>
      </c>
      <c r="BP9" s="92" t="s">
        <v>87</v>
      </c>
      <c r="BQ9" s="92" t="s">
        <v>88</v>
      </c>
      <c r="BR9" s="92" t="s">
        <v>89</v>
      </c>
      <c r="BS9" s="92" t="s">
        <v>90</v>
      </c>
      <c r="BT9" s="92" t="s">
        <v>91</v>
      </c>
      <c r="BU9" s="93">
        <v>2015</v>
      </c>
      <c r="BV9" s="94">
        <v>2016</v>
      </c>
      <c r="BW9" s="95">
        <v>2017</v>
      </c>
      <c r="BX9" s="96">
        <v>2018</v>
      </c>
      <c r="BY9" s="97"/>
      <c r="BZ9" s="98"/>
      <c r="CA9" s="99"/>
    </row>
    <row r="10" spans="1:79" s="11" customFormat="1" ht="25.5" x14ac:dyDescent="0.5">
      <c r="A10" s="100">
        <v>1</v>
      </c>
      <c r="B10" s="101" t="s">
        <v>92</v>
      </c>
      <c r="C10" s="102"/>
      <c r="D10" s="100" t="s">
        <v>93</v>
      </c>
      <c r="E10" s="103" t="s">
        <v>94</v>
      </c>
      <c r="F10" s="104" t="s">
        <v>95</v>
      </c>
      <c r="G10" s="103" t="s">
        <v>96</v>
      </c>
      <c r="H10" s="100" t="s">
        <v>97</v>
      </c>
      <c r="I10" s="100"/>
      <c r="J10" s="104"/>
      <c r="K10" s="105">
        <v>3920400147714</v>
      </c>
      <c r="L10" s="106">
        <v>27494</v>
      </c>
      <c r="M10" s="107">
        <f t="shared" ref="M10:M73" ca="1" si="0">(YEAR(NOW())-YEAR(L10))</f>
        <v>44</v>
      </c>
      <c r="N10" s="108"/>
      <c r="O10" s="100" t="s">
        <v>98</v>
      </c>
      <c r="P10" s="109" t="s">
        <v>99</v>
      </c>
      <c r="Q10" s="109" t="s">
        <v>80</v>
      </c>
      <c r="R10" s="103"/>
      <c r="S10" s="103"/>
      <c r="T10" s="109" t="s">
        <v>100</v>
      </c>
      <c r="U10" s="110" t="s">
        <v>101</v>
      </c>
      <c r="V10" s="111" t="s">
        <v>102</v>
      </c>
      <c r="W10" s="112"/>
      <c r="X10" s="112"/>
      <c r="Y10" s="112"/>
      <c r="Z10" s="112"/>
      <c r="AA10" s="112"/>
      <c r="AB10" s="113"/>
      <c r="AC10" s="114">
        <v>37872</v>
      </c>
      <c r="AD10" s="115">
        <f t="shared" ref="AD10:AD73" si="1">AC10+120</f>
        <v>37992</v>
      </c>
      <c r="AE10" s="116">
        <v>37872</v>
      </c>
      <c r="AF10" s="117">
        <f t="shared" ref="AF10:AF73" ca="1" si="2">IF(AC10="","",TODAY()-AE10)</f>
        <v>5924</v>
      </c>
      <c r="AG10" s="118">
        <f t="shared" ref="AG10:AG73" ca="1" si="3">YEAR(TODAY())-YEAR(AE10)</f>
        <v>16</v>
      </c>
      <c r="AH10" s="119">
        <f t="shared" ref="AH10:AH73" ca="1" si="4">DATEDIF(AC10,TODAY(),"YM")</f>
        <v>2</v>
      </c>
      <c r="AI10" s="120">
        <f t="shared" ref="AI10:AI73" ca="1" si="5">IF(AF10="","",AF10/365)</f>
        <v>16.230136986301371</v>
      </c>
      <c r="AJ10" s="121" t="str">
        <f t="shared" ref="AJ10:AJ73" ca="1" si="6">IF(AI10&lt;$AH$2,"-",IF(AI10&lt;$AH$3,"7",IF(AI10&lt;=$AH$4,"10",IF(AI10&lt;=$AH$5,"12",IF(AI10&lt;=$AH$6,"15","15")))))</f>
        <v>15</v>
      </c>
      <c r="AK10" s="116"/>
      <c r="AL10" s="122"/>
      <c r="AM10" s="116"/>
      <c r="AN10" s="123"/>
      <c r="AO10" s="116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13"/>
      <c r="BE10" s="113"/>
      <c r="BF10" s="116"/>
      <c r="BG10" s="116"/>
      <c r="BH10" s="112" t="s">
        <v>103</v>
      </c>
      <c r="BI10" s="112" t="s">
        <v>103</v>
      </c>
      <c r="BJ10" s="112" t="s">
        <v>103</v>
      </c>
      <c r="BK10" s="112" t="s">
        <v>103</v>
      </c>
      <c r="BL10" s="112" t="s">
        <v>103</v>
      </c>
      <c r="BM10" s="124">
        <v>40301</v>
      </c>
      <c r="BN10" s="124">
        <v>40798</v>
      </c>
      <c r="BO10" s="111"/>
      <c r="BP10" s="111"/>
      <c r="BQ10" s="111"/>
      <c r="BR10" s="111"/>
      <c r="BS10" s="111"/>
      <c r="BT10" s="124">
        <v>42811</v>
      </c>
      <c r="BU10" s="69">
        <v>15</v>
      </c>
      <c r="BV10" s="119">
        <v>15</v>
      </c>
      <c r="BW10" s="119">
        <v>15</v>
      </c>
      <c r="BX10" s="121"/>
      <c r="BY10" s="125"/>
      <c r="BZ10" s="109"/>
      <c r="CA10" s="126"/>
    </row>
    <row r="11" spans="1:79" s="11" customFormat="1" ht="25.5" x14ac:dyDescent="0.45">
      <c r="A11" s="100">
        <v>2</v>
      </c>
      <c r="B11" s="101" t="s">
        <v>104</v>
      </c>
      <c r="C11" s="102"/>
      <c r="D11" s="100" t="s">
        <v>105</v>
      </c>
      <c r="E11" s="103" t="s">
        <v>106</v>
      </c>
      <c r="F11" s="103" t="s">
        <v>107</v>
      </c>
      <c r="G11" s="103" t="s">
        <v>108</v>
      </c>
      <c r="H11" s="100" t="s">
        <v>109</v>
      </c>
      <c r="I11" s="100"/>
      <c r="J11" s="103"/>
      <c r="K11" s="105">
        <v>3930800029077</v>
      </c>
      <c r="L11" s="106">
        <v>28430</v>
      </c>
      <c r="M11" s="107">
        <f t="shared" ca="1" si="0"/>
        <v>42</v>
      </c>
      <c r="N11" s="108"/>
      <c r="O11" s="100" t="s">
        <v>110</v>
      </c>
      <c r="P11" s="109" t="s">
        <v>99</v>
      </c>
      <c r="Q11" s="109" t="s">
        <v>111</v>
      </c>
      <c r="R11" s="103"/>
      <c r="S11" s="103"/>
      <c r="T11" s="109" t="s">
        <v>112</v>
      </c>
      <c r="U11" s="110" t="s">
        <v>101</v>
      </c>
      <c r="V11" s="111" t="s">
        <v>102</v>
      </c>
      <c r="W11" s="112"/>
      <c r="X11" s="112"/>
      <c r="Y11" s="112"/>
      <c r="Z11" s="112"/>
      <c r="AA11" s="112"/>
      <c r="AB11" s="113"/>
      <c r="AC11" s="114">
        <v>40028</v>
      </c>
      <c r="AD11" s="115">
        <f t="shared" si="1"/>
        <v>40148</v>
      </c>
      <c r="AE11" s="116">
        <v>40028</v>
      </c>
      <c r="AF11" s="117">
        <f t="shared" ca="1" si="2"/>
        <v>3768</v>
      </c>
      <c r="AG11" s="118">
        <f t="shared" ca="1" si="3"/>
        <v>10</v>
      </c>
      <c r="AH11" s="119">
        <f t="shared" ca="1" si="4"/>
        <v>3</v>
      </c>
      <c r="AI11" s="120">
        <f t="shared" ca="1" si="5"/>
        <v>10.323287671232876</v>
      </c>
      <c r="AJ11" s="121" t="str">
        <f t="shared" ca="1" si="6"/>
        <v>15</v>
      </c>
      <c r="AK11" s="127"/>
      <c r="AL11" s="128"/>
      <c r="AM11" s="127"/>
      <c r="AN11" s="129"/>
      <c r="AO11" s="127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30"/>
      <c r="BE11" s="130"/>
      <c r="BF11" s="127"/>
      <c r="BG11" s="127"/>
      <c r="BH11" s="112" t="s">
        <v>103</v>
      </c>
      <c r="BI11" s="112" t="s">
        <v>103</v>
      </c>
      <c r="BJ11" s="112" t="s">
        <v>103</v>
      </c>
      <c r="BK11" s="112" t="s">
        <v>103</v>
      </c>
      <c r="BL11" s="112" t="s">
        <v>103</v>
      </c>
      <c r="BM11" s="124">
        <v>40301</v>
      </c>
      <c r="BN11" s="124">
        <v>40798</v>
      </c>
      <c r="BO11" s="100"/>
      <c r="BP11" s="100"/>
      <c r="BQ11" s="100"/>
      <c r="BR11" s="100"/>
      <c r="BS11" s="100"/>
      <c r="BT11" s="124">
        <v>42811</v>
      </c>
      <c r="BU11" s="69">
        <v>12</v>
      </c>
      <c r="BV11" s="119">
        <v>12</v>
      </c>
      <c r="BW11" s="119">
        <v>12</v>
      </c>
      <c r="BX11" s="119"/>
      <c r="BY11" s="125"/>
      <c r="BZ11" s="109"/>
      <c r="CA11" s="126"/>
    </row>
    <row r="12" spans="1:79" s="11" customFormat="1" ht="25.5" x14ac:dyDescent="0.5">
      <c r="A12" s="100">
        <v>3</v>
      </c>
      <c r="B12" s="101" t="s">
        <v>113</v>
      </c>
      <c r="C12" s="100"/>
      <c r="D12" s="100" t="s">
        <v>105</v>
      </c>
      <c r="E12" s="103" t="s">
        <v>114</v>
      </c>
      <c r="F12" s="103" t="s">
        <v>115</v>
      </c>
      <c r="G12" s="103" t="s">
        <v>116</v>
      </c>
      <c r="H12" s="100" t="s">
        <v>117</v>
      </c>
      <c r="I12" s="100"/>
      <c r="J12" s="103"/>
      <c r="K12" s="105">
        <v>1120600100721</v>
      </c>
      <c r="L12" s="106">
        <v>32002</v>
      </c>
      <c r="M12" s="107">
        <f t="shared" ca="1" si="0"/>
        <v>32</v>
      </c>
      <c r="N12" s="108"/>
      <c r="O12" s="100" t="s">
        <v>110</v>
      </c>
      <c r="P12" s="109" t="s">
        <v>118</v>
      </c>
      <c r="Q12" s="109" t="s">
        <v>119</v>
      </c>
      <c r="R12" s="103"/>
      <c r="S12" s="103"/>
      <c r="T12" s="109" t="s">
        <v>120</v>
      </c>
      <c r="U12" s="110" t="s">
        <v>101</v>
      </c>
      <c r="V12" s="111" t="s">
        <v>102</v>
      </c>
      <c r="W12" s="112"/>
      <c r="X12" s="112"/>
      <c r="Y12" s="112"/>
      <c r="Z12" s="112"/>
      <c r="AA12" s="112"/>
      <c r="AB12" s="113"/>
      <c r="AC12" s="114">
        <v>39264</v>
      </c>
      <c r="AD12" s="115">
        <f t="shared" si="1"/>
        <v>39384</v>
      </c>
      <c r="AE12" s="116">
        <v>39264</v>
      </c>
      <c r="AF12" s="117">
        <f t="shared" ca="1" si="2"/>
        <v>4532</v>
      </c>
      <c r="AG12" s="118">
        <f t="shared" ca="1" si="3"/>
        <v>12</v>
      </c>
      <c r="AH12" s="119">
        <f t="shared" ca="1" si="4"/>
        <v>4</v>
      </c>
      <c r="AI12" s="120">
        <f t="shared" ca="1" si="5"/>
        <v>12.416438356164383</v>
      </c>
      <c r="AJ12" s="121" t="str">
        <f t="shared" ca="1" si="6"/>
        <v>15</v>
      </c>
      <c r="AK12" s="116"/>
      <c r="AL12" s="122"/>
      <c r="AM12" s="116"/>
      <c r="AN12" s="123"/>
      <c r="AO12" s="116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13"/>
      <c r="BE12" s="113"/>
      <c r="BF12" s="116">
        <v>41518</v>
      </c>
      <c r="BG12" s="116">
        <v>42621</v>
      </c>
      <c r="BH12" s="112" t="s">
        <v>103</v>
      </c>
      <c r="BI12" s="112" t="s">
        <v>103</v>
      </c>
      <c r="BJ12" s="112" t="s">
        <v>103</v>
      </c>
      <c r="BK12" s="112" t="s">
        <v>103</v>
      </c>
      <c r="BL12" s="112" t="s">
        <v>103</v>
      </c>
      <c r="BM12" s="124">
        <v>40301</v>
      </c>
      <c r="BN12" s="124">
        <v>40798</v>
      </c>
      <c r="BO12" s="111"/>
      <c r="BP12" s="111"/>
      <c r="BQ12" s="111"/>
      <c r="BR12" s="111"/>
      <c r="BS12" s="111"/>
      <c r="BT12" s="124">
        <v>42811</v>
      </c>
      <c r="BU12" s="69">
        <v>12</v>
      </c>
      <c r="BV12" s="119">
        <v>12</v>
      </c>
      <c r="BW12" s="119">
        <v>12</v>
      </c>
      <c r="BX12" s="119"/>
      <c r="BY12" s="109"/>
      <c r="BZ12" s="131" t="s">
        <v>121</v>
      </c>
      <c r="CA12" s="126">
        <v>6</v>
      </c>
    </row>
    <row r="13" spans="1:79" s="11" customFormat="1" ht="25.5" x14ac:dyDescent="0.5">
      <c r="A13" s="100">
        <v>4</v>
      </c>
      <c r="B13" s="101" t="s">
        <v>122</v>
      </c>
      <c r="C13" s="100"/>
      <c r="D13" s="100" t="s">
        <v>123</v>
      </c>
      <c r="E13" s="103" t="s">
        <v>124</v>
      </c>
      <c r="F13" s="103" t="s">
        <v>125</v>
      </c>
      <c r="G13" s="103" t="s">
        <v>126</v>
      </c>
      <c r="H13" s="100" t="s">
        <v>127</v>
      </c>
      <c r="I13" s="100"/>
      <c r="J13" s="103"/>
      <c r="K13" s="105">
        <v>1120600107768</v>
      </c>
      <c r="L13" s="106">
        <v>32308</v>
      </c>
      <c r="M13" s="107">
        <f t="shared" ca="1" si="0"/>
        <v>31</v>
      </c>
      <c r="N13" s="108"/>
      <c r="O13" s="100" t="s">
        <v>110</v>
      </c>
      <c r="P13" s="109" t="s">
        <v>128</v>
      </c>
      <c r="Q13" s="109" t="s">
        <v>111</v>
      </c>
      <c r="R13" s="103"/>
      <c r="S13" s="103"/>
      <c r="T13" s="109" t="s">
        <v>112</v>
      </c>
      <c r="U13" s="110" t="s">
        <v>101</v>
      </c>
      <c r="V13" s="111" t="s">
        <v>102</v>
      </c>
      <c r="W13" s="112"/>
      <c r="X13" s="112"/>
      <c r="Y13" s="112"/>
      <c r="Z13" s="112"/>
      <c r="AA13" s="112"/>
      <c r="AB13" s="113"/>
      <c r="AC13" s="114">
        <v>39671</v>
      </c>
      <c r="AD13" s="115">
        <f t="shared" si="1"/>
        <v>39791</v>
      </c>
      <c r="AE13" s="116">
        <v>39671</v>
      </c>
      <c r="AF13" s="117">
        <f t="shared" ca="1" si="2"/>
        <v>4125</v>
      </c>
      <c r="AG13" s="118">
        <f t="shared" ca="1" si="3"/>
        <v>11</v>
      </c>
      <c r="AH13" s="119">
        <f t="shared" ca="1" si="4"/>
        <v>3</v>
      </c>
      <c r="AI13" s="120">
        <f t="shared" ca="1" si="5"/>
        <v>11.301369863013699</v>
      </c>
      <c r="AJ13" s="121" t="str">
        <f t="shared" ca="1" si="6"/>
        <v>15</v>
      </c>
      <c r="AK13" s="116"/>
      <c r="AL13" s="122"/>
      <c r="AM13" s="116"/>
      <c r="AN13" s="123"/>
      <c r="AO13" s="116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13"/>
      <c r="BE13" s="113"/>
      <c r="BF13" s="116"/>
      <c r="BG13" s="116"/>
      <c r="BH13" s="112" t="s">
        <v>103</v>
      </c>
      <c r="BI13" s="112" t="s">
        <v>103</v>
      </c>
      <c r="BJ13" s="112" t="s">
        <v>103</v>
      </c>
      <c r="BK13" s="112" t="s">
        <v>103</v>
      </c>
      <c r="BL13" s="112" t="s">
        <v>103</v>
      </c>
      <c r="BM13" s="124">
        <v>40301</v>
      </c>
      <c r="BN13" s="124">
        <v>40798</v>
      </c>
      <c r="BO13" s="111"/>
      <c r="BP13" s="111"/>
      <c r="BQ13" s="111"/>
      <c r="BR13" s="111"/>
      <c r="BS13" s="111"/>
      <c r="BT13" s="124">
        <v>42811</v>
      </c>
      <c r="BU13" s="69">
        <v>12</v>
      </c>
      <c r="BV13" s="119">
        <v>12</v>
      </c>
      <c r="BW13" s="119">
        <v>12</v>
      </c>
      <c r="BX13" s="119"/>
      <c r="BY13" s="109"/>
      <c r="BZ13" s="131" t="s">
        <v>121</v>
      </c>
      <c r="CA13" s="126">
        <v>4</v>
      </c>
    </row>
    <row r="14" spans="1:79" s="11" customFormat="1" ht="25.5" x14ac:dyDescent="0.5">
      <c r="A14" s="100">
        <v>5</v>
      </c>
      <c r="B14" s="101" t="s">
        <v>129</v>
      </c>
      <c r="C14" s="102"/>
      <c r="D14" s="100" t="s">
        <v>93</v>
      </c>
      <c r="E14" s="103" t="s">
        <v>130</v>
      </c>
      <c r="F14" s="103" t="s">
        <v>131</v>
      </c>
      <c r="G14" s="103" t="s">
        <v>132</v>
      </c>
      <c r="H14" s="100" t="s">
        <v>133</v>
      </c>
      <c r="I14" s="100"/>
      <c r="J14" s="103"/>
      <c r="K14" s="105">
        <v>5600500058330</v>
      </c>
      <c r="L14" s="106">
        <v>30288</v>
      </c>
      <c r="M14" s="107">
        <f t="shared" ca="1" si="0"/>
        <v>37</v>
      </c>
      <c r="N14" s="108"/>
      <c r="O14" s="100" t="s">
        <v>98</v>
      </c>
      <c r="P14" s="109" t="s">
        <v>134</v>
      </c>
      <c r="Q14" s="109" t="s">
        <v>135</v>
      </c>
      <c r="R14" s="103"/>
      <c r="S14" s="103"/>
      <c r="T14" s="109" t="s">
        <v>136</v>
      </c>
      <c r="U14" s="110" t="s">
        <v>101</v>
      </c>
      <c r="V14" s="111" t="s">
        <v>102</v>
      </c>
      <c r="W14" s="112"/>
      <c r="X14" s="112"/>
      <c r="Y14" s="112"/>
      <c r="Z14" s="112"/>
      <c r="AA14" s="112"/>
      <c r="AB14" s="113"/>
      <c r="AC14" s="114">
        <v>40309</v>
      </c>
      <c r="AD14" s="115">
        <f t="shared" si="1"/>
        <v>40429</v>
      </c>
      <c r="AE14" s="116">
        <v>40309</v>
      </c>
      <c r="AF14" s="117">
        <f t="shared" ca="1" si="2"/>
        <v>3487</v>
      </c>
      <c r="AG14" s="118">
        <f t="shared" ca="1" si="3"/>
        <v>9</v>
      </c>
      <c r="AH14" s="119">
        <f t="shared" ca="1" si="4"/>
        <v>6</v>
      </c>
      <c r="AI14" s="120">
        <f t="shared" ca="1" si="5"/>
        <v>9.5534246575342472</v>
      </c>
      <c r="AJ14" s="121" t="str">
        <f t="shared" ca="1" si="6"/>
        <v>12</v>
      </c>
      <c r="AK14" s="116"/>
      <c r="AL14" s="122"/>
      <c r="AM14" s="116"/>
      <c r="AN14" s="123"/>
      <c r="AO14" s="116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13"/>
      <c r="BE14" s="113"/>
      <c r="BF14" s="116"/>
      <c r="BG14" s="116"/>
      <c r="BH14" s="112" t="s">
        <v>103</v>
      </c>
      <c r="BI14" s="112" t="s">
        <v>103</v>
      </c>
      <c r="BJ14" s="112" t="s">
        <v>103</v>
      </c>
      <c r="BK14" s="112" t="s">
        <v>103</v>
      </c>
      <c r="BL14" s="112" t="s">
        <v>103</v>
      </c>
      <c r="BM14" s="111" t="s">
        <v>137</v>
      </c>
      <c r="BN14" s="124">
        <v>40798</v>
      </c>
      <c r="BO14" s="111"/>
      <c r="BP14" s="111"/>
      <c r="BQ14" s="111"/>
      <c r="BR14" s="111"/>
      <c r="BS14" s="111"/>
      <c r="BT14" s="124">
        <v>42811</v>
      </c>
      <c r="BU14" s="69">
        <v>12</v>
      </c>
      <c r="BV14" s="119">
        <v>12</v>
      </c>
      <c r="BW14" s="119">
        <v>12</v>
      </c>
      <c r="BX14" s="119"/>
      <c r="BY14" s="125"/>
      <c r="BZ14" s="109"/>
      <c r="CA14" s="126"/>
    </row>
    <row r="15" spans="1:79" s="11" customFormat="1" ht="25.5" x14ac:dyDescent="0.5">
      <c r="A15" s="100">
        <v>6</v>
      </c>
      <c r="B15" s="101" t="s">
        <v>138</v>
      </c>
      <c r="C15" s="100"/>
      <c r="D15" s="100" t="s">
        <v>93</v>
      </c>
      <c r="E15" s="103" t="s">
        <v>139</v>
      </c>
      <c r="F15" s="103" t="s">
        <v>140</v>
      </c>
      <c r="G15" s="103" t="s">
        <v>141</v>
      </c>
      <c r="H15" s="100" t="s">
        <v>142</v>
      </c>
      <c r="I15" s="100"/>
      <c r="J15" s="103"/>
      <c r="K15" s="105">
        <v>1120600001145</v>
      </c>
      <c r="L15" s="106">
        <v>30685</v>
      </c>
      <c r="M15" s="107">
        <f t="shared" ca="1" si="0"/>
        <v>35</v>
      </c>
      <c r="N15" s="108"/>
      <c r="O15" s="100" t="s">
        <v>98</v>
      </c>
      <c r="P15" s="109" t="s">
        <v>128</v>
      </c>
      <c r="Q15" s="109" t="s">
        <v>111</v>
      </c>
      <c r="R15" s="103"/>
      <c r="S15" s="103"/>
      <c r="T15" s="109" t="s">
        <v>112</v>
      </c>
      <c r="U15" s="110" t="s">
        <v>101</v>
      </c>
      <c r="V15" s="111" t="s">
        <v>102</v>
      </c>
      <c r="W15" s="112"/>
      <c r="X15" s="112"/>
      <c r="Y15" s="112"/>
      <c r="Z15" s="112"/>
      <c r="AA15" s="112"/>
      <c r="AB15" s="113"/>
      <c r="AC15" s="114">
        <v>37761</v>
      </c>
      <c r="AD15" s="115">
        <f t="shared" si="1"/>
        <v>37881</v>
      </c>
      <c r="AE15" s="116">
        <v>37761</v>
      </c>
      <c r="AF15" s="117">
        <f t="shared" ca="1" si="2"/>
        <v>6035</v>
      </c>
      <c r="AG15" s="118">
        <f t="shared" ca="1" si="3"/>
        <v>16</v>
      </c>
      <c r="AH15" s="119">
        <f t="shared" ca="1" si="4"/>
        <v>6</v>
      </c>
      <c r="AI15" s="120">
        <f t="shared" ca="1" si="5"/>
        <v>16.534246575342465</v>
      </c>
      <c r="AJ15" s="121" t="str">
        <f t="shared" ca="1" si="6"/>
        <v>15</v>
      </c>
      <c r="AK15" s="116"/>
      <c r="AL15" s="122"/>
      <c r="AM15" s="116"/>
      <c r="AN15" s="123"/>
      <c r="AO15" s="116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13"/>
      <c r="BE15" s="113"/>
      <c r="BF15" s="116"/>
      <c r="BG15" s="116"/>
      <c r="BH15" s="112" t="s">
        <v>103</v>
      </c>
      <c r="BI15" s="112" t="s">
        <v>103</v>
      </c>
      <c r="BJ15" s="112" t="s">
        <v>103</v>
      </c>
      <c r="BK15" s="112" t="s">
        <v>103</v>
      </c>
      <c r="BL15" s="112" t="s">
        <v>103</v>
      </c>
      <c r="BM15" s="124">
        <v>40301</v>
      </c>
      <c r="BN15" s="124">
        <v>40798</v>
      </c>
      <c r="BO15" s="111"/>
      <c r="BP15" s="111"/>
      <c r="BQ15" s="111"/>
      <c r="BR15" s="111"/>
      <c r="BS15" s="111"/>
      <c r="BT15" s="124">
        <v>42811</v>
      </c>
      <c r="BU15" s="69">
        <v>15</v>
      </c>
      <c r="BV15" s="119">
        <v>15</v>
      </c>
      <c r="BW15" s="119">
        <v>15</v>
      </c>
      <c r="BX15" s="119"/>
      <c r="BY15" s="109"/>
      <c r="BZ15" s="109"/>
      <c r="CA15" s="126"/>
    </row>
    <row r="16" spans="1:79" s="11" customFormat="1" ht="25.5" x14ac:dyDescent="0.45">
      <c r="A16" s="100">
        <v>7</v>
      </c>
      <c r="B16" s="101" t="s">
        <v>143</v>
      </c>
      <c r="C16" s="100"/>
      <c r="D16" s="100" t="s">
        <v>93</v>
      </c>
      <c r="E16" s="103" t="s">
        <v>144</v>
      </c>
      <c r="F16" s="103" t="s">
        <v>145</v>
      </c>
      <c r="G16" s="103" t="s">
        <v>146</v>
      </c>
      <c r="H16" s="100" t="s">
        <v>147</v>
      </c>
      <c r="I16" s="100"/>
      <c r="J16" s="103"/>
      <c r="K16" s="105">
        <v>3120600657411</v>
      </c>
      <c r="L16" s="106">
        <v>25316</v>
      </c>
      <c r="M16" s="107">
        <f t="shared" ca="1" si="0"/>
        <v>50</v>
      </c>
      <c r="N16" s="108"/>
      <c r="O16" s="100" t="s">
        <v>98</v>
      </c>
      <c r="P16" s="109" t="s">
        <v>148</v>
      </c>
      <c r="Q16" s="109" t="s">
        <v>149</v>
      </c>
      <c r="R16" s="132" t="s">
        <v>150</v>
      </c>
      <c r="S16" s="132" t="s">
        <v>150</v>
      </c>
      <c r="T16" s="109" t="s">
        <v>151</v>
      </c>
      <c r="U16" s="110" t="s">
        <v>101</v>
      </c>
      <c r="V16" s="111" t="s">
        <v>102</v>
      </c>
      <c r="W16" s="112"/>
      <c r="X16" s="112"/>
      <c r="Y16" s="112"/>
      <c r="Z16" s="112"/>
      <c r="AA16" s="112"/>
      <c r="AB16" s="113"/>
      <c r="AC16" s="114">
        <v>35848</v>
      </c>
      <c r="AD16" s="115">
        <f t="shared" si="1"/>
        <v>35968</v>
      </c>
      <c r="AE16" s="116">
        <v>35848</v>
      </c>
      <c r="AF16" s="117">
        <f t="shared" ca="1" si="2"/>
        <v>7948</v>
      </c>
      <c r="AG16" s="118">
        <f t="shared" ca="1" si="3"/>
        <v>21</v>
      </c>
      <c r="AH16" s="119">
        <f t="shared" ca="1" si="4"/>
        <v>9</v>
      </c>
      <c r="AI16" s="120">
        <f t="shared" ca="1" si="5"/>
        <v>21.775342465753425</v>
      </c>
      <c r="AJ16" s="121" t="str">
        <f t="shared" ca="1" si="6"/>
        <v>15</v>
      </c>
      <c r="AK16" s="127"/>
      <c r="AL16" s="128"/>
      <c r="AM16" s="127"/>
      <c r="AN16" s="129">
        <v>43</v>
      </c>
      <c r="AO16" s="127"/>
      <c r="AP16" s="129"/>
      <c r="AQ16" s="129"/>
      <c r="AR16" s="129"/>
      <c r="AS16" s="129"/>
      <c r="AT16" s="129"/>
      <c r="AU16" s="129"/>
      <c r="AV16" s="129"/>
      <c r="AW16" s="129"/>
      <c r="AX16" s="129">
        <v>3</v>
      </c>
      <c r="AY16" s="129"/>
      <c r="AZ16" s="129"/>
      <c r="BA16" s="129"/>
      <c r="BB16" s="129"/>
      <c r="BC16" s="129"/>
      <c r="BD16" s="130"/>
      <c r="BE16" s="130"/>
      <c r="BF16" s="127"/>
      <c r="BG16" s="127"/>
      <c r="BH16" s="112" t="s">
        <v>103</v>
      </c>
      <c r="BI16" s="112" t="s">
        <v>103</v>
      </c>
      <c r="BJ16" s="112" t="s">
        <v>103</v>
      </c>
      <c r="BK16" s="112" t="s">
        <v>103</v>
      </c>
      <c r="BL16" s="112" t="s">
        <v>103</v>
      </c>
      <c r="BM16" s="124">
        <v>40301</v>
      </c>
      <c r="BN16" s="124">
        <v>40798</v>
      </c>
      <c r="BO16" s="100"/>
      <c r="BP16" s="100"/>
      <c r="BQ16" s="100"/>
      <c r="BR16" s="100"/>
      <c r="BS16" s="100"/>
      <c r="BT16" s="124">
        <v>42811</v>
      </c>
      <c r="BU16" s="69">
        <v>15</v>
      </c>
      <c r="BV16" s="119">
        <v>15</v>
      </c>
      <c r="BW16" s="119">
        <v>15</v>
      </c>
      <c r="BX16" s="119"/>
      <c r="BY16" s="109"/>
      <c r="BZ16" s="131" t="s">
        <v>121</v>
      </c>
      <c r="CA16" s="126">
        <v>4</v>
      </c>
    </row>
    <row r="17" spans="1:79" s="11" customFormat="1" ht="25.5" x14ac:dyDescent="0.5">
      <c r="A17" s="100">
        <v>8</v>
      </c>
      <c r="B17" s="101" t="s">
        <v>152</v>
      </c>
      <c r="C17" s="133" t="s">
        <v>153</v>
      </c>
      <c r="D17" s="100" t="s">
        <v>93</v>
      </c>
      <c r="E17" s="103" t="s">
        <v>154</v>
      </c>
      <c r="F17" s="103" t="s">
        <v>155</v>
      </c>
      <c r="G17" s="103" t="s">
        <v>156</v>
      </c>
      <c r="H17" s="100" t="s">
        <v>157</v>
      </c>
      <c r="I17" s="100"/>
      <c r="J17" s="103"/>
      <c r="K17" s="105">
        <v>3410500055328</v>
      </c>
      <c r="L17" s="106">
        <v>28126</v>
      </c>
      <c r="M17" s="107">
        <f t="shared" ca="1" si="0"/>
        <v>42</v>
      </c>
      <c r="N17" s="108"/>
      <c r="O17" s="100" t="s">
        <v>98</v>
      </c>
      <c r="P17" s="109" t="s">
        <v>158</v>
      </c>
      <c r="Q17" s="109" t="s">
        <v>153</v>
      </c>
      <c r="R17" s="132" t="s">
        <v>150</v>
      </c>
      <c r="S17" s="103"/>
      <c r="T17" s="109" t="s">
        <v>159</v>
      </c>
      <c r="U17" s="110" t="s">
        <v>101</v>
      </c>
      <c r="V17" s="111" t="s">
        <v>102</v>
      </c>
      <c r="W17" s="112"/>
      <c r="X17" s="112"/>
      <c r="Y17" s="112"/>
      <c r="Z17" s="112"/>
      <c r="AA17" s="112"/>
      <c r="AB17" s="113"/>
      <c r="AC17" s="134">
        <v>35431</v>
      </c>
      <c r="AD17" s="115">
        <f t="shared" si="1"/>
        <v>35551</v>
      </c>
      <c r="AE17" s="135">
        <v>35431</v>
      </c>
      <c r="AF17" s="117">
        <f t="shared" ca="1" si="2"/>
        <v>8365</v>
      </c>
      <c r="AG17" s="118">
        <f t="shared" ca="1" si="3"/>
        <v>22</v>
      </c>
      <c r="AH17" s="119">
        <f t="shared" ca="1" si="4"/>
        <v>10</v>
      </c>
      <c r="AI17" s="120">
        <f t="shared" ca="1" si="5"/>
        <v>22.917808219178081</v>
      </c>
      <c r="AJ17" s="121" t="str">
        <f t="shared" ca="1" si="6"/>
        <v>15</v>
      </c>
      <c r="AK17" s="116"/>
      <c r="AL17" s="122"/>
      <c r="AM17" s="116"/>
      <c r="AN17" s="123"/>
      <c r="AO17" s="116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13"/>
      <c r="BE17" s="113"/>
      <c r="BF17" s="116"/>
      <c r="BG17" s="116"/>
      <c r="BH17" s="112" t="s">
        <v>103</v>
      </c>
      <c r="BI17" s="112" t="s">
        <v>103</v>
      </c>
      <c r="BJ17" s="112" t="s">
        <v>103</v>
      </c>
      <c r="BK17" s="112" t="s">
        <v>103</v>
      </c>
      <c r="BL17" s="112" t="s">
        <v>103</v>
      </c>
      <c r="BM17" s="124">
        <v>40301</v>
      </c>
      <c r="BN17" s="124">
        <v>40798</v>
      </c>
      <c r="BO17" s="111"/>
      <c r="BP17" s="111"/>
      <c r="BQ17" s="111"/>
      <c r="BR17" s="111"/>
      <c r="BS17" s="111"/>
      <c r="BT17" s="111"/>
      <c r="BU17" s="69">
        <v>15</v>
      </c>
      <c r="BV17" s="119">
        <v>15</v>
      </c>
      <c r="BW17" s="119">
        <v>15</v>
      </c>
      <c r="BX17" s="119"/>
      <c r="BY17" s="126" t="s">
        <v>153</v>
      </c>
      <c r="BZ17" s="109"/>
      <c r="CA17" s="126"/>
    </row>
    <row r="18" spans="1:79" s="11" customFormat="1" ht="25.5" x14ac:dyDescent="0.5">
      <c r="A18" s="100">
        <v>9</v>
      </c>
      <c r="B18" s="101" t="s">
        <v>160</v>
      </c>
      <c r="C18" s="100"/>
      <c r="D18" s="100" t="s">
        <v>123</v>
      </c>
      <c r="E18" s="103" t="s">
        <v>161</v>
      </c>
      <c r="F18" s="103" t="s">
        <v>162</v>
      </c>
      <c r="G18" s="103" t="s">
        <v>163</v>
      </c>
      <c r="H18" s="100" t="s">
        <v>164</v>
      </c>
      <c r="I18" s="100"/>
      <c r="J18" s="103"/>
      <c r="K18" s="136">
        <v>3350400608067</v>
      </c>
      <c r="L18" s="106">
        <v>25192</v>
      </c>
      <c r="M18" s="107">
        <f t="shared" ca="1" si="0"/>
        <v>51</v>
      </c>
      <c r="N18" s="108"/>
      <c r="O18" s="100" t="s">
        <v>110</v>
      </c>
      <c r="P18" s="109" t="s">
        <v>118</v>
      </c>
      <c r="Q18" s="109" t="s">
        <v>165</v>
      </c>
      <c r="R18" s="103"/>
      <c r="S18" s="103"/>
      <c r="T18" s="109" t="s">
        <v>120</v>
      </c>
      <c r="U18" s="110" t="s">
        <v>101</v>
      </c>
      <c r="V18" s="111" t="s">
        <v>102</v>
      </c>
      <c r="W18" s="112"/>
      <c r="X18" s="112"/>
      <c r="Y18" s="112"/>
      <c r="Z18" s="112"/>
      <c r="AA18" s="112"/>
      <c r="AB18" s="113"/>
      <c r="AC18" s="114">
        <v>37207</v>
      </c>
      <c r="AD18" s="115">
        <f t="shared" si="1"/>
        <v>37327</v>
      </c>
      <c r="AE18" s="116">
        <v>37207</v>
      </c>
      <c r="AF18" s="117">
        <f t="shared" ca="1" si="2"/>
        <v>6589</v>
      </c>
      <c r="AG18" s="118">
        <f t="shared" ca="1" si="3"/>
        <v>18</v>
      </c>
      <c r="AH18" s="119">
        <f t="shared" ca="1" si="4"/>
        <v>0</v>
      </c>
      <c r="AI18" s="120">
        <f t="shared" ca="1" si="5"/>
        <v>18.052054794520547</v>
      </c>
      <c r="AJ18" s="121" t="str">
        <f t="shared" ca="1" si="6"/>
        <v>15</v>
      </c>
      <c r="AK18" s="116"/>
      <c r="AL18" s="122"/>
      <c r="AM18" s="116"/>
      <c r="AN18" s="123"/>
      <c r="AO18" s="116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13"/>
      <c r="BE18" s="113"/>
      <c r="BF18" s="116"/>
      <c r="BG18" s="116"/>
      <c r="BH18" s="112" t="s">
        <v>103</v>
      </c>
      <c r="BI18" s="112" t="s">
        <v>103</v>
      </c>
      <c r="BJ18" s="112" t="s">
        <v>103</v>
      </c>
      <c r="BK18" s="112" t="s">
        <v>103</v>
      </c>
      <c r="BL18" s="112" t="s">
        <v>103</v>
      </c>
      <c r="BM18" s="124">
        <v>40301</v>
      </c>
      <c r="BN18" s="124">
        <v>40798</v>
      </c>
      <c r="BO18" s="111"/>
      <c r="BP18" s="111"/>
      <c r="BQ18" s="111"/>
      <c r="BR18" s="111"/>
      <c r="BS18" s="111"/>
      <c r="BT18" s="124">
        <v>42811</v>
      </c>
      <c r="BU18" s="69">
        <v>15</v>
      </c>
      <c r="BV18" s="119">
        <v>15</v>
      </c>
      <c r="BW18" s="119">
        <v>15</v>
      </c>
      <c r="BX18" s="119"/>
      <c r="BY18" s="109"/>
      <c r="BZ18" s="131" t="s">
        <v>121</v>
      </c>
      <c r="CA18" s="126">
        <v>4</v>
      </c>
    </row>
    <row r="19" spans="1:79" s="11" customFormat="1" ht="25.5" x14ac:dyDescent="0.5">
      <c r="A19" s="100">
        <v>10</v>
      </c>
      <c r="B19" s="101" t="s">
        <v>166</v>
      </c>
      <c r="C19" s="100"/>
      <c r="D19" s="100" t="s">
        <v>105</v>
      </c>
      <c r="E19" s="103" t="s">
        <v>167</v>
      </c>
      <c r="F19" s="103" t="s">
        <v>168</v>
      </c>
      <c r="G19" s="103" t="s">
        <v>169</v>
      </c>
      <c r="H19" s="100" t="s">
        <v>170</v>
      </c>
      <c r="I19" s="100"/>
      <c r="J19" s="103"/>
      <c r="K19" s="105">
        <v>3730300671863</v>
      </c>
      <c r="L19" s="106">
        <v>30115</v>
      </c>
      <c r="M19" s="107">
        <f t="shared" ca="1" si="0"/>
        <v>37</v>
      </c>
      <c r="N19" s="108"/>
      <c r="O19" s="100" t="s">
        <v>110</v>
      </c>
      <c r="P19" s="109" t="s">
        <v>171</v>
      </c>
      <c r="Q19" s="109" t="s">
        <v>172</v>
      </c>
      <c r="R19" s="103"/>
      <c r="S19" s="103"/>
      <c r="T19" s="109" t="s">
        <v>120</v>
      </c>
      <c r="U19" s="110" t="s">
        <v>101</v>
      </c>
      <c r="V19" s="111" t="s">
        <v>102</v>
      </c>
      <c r="W19" s="112"/>
      <c r="X19" s="112"/>
      <c r="Y19" s="112"/>
      <c r="Z19" s="112"/>
      <c r="AA19" s="112"/>
      <c r="AB19" s="113"/>
      <c r="AC19" s="114">
        <v>39601</v>
      </c>
      <c r="AD19" s="115">
        <f t="shared" si="1"/>
        <v>39721</v>
      </c>
      <c r="AE19" s="116">
        <v>39601</v>
      </c>
      <c r="AF19" s="117">
        <f t="shared" ca="1" si="2"/>
        <v>4195</v>
      </c>
      <c r="AG19" s="118">
        <f t="shared" ca="1" si="3"/>
        <v>11</v>
      </c>
      <c r="AH19" s="119">
        <f t="shared" ca="1" si="4"/>
        <v>5</v>
      </c>
      <c r="AI19" s="120">
        <f t="shared" ca="1" si="5"/>
        <v>11.493150684931507</v>
      </c>
      <c r="AJ19" s="121" t="str">
        <f t="shared" ca="1" si="6"/>
        <v>15</v>
      </c>
      <c r="AK19" s="116"/>
      <c r="AL19" s="122"/>
      <c r="AM19" s="116"/>
      <c r="AN19" s="123"/>
      <c r="AO19" s="116"/>
      <c r="AP19" s="123"/>
      <c r="AQ19" s="123">
        <v>3</v>
      </c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13"/>
      <c r="BE19" s="113"/>
      <c r="BF19" s="116"/>
      <c r="BG19" s="116"/>
      <c r="BH19" s="112" t="s">
        <v>103</v>
      </c>
      <c r="BI19" s="112" t="s">
        <v>103</v>
      </c>
      <c r="BJ19" s="112" t="s">
        <v>103</v>
      </c>
      <c r="BK19" s="112" t="s">
        <v>103</v>
      </c>
      <c r="BL19" s="112" t="s">
        <v>103</v>
      </c>
      <c r="BM19" s="124">
        <v>40301</v>
      </c>
      <c r="BN19" s="124">
        <v>40798</v>
      </c>
      <c r="BO19" s="111"/>
      <c r="BP19" s="111"/>
      <c r="BQ19" s="111"/>
      <c r="BR19" s="111"/>
      <c r="BS19" s="111"/>
      <c r="BT19" s="124">
        <v>42811</v>
      </c>
      <c r="BU19" s="69">
        <v>12</v>
      </c>
      <c r="BV19" s="119">
        <v>12</v>
      </c>
      <c r="BW19" s="119">
        <v>12</v>
      </c>
      <c r="BX19" s="119"/>
      <c r="BY19" s="109"/>
      <c r="BZ19" s="137" t="s">
        <v>121</v>
      </c>
      <c r="CA19" s="126">
        <v>0</v>
      </c>
    </row>
    <row r="20" spans="1:79" s="11" customFormat="1" ht="25.5" x14ac:dyDescent="0.5">
      <c r="A20" s="100">
        <v>11</v>
      </c>
      <c r="B20" s="101" t="s">
        <v>173</v>
      </c>
      <c r="C20" s="100"/>
      <c r="D20" s="100" t="s">
        <v>105</v>
      </c>
      <c r="E20" s="103" t="s">
        <v>174</v>
      </c>
      <c r="F20" s="103" t="s">
        <v>175</v>
      </c>
      <c r="G20" s="103" t="s">
        <v>176</v>
      </c>
      <c r="H20" s="100" t="s">
        <v>177</v>
      </c>
      <c r="I20" s="100"/>
      <c r="J20" s="103"/>
      <c r="K20" s="105">
        <v>3150600201981</v>
      </c>
      <c r="L20" s="106">
        <v>25942</v>
      </c>
      <c r="M20" s="107">
        <f t="shared" ca="1" si="0"/>
        <v>48</v>
      </c>
      <c r="N20" s="108"/>
      <c r="O20" s="100" t="s">
        <v>110</v>
      </c>
      <c r="P20" s="109" t="s">
        <v>171</v>
      </c>
      <c r="Q20" s="109" t="s">
        <v>165</v>
      </c>
      <c r="R20" s="103"/>
      <c r="S20" s="103"/>
      <c r="T20" s="109" t="s">
        <v>120</v>
      </c>
      <c r="U20" s="110" t="s">
        <v>101</v>
      </c>
      <c r="V20" s="111" t="s">
        <v>102</v>
      </c>
      <c r="W20" s="112"/>
      <c r="X20" s="112"/>
      <c r="Y20" s="112"/>
      <c r="Z20" s="112"/>
      <c r="AA20" s="112"/>
      <c r="AB20" s="113"/>
      <c r="AC20" s="114">
        <v>37788</v>
      </c>
      <c r="AD20" s="115">
        <f t="shared" si="1"/>
        <v>37908</v>
      </c>
      <c r="AE20" s="116">
        <v>37788</v>
      </c>
      <c r="AF20" s="117">
        <f t="shared" ca="1" si="2"/>
        <v>6008</v>
      </c>
      <c r="AG20" s="118">
        <f t="shared" ca="1" si="3"/>
        <v>16</v>
      </c>
      <c r="AH20" s="119">
        <f t="shared" ca="1" si="4"/>
        <v>5</v>
      </c>
      <c r="AI20" s="120">
        <f t="shared" ca="1" si="5"/>
        <v>16.460273972602739</v>
      </c>
      <c r="AJ20" s="121" t="str">
        <f t="shared" ca="1" si="6"/>
        <v>15</v>
      </c>
      <c r="AK20" s="116"/>
      <c r="AL20" s="122"/>
      <c r="AM20" s="116"/>
      <c r="AN20" s="123"/>
      <c r="AO20" s="116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13"/>
      <c r="BE20" s="113"/>
      <c r="BF20" s="116"/>
      <c r="BG20" s="116"/>
      <c r="BH20" s="112" t="s">
        <v>103</v>
      </c>
      <c r="BI20" s="112" t="s">
        <v>103</v>
      </c>
      <c r="BJ20" s="112" t="s">
        <v>103</v>
      </c>
      <c r="BK20" s="112" t="s">
        <v>103</v>
      </c>
      <c r="BL20" s="112" t="s">
        <v>103</v>
      </c>
      <c r="BM20" s="124">
        <v>40301</v>
      </c>
      <c r="BN20" s="124">
        <v>40798</v>
      </c>
      <c r="BO20" s="111"/>
      <c r="BP20" s="111"/>
      <c r="BQ20" s="111"/>
      <c r="BR20" s="111"/>
      <c r="BS20" s="111"/>
      <c r="BT20" s="124">
        <v>42811</v>
      </c>
      <c r="BU20" s="69">
        <v>15</v>
      </c>
      <c r="BV20" s="119">
        <v>15</v>
      </c>
      <c r="BW20" s="119">
        <v>15</v>
      </c>
      <c r="BX20" s="119"/>
      <c r="BY20" s="109"/>
      <c r="BZ20" s="131" t="s">
        <v>121</v>
      </c>
      <c r="CA20" s="126">
        <v>2.5</v>
      </c>
    </row>
    <row r="21" spans="1:79" s="11" customFormat="1" ht="25.5" x14ac:dyDescent="0.5">
      <c r="A21" s="100">
        <v>12</v>
      </c>
      <c r="B21" s="101" t="s">
        <v>178</v>
      </c>
      <c r="C21" s="100"/>
      <c r="D21" s="100" t="s">
        <v>93</v>
      </c>
      <c r="E21" s="103" t="s">
        <v>179</v>
      </c>
      <c r="F21" s="103" t="s">
        <v>180</v>
      </c>
      <c r="G21" s="103" t="s">
        <v>181</v>
      </c>
      <c r="H21" s="100" t="s">
        <v>182</v>
      </c>
      <c r="I21" s="100"/>
      <c r="J21" s="103"/>
      <c r="K21" s="105">
        <v>3470100983805</v>
      </c>
      <c r="L21" s="106">
        <v>27196</v>
      </c>
      <c r="M21" s="107">
        <f t="shared" ca="1" si="0"/>
        <v>45</v>
      </c>
      <c r="N21" s="108"/>
      <c r="O21" s="100" t="s">
        <v>98</v>
      </c>
      <c r="P21" s="109" t="s">
        <v>171</v>
      </c>
      <c r="Q21" s="109" t="s">
        <v>119</v>
      </c>
      <c r="R21" s="132" t="s">
        <v>150</v>
      </c>
      <c r="S21" s="132" t="s">
        <v>150</v>
      </c>
      <c r="T21" s="109" t="s">
        <v>120</v>
      </c>
      <c r="U21" s="110" t="s">
        <v>101</v>
      </c>
      <c r="V21" s="111" t="s">
        <v>102</v>
      </c>
      <c r="W21" s="112"/>
      <c r="X21" s="112"/>
      <c r="Y21" s="112"/>
      <c r="Z21" s="112"/>
      <c r="AA21" s="112"/>
      <c r="AB21" s="113"/>
      <c r="AC21" s="114">
        <v>38159</v>
      </c>
      <c r="AD21" s="115">
        <f t="shared" si="1"/>
        <v>38279</v>
      </c>
      <c r="AE21" s="116">
        <v>38159</v>
      </c>
      <c r="AF21" s="117">
        <f t="shared" ca="1" si="2"/>
        <v>5637</v>
      </c>
      <c r="AG21" s="118">
        <f t="shared" ca="1" si="3"/>
        <v>15</v>
      </c>
      <c r="AH21" s="119">
        <f t="shared" ca="1" si="4"/>
        <v>5</v>
      </c>
      <c r="AI21" s="120">
        <f t="shared" ca="1" si="5"/>
        <v>15.443835616438356</v>
      </c>
      <c r="AJ21" s="121" t="str">
        <f t="shared" ca="1" si="6"/>
        <v>15</v>
      </c>
      <c r="AK21" s="116"/>
      <c r="AL21" s="122"/>
      <c r="AM21" s="116"/>
      <c r="AN21" s="123"/>
      <c r="AO21" s="116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13"/>
      <c r="BE21" s="113"/>
      <c r="BF21" s="116"/>
      <c r="BG21" s="116"/>
      <c r="BH21" s="112" t="s">
        <v>103</v>
      </c>
      <c r="BI21" s="112" t="s">
        <v>103</v>
      </c>
      <c r="BJ21" s="112" t="s">
        <v>103</v>
      </c>
      <c r="BK21" s="112" t="s">
        <v>103</v>
      </c>
      <c r="BL21" s="112" t="s">
        <v>103</v>
      </c>
      <c r="BM21" s="124">
        <v>40301</v>
      </c>
      <c r="BN21" s="124">
        <v>40798</v>
      </c>
      <c r="BO21" s="111"/>
      <c r="BP21" s="111"/>
      <c r="BQ21" s="111"/>
      <c r="BR21" s="111"/>
      <c r="BS21" s="111"/>
      <c r="BT21" s="124">
        <v>42811</v>
      </c>
      <c r="BU21" s="69">
        <v>15</v>
      </c>
      <c r="BV21" s="119">
        <v>15</v>
      </c>
      <c r="BW21" s="119">
        <v>15</v>
      </c>
      <c r="BX21" s="119"/>
      <c r="BY21" s="109"/>
      <c r="BZ21" s="137" t="s">
        <v>121</v>
      </c>
      <c r="CA21" s="126">
        <v>0</v>
      </c>
    </row>
    <row r="22" spans="1:79" s="11" customFormat="1" ht="25.5" x14ac:dyDescent="0.5">
      <c r="A22" s="100">
        <v>13</v>
      </c>
      <c r="B22" s="101" t="s">
        <v>183</v>
      </c>
      <c r="C22" s="100"/>
      <c r="D22" s="100" t="s">
        <v>93</v>
      </c>
      <c r="E22" s="103" t="s">
        <v>184</v>
      </c>
      <c r="F22" s="103" t="s">
        <v>185</v>
      </c>
      <c r="G22" s="103" t="s">
        <v>186</v>
      </c>
      <c r="H22" s="100" t="s">
        <v>187</v>
      </c>
      <c r="I22" s="100"/>
      <c r="J22" s="103"/>
      <c r="K22" s="105">
        <v>1100200279201</v>
      </c>
      <c r="L22" s="106">
        <v>31730</v>
      </c>
      <c r="M22" s="107">
        <f t="shared" ca="1" si="0"/>
        <v>33</v>
      </c>
      <c r="N22" s="108"/>
      <c r="O22" s="100" t="s">
        <v>98</v>
      </c>
      <c r="P22" s="109" t="s">
        <v>158</v>
      </c>
      <c r="Q22" s="109" t="s">
        <v>188</v>
      </c>
      <c r="R22" s="132" t="s">
        <v>150</v>
      </c>
      <c r="S22" s="103"/>
      <c r="T22" s="109" t="s">
        <v>159</v>
      </c>
      <c r="U22" s="110" t="s">
        <v>101</v>
      </c>
      <c r="V22" s="111" t="s">
        <v>102</v>
      </c>
      <c r="W22" s="112"/>
      <c r="X22" s="112"/>
      <c r="Y22" s="112"/>
      <c r="Z22" s="112"/>
      <c r="AA22" s="112"/>
      <c r="AB22" s="113"/>
      <c r="AC22" s="114">
        <v>39680</v>
      </c>
      <c r="AD22" s="115">
        <f t="shared" si="1"/>
        <v>39800</v>
      </c>
      <c r="AE22" s="116">
        <v>39680</v>
      </c>
      <c r="AF22" s="117">
        <f t="shared" ca="1" si="2"/>
        <v>4116</v>
      </c>
      <c r="AG22" s="118">
        <f t="shared" ca="1" si="3"/>
        <v>11</v>
      </c>
      <c r="AH22" s="119">
        <f t="shared" ca="1" si="4"/>
        <v>3</v>
      </c>
      <c r="AI22" s="120">
        <f t="shared" ca="1" si="5"/>
        <v>11.276712328767124</v>
      </c>
      <c r="AJ22" s="121" t="str">
        <f t="shared" ca="1" si="6"/>
        <v>15</v>
      </c>
      <c r="AK22" s="116"/>
      <c r="AL22" s="122"/>
      <c r="AM22" s="116"/>
      <c r="AN22" s="123"/>
      <c r="AO22" s="116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13"/>
      <c r="BE22" s="113"/>
      <c r="BF22" s="116"/>
      <c r="BG22" s="116"/>
      <c r="BH22" s="112" t="s">
        <v>103</v>
      </c>
      <c r="BI22" s="112" t="s">
        <v>103</v>
      </c>
      <c r="BJ22" s="112" t="s">
        <v>103</v>
      </c>
      <c r="BK22" s="112" t="s">
        <v>103</v>
      </c>
      <c r="BL22" s="112" t="s">
        <v>103</v>
      </c>
      <c r="BM22" s="124">
        <v>40301</v>
      </c>
      <c r="BN22" s="124">
        <v>40798</v>
      </c>
      <c r="BO22" s="111"/>
      <c r="BP22" s="111"/>
      <c r="BQ22" s="111"/>
      <c r="BR22" s="111"/>
      <c r="BS22" s="111"/>
      <c r="BT22" s="124">
        <v>42811</v>
      </c>
      <c r="BU22" s="69">
        <v>12</v>
      </c>
      <c r="BV22" s="119">
        <v>12</v>
      </c>
      <c r="BW22" s="119">
        <v>12</v>
      </c>
      <c r="BX22" s="119"/>
      <c r="BY22" s="109"/>
      <c r="BZ22" s="137" t="s">
        <v>121</v>
      </c>
      <c r="CA22" s="126">
        <v>6</v>
      </c>
    </row>
    <row r="23" spans="1:79" s="11" customFormat="1" ht="25.5" x14ac:dyDescent="0.5">
      <c r="A23" s="100">
        <v>14</v>
      </c>
      <c r="B23" s="101" t="s">
        <v>189</v>
      </c>
      <c r="C23" s="100"/>
      <c r="D23" s="100" t="s">
        <v>93</v>
      </c>
      <c r="E23" s="103" t="s">
        <v>190</v>
      </c>
      <c r="F23" s="103" t="s">
        <v>191</v>
      </c>
      <c r="G23" s="103" t="s">
        <v>192</v>
      </c>
      <c r="H23" s="100" t="s">
        <v>193</v>
      </c>
      <c r="I23" s="100"/>
      <c r="J23" s="103"/>
      <c r="K23" s="105">
        <v>3730300778480</v>
      </c>
      <c r="L23" s="106">
        <v>25819</v>
      </c>
      <c r="M23" s="107">
        <f t="shared" ca="1" si="0"/>
        <v>49</v>
      </c>
      <c r="N23" s="108"/>
      <c r="O23" s="100" t="s">
        <v>98</v>
      </c>
      <c r="P23" s="109" t="s">
        <v>171</v>
      </c>
      <c r="Q23" s="109" t="s">
        <v>119</v>
      </c>
      <c r="R23" s="132" t="s">
        <v>150</v>
      </c>
      <c r="S23" s="132" t="s">
        <v>150</v>
      </c>
      <c r="T23" s="109" t="s">
        <v>120</v>
      </c>
      <c r="U23" s="110" t="s">
        <v>101</v>
      </c>
      <c r="V23" s="111" t="s">
        <v>102</v>
      </c>
      <c r="W23" s="112"/>
      <c r="X23" s="112"/>
      <c r="Y23" s="112"/>
      <c r="Z23" s="112"/>
      <c r="AA23" s="112"/>
      <c r="AB23" s="113"/>
      <c r="AC23" s="114">
        <v>35621</v>
      </c>
      <c r="AD23" s="115">
        <f t="shared" si="1"/>
        <v>35741</v>
      </c>
      <c r="AE23" s="116">
        <v>35621</v>
      </c>
      <c r="AF23" s="117">
        <f t="shared" ca="1" si="2"/>
        <v>8175</v>
      </c>
      <c r="AG23" s="118">
        <f t="shared" ca="1" si="3"/>
        <v>22</v>
      </c>
      <c r="AH23" s="119">
        <f t="shared" ca="1" si="4"/>
        <v>4</v>
      </c>
      <c r="AI23" s="120">
        <f t="shared" ca="1" si="5"/>
        <v>22.397260273972602</v>
      </c>
      <c r="AJ23" s="121" t="str">
        <f t="shared" ca="1" si="6"/>
        <v>15</v>
      </c>
      <c r="AK23" s="116"/>
      <c r="AL23" s="122"/>
      <c r="AM23" s="116"/>
      <c r="AN23" s="123"/>
      <c r="AO23" s="116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13"/>
      <c r="BE23" s="113"/>
      <c r="BF23" s="116"/>
      <c r="BG23" s="116"/>
      <c r="BH23" s="112" t="s">
        <v>103</v>
      </c>
      <c r="BI23" s="112" t="s">
        <v>103</v>
      </c>
      <c r="BJ23" s="112" t="s">
        <v>103</v>
      </c>
      <c r="BK23" s="112" t="s">
        <v>103</v>
      </c>
      <c r="BL23" s="112" t="s">
        <v>103</v>
      </c>
      <c r="BM23" s="111" t="s">
        <v>137</v>
      </c>
      <c r="BN23" s="124"/>
      <c r="BO23" s="111"/>
      <c r="BP23" s="111"/>
      <c r="BQ23" s="111"/>
      <c r="BR23" s="111"/>
      <c r="BS23" s="111"/>
      <c r="BT23" s="124">
        <v>42811</v>
      </c>
      <c r="BU23" s="69">
        <v>15</v>
      </c>
      <c r="BV23" s="119">
        <v>15</v>
      </c>
      <c r="BW23" s="119">
        <v>15</v>
      </c>
      <c r="BX23" s="119"/>
      <c r="BY23" s="109"/>
      <c r="BZ23" s="137" t="s">
        <v>121</v>
      </c>
      <c r="CA23" s="126">
        <v>0</v>
      </c>
    </row>
    <row r="24" spans="1:79" s="11" customFormat="1" ht="25.5" x14ac:dyDescent="0.5">
      <c r="A24" s="100">
        <v>15</v>
      </c>
      <c r="B24" s="101" t="s">
        <v>194</v>
      </c>
      <c r="C24" s="100"/>
      <c r="D24" s="100" t="s">
        <v>93</v>
      </c>
      <c r="E24" s="103" t="s">
        <v>195</v>
      </c>
      <c r="F24" s="103" t="s">
        <v>196</v>
      </c>
      <c r="G24" s="103" t="s">
        <v>197</v>
      </c>
      <c r="H24" s="100" t="s">
        <v>198</v>
      </c>
      <c r="I24" s="100"/>
      <c r="J24" s="138"/>
      <c r="K24" s="105">
        <v>3401300090848</v>
      </c>
      <c r="L24" s="106">
        <v>24694</v>
      </c>
      <c r="M24" s="107">
        <f t="shared" ca="1" si="0"/>
        <v>52</v>
      </c>
      <c r="N24" s="108"/>
      <c r="O24" s="100" t="s">
        <v>98</v>
      </c>
      <c r="P24" s="109" t="s">
        <v>199</v>
      </c>
      <c r="Q24" s="109" t="s">
        <v>200</v>
      </c>
      <c r="R24" s="103"/>
      <c r="S24" s="103"/>
      <c r="T24" s="109" t="s">
        <v>201</v>
      </c>
      <c r="U24" s="110" t="s">
        <v>101</v>
      </c>
      <c r="V24" s="111" t="s">
        <v>102</v>
      </c>
      <c r="W24" s="112"/>
      <c r="X24" s="112"/>
      <c r="Y24" s="112"/>
      <c r="Z24" s="112"/>
      <c r="AA24" s="112"/>
      <c r="AB24" s="113"/>
      <c r="AC24" s="114">
        <v>37165</v>
      </c>
      <c r="AD24" s="115">
        <f t="shared" si="1"/>
        <v>37285</v>
      </c>
      <c r="AE24" s="116">
        <v>37165</v>
      </c>
      <c r="AF24" s="117">
        <f t="shared" ca="1" si="2"/>
        <v>6631</v>
      </c>
      <c r="AG24" s="118">
        <f t="shared" ca="1" si="3"/>
        <v>18</v>
      </c>
      <c r="AH24" s="119">
        <f t="shared" ca="1" si="4"/>
        <v>1</v>
      </c>
      <c r="AI24" s="120">
        <f t="shared" ca="1" si="5"/>
        <v>18.167123287671235</v>
      </c>
      <c r="AJ24" s="121" t="str">
        <f t="shared" ca="1" si="6"/>
        <v>15</v>
      </c>
      <c r="AK24" s="116"/>
      <c r="AL24" s="122"/>
      <c r="AM24" s="116"/>
      <c r="AN24" s="123"/>
      <c r="AO24" s="116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13"/>
      <c r="BE24" s="113"/>
      <c r="BF24" s="116"/>
      <c r="BG24" s="116"/>
      <c r="BH24" s="112" t="s">
        <v>103</v>
      </c>
      <c r="BI24" s="112" t="s">
        <v>103</v>
      </c>
      <c r="BJ24" s="112" t="s">
        <v>103</v>
      </c>
      <c r="BK24" s="112" t="s">
        <v>103</v>
      </c>
      <c r="BL24" s="112" t="s">
        <v>103</v>
      </c>
      <c r="BM24" s="111" t="s">
        <v>137</v>
      </c>
      <c r="BN24" s="124"/>
      <c r="BO24" s="111"/>
      <c r="BP24" s="111"/>
      <c r="BQ24" s="111"/>
      <c r="BR24" s="111"/>
      <c r="BS24" s="111"/>
      <c r="BT24" s="124">
        <v>42811</v>
      </c>
      <c r="BU24" s="69">
        <v>15</v>
      </c>
      <c r="BV24" s="119">
        <v>15</v>
      </c>
      <c r="BW24" s="119">
        <v>15</v>
      </c>
      <c r="BX24" s="119"/>
      <c r="BY24" s="109"/>
      <c r="BZ24" s="131" t="s">
        <v>121</v>
      </c>
      <c r="CA24" s="126">
        <v>2</v>
      </c>
    </row>
    <row r="25" spans="1:79" s="11" customFormat="1" ht="25.5" x14ac:dyDescent="0.5">
      <c r="A25" s="100">
        <v>16</v>
      </c>
      <c r="B25" s="101" t="s">
        <v>202</v>
      </c>
      <c r="C25" s="100"/>
      <c r="D25" s="100" t="s">
        <v>93</v>
      </c>
      <c r="E25" s="103" t="s">
        <v>203</v>
      </c>
      <c r="F25" s="103" t="s">
        <v>204</v>
      </c>
      <c r="G25" s="103" t="s">
        <v>205</v>
      </c>
      <c r="H25" s="100" t="s">
        <v>206</v>
      </c>
      <c r="I25" s="100"/>
      <c r="J25" s="103"/>
      <c r="K25" s="105">
        <v>1411700082706</v>
      </c>
      <c r="L25" s="106">
        <v>31518</v>
      </c>
      <c r="M25" s="107">
        <f t="shared" ca="1" si="0"/>
        <v>33</v>
      </c>
      <c r="N25" s="108"/>
      <c r="O25" s="100" t="s">
        <v>98</v>
      </c>
      <c r="P25" s="109" t="s">
        <v>207</v>
      </c>
      <c r="Q25" s="109" t="s">
        <v>208</v>
      </c>
      <c r="R25" s="103"/>
      <c r="S25" s="103"/>
      <c r="T25" s="109" t="s">
        <v>209</v>
      </c>
      <c r="U25" s="110" t="s">
        <v>101</v>
      </c>
      <c r="V25" s="111" t="s">
        <v>102</v>
      </c>
      <c r="W25" s="112"/>
      <c r="X25" s="112"/>
      <c r="Y25" s="112"/>
      <c r="Z25" s="112"/>
      <c r="AA25" s="112"/>
      <c r="AB25" s="113"/>
      <c r="AC25" s="114">
        <v>40681</v>
      </c>
      <c r="AD25" s="115">
        <f t="shared" si="1"/>
        <v>40801</v>
      </c>
      <c r="AE25" s="116">
        <f>AC25</f>
        <v>40681</v>
      </c>
      <c r="AF25" s="117">
        <f t="shared" ca="1" si="2"/>
        <v>3115</v>
      </c>
      <c r="AG25" s="118">
        <f t="shared" ca="1" si="3"/>
        <v>8</v>
      </c>
      <c r="AH25" s="119">
        <f t="shared" ca="1" si="4"/>
        <v>6</v>
      </c>
      <c r="AI25" s="120">
        <f t="shared" ca="1" si="5"/>
        <v>8.5342465753424666</v>
      </c>
      <c r="AJ25" s="121" t="str">
        <f t="shared" ca="1" si="6"/>
        <v>12</v>
      </c>
      <c r="AK25" s="116"/>
      <c r="AL25" s="122"/>
      <c r="AM25" s="116"/>
      <c r="AN25" s="123"/>
      <c r="AO25" s="116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13"/>
      <c r="BE25" s="113"/>
      <c r="BF25" s="116"/>
      <c r="BG25" s="116"/>
      <c r="BH25" s="112" t="s">
        <v>103</v>
      </c>
      <c r="BI25" s="112" t="s">
        <v>103</v>
      </c>
      <c r="BJ25" s="112" t="s">
        <v>103</v>
      </c>
      <c r="BK25" s="112" t="s">
        <v>103</v>
      </c>
      <c r="BL25" s="112" t="s">
        <v>103</v>
      </c>
      <c r="BM25" s="111" t="s">
        <v>137</v>
      </c>
      <c r="BN25" s="124"/>
      <c r="BO25" s="111"/>
      <c r="BP25" s="111"/>
      <c r="BQ25" s="111"/>
      <c r="BR25" s="111"/>
      <c r="BS25" s="111"/>
      <c r="BT25" s="124">
        <v>42811</v>
      </c>
      <c r="BU25" s="69">
        <v>10</v>
      </c>
      <c r="BV25" s="139">
        <v>12</v>
      </c>
      <c r="BW25" s="119">
        <v>12</v>
      </c>
      <c r="BX25" s="119"/>
      <c r="BY25" s="109"/>
      <c r="BZ25" s="131" t="s">
        <v>121</v>
      </c>
      <c r="CA25" s="126">
        <v>5.5</v>
      </c>
    </row>
    <row r="26" spans="1:79" s="11" customFormat="1" ht="25.5" x14ac:dyDescent="0.5">
      <c r="A26" s="100">
        <v>17</v>
      </c>
      <c r="B26" s="101" t="s">
        <v>210</v>
      </c>
      <c r="C26" s="100"/>
      <c r="D26" s="100" t="s">
        <v>105</v>
      </c>
      <c r="E26" s="103" t="s">
        <v>211</v>
      </c>
      <c r="F26" s="103" t="s">
        <v>212</v>
      </c>
      <c r="G26" s="103" t="s">
        <v>213</v>
      </c>
      <c r="H26" s="100" t="s">
        <v>214</v>
      </c>
      <c r="I26" s="100"/>
      <c r="J26" s="103"/>
      <c r="K26" s="105">
        <v>1420300037516</v>
      </c>
      <c r="L26" s="106">
        <v>31565</v>
      </c>
      <c r="M26" s="107">
        <f t="shared" ca="1" si="0"/>
        <v>33</v>
      </c>
      <c r="N26" s="108"/>
      <c r="O26" s="100" t="s">
        <v>110</v>
      </c>
      <c r="P26" s="109" t="s">
        <v>215</v>
      </c>
      <c r="Q26" s="109" t="s">
        <v>111</v>
      </c>
      <c r="R26" s="103"/>
      <c r="S26" s="103"/>
      <c r="T26" s="109" t="s">
        <v>112</v>
      </c>
      <c r="U26" s="110" t="s">
        <v>101</v>
      </c>
      <c r="V26" s="111" t="s">
        <v>102</v>
      </c>
      <c r="W26" s="112"/>
      <c r="X26" s="112"/>
      <c r="Y26" s="112"/>
      <c r="Z26" s="112"/>
      <c r="AA26" s="112"/>
      <c r="AB26" s="113"/>
      <c r="AC26" s="114">
        <v>40924</v>
      </c>
      <c r="AD26" s="115">
        <f t="shared" si="1"/>
        <v>41044</v>
      </c>
      <c r="AE26" s="140">
        <f>AC26</f>
        <v>40924</v>
      </c>
      <c r="AF26" s="117">
        <f t="shared" ca="1" si="2"/>
        <v>2872</v>
      </c>
      <c r="AG26" s="118">
        <f t="shared" ca="1" si="3"/>
        <v>7</v>
      </c>
      <c r="AH26" s="119">
        <f t="shared" ca="1" si="4"/>
        <v>10</v>
      </c>
      <c r="AI26" s="120">
        <f t="shared" ca="1" si="5"/>
        <v>7.8684931506849312</v>
      </c>
      <c r="AJ26" s="121" t="str">
        <f t="shared" ca="1" si="6"/>
        <v>12</v>
      </c>
      <c r="AK26" s="116"/>
      <c r="AL26" s="122"/>
      <c r="AM26" s="116"/>
      <c r="AN26" s="123"/>
      <c r="AO26" s="116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13"/>
      <c r="BE26" s="113"/>
      <c r="BF26" s="116"/>
      <c r="BG26" s="116"/>
      <c r="BH26" s="112" t="s">
        <v>103</v>
      </c>
      <c r="BI26" s="112" t="s">
        <v>103</v>
      </c>
      <c r="BJ26" s="112" t="s">
        <v>103</v>
      </c>
      <c r="BK26" s="112" t="s">
        <v>103</v>
      </c>
      <c r="BL26" s="112" t="s">
        <v>103</v>
      </c>
      <c r="BM26" s="111" t="s">
        <v>137</v>
      </c>
      <c r="BN26" s="124"/>
      <c r="BO26" s="103"/>
      <c r="BP26" s="111"/>
      <c r="BQ26" s="111"/>
      <c r="BR26" s="111"/>
      <c r="BS26" s="111"/>
      <c r="BT26" s="124">
        <v>42811</v>
      </c>
      <c r="BU26" s="69">
        <v>10</v>
      </c>
      <c r="BV26" s="119">
        <v>10</v>
      </c>
      <c r="BW26" s="119">
        <v>12</v>
      </c>
      <c r="BX26" s="119"/>
      <c r="BY26" s="109"/>
      <c r="BZ26" s="131" t="s">
        <v>121</v>
      </c>
      <c r="CA26" s="126">
        <v>0</v>
      </c>
    </row>
    <row r="27" spans="1:79" s="11" customFormat="1" ht="25.5" x14ac:dyDescent="0.5">
      <c r="A27" s="100">
        <v>18</v>
      </c>
      <c r="B27" s="101" t="s">
        <v>216</v>
      </c>
      <c r="C27" s="100"/>
      <c r="D27" s="100" t="s">
        <v>105</v>
      </c>
      <c r="E27" s="103" t="s">
        <v>217</v>
      </c>
      <c r="F27" s="103" t="s">
        <v>218</v>
      </c>
      <c r="G27" s="103" t="s">
        <v>219</v>
      </c>
      <c r="H27" s="100" t="s">
        <v>220</v>
      </c>
      <c r="I27" s="100"/>
      <c r="J27" s="103"/>
      <c r="K27" s="105">
        <v>1129900048285</v>
      </c>
      <c r="L27" s="106">
        <v>32571</v>
      </c>
      <c r="M27" s="107">
        <f t="shared" ca="1" si="0"/>
        <v>30</v>
      </c>
      <c r="N27" s="108"/>
      <c r="O27" s="100" t="s">
        <v>110</v>
      </c>
      <c r="P27" s="109" t="s">
        <v>199</v>
      </c>
      <c r="Q27" s="109" t="s">
        <v>200</v>
      </c>
      <c r="R27" s="103"/>
      <c r="S27" s="103"/>
      <c r="T27" s="109" t="s">
        <v>201</v>
      </c>
      <c r="U27" s="110" t="s">
        <v>101</v>
      </c>
      <c r="V27" s="111" t="s">
        <v>102</v>
      </c>
      <c r="W27" s="112"/>
      <c r="X27" s="112"/>
      <c r="Y27" s="112"/>
      <c r="Z27" s="112"/>
      <c r="AA27" s="112"/>
      <c r="AB27" s="113"/>
      <c r="AC27" s="114">
        <v>41031</v>
      </c>
      <c r="AD27" s="115">
        <f t="shared" si="1"/>
        <v>41151</v>
      </c>
      <c r="AE27" s="140">
        <v>41031</v>
      </c>
      <c r="AF27" s="117">
        <f t="shared" ca="1" si="2"/>
        <v>2765</v>
      </c>
      <c r="AG27" s="118">
        <f t="shared" ca="1" si="3"/>
        <v>7</v>
      </c>
      <c r="AH27" s="119">
        <f t="shared" ca="1" si="4"/>
        <v>6</v>
      </c>
      <c r="AI27" s="120">
        <f t="shared" ca="1" si="5"/>
        <v>7.5753424657534243</v>
      </c>
      <c r="AJ27" s="121" t="str">
        <f t="shared" ca="1" si="6"/>
        <v>12</v>
      </c>
      <c r="AK27" s="116"/>
      <c r="AL27" s="122"/>
      <c r="AM27" s="116"/>
      <c r="AN27" s="123"/>
      <c r="AO27" s="116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13"/>
      <c r="BE27" s="113"/>
      <c r="BF27" s="116"/>
      <c r="BG27" s="116"/>
      <c r="BH27" s="112"/>
      <c r="BI27" s="112"/>
      <c r="BJ27" s="112"/>
      <c r="BK27" s="112"/>
      <c r="BL27" s="112"/>
      <c r="BM27" s="111" t="s">
        <v>137</v>
      </c>
      <c r="BN27" s="124"/>
      <c r="BO27" s="103"/>
      <c r="BP27" s="111"/>
      <c r="BQ27" s="111"/>
      <c r="BR27" s="111"/>
      <c r="BS27" s="111"/>
      <c r="BT27" s="124">
        <v>42811</v>
      </c>
      <c r="BU27" s="69">
        <v>10</v>
      </c>
      <c r="BV27" s="119">
        <v>10</v>
      </c>
      <c r="BW27" s="119">
        <v>12</v>
      </c>
      <c r="BX27" s="119"/>
      <c r="BY27" s="109"/>
      <c r="BZ27" s="131" t="s">
        <v>121</v>
      </c>
      <c r="CA27" s="126">
        <v>0</v>
      </c>
    </row>
    <row r="28" spans="1:79" s="11" customFormat="1" ht="25.5" x14ac:dyDescent="0.5">
      <c r="A28" s="100">
        <v>19</v>
      </c>
      <c r="B28" s="101" t="s">
        <v>221</v>
      </c>
      <c r="C28" s="100"/>
      <c r="D28" s="100" t="s">
        <v>93</v>
      </c>
      <c r="E28" s="103" t="s">
        <v>222</v>
      </c>
      <c r="F28" s="103" t="s">
        <v>223</v>
      </c>
      <c r="G28" s="103" t="s">
        <v>224</v>
      </c>
      <c r="H28" s="100" t="s">
        <v>225</v>
      </c>
      <c r="I28" s="100"/>
      <c r="J28" s="103"/>
      <c r="K28" s="105">
        <v>3120600496345</v>
      </c>
      <c r="L28" s="106">
        <v>28616</v>
      </c>
      <c r="M28" s="107">
        <f t="shared" ca="1" si="0"/>
        <v>41</v>
      </c>
      <c r="N28" s="108"/>
      <c r="O28" s="100" t="s">
        <v>98</v>
      </c>
      <c r="P28" s="109" t="s">
        <v>226</v>
      </c>
      <c r="Q28" s="109" t="s">
        <v>227</v>
      </c>
      <c r="R28" s="132" t="s">
        <v>150</v>
      </c>
      <c r="S28" s="132" t="s">
        <v>150</v>
      </c>
      <c r="T28" s="109" t="s">
        <v>120</v>
      </c>
      <c r="U28" s="110" t="s">
        <v>101</v>
      </c>
      <c r="V28" s="111" t="s">
        <v>102</v>
      </c>
      <c r="W28" s="112"/>
      <c r="X28" s="112"/>
      <c r="Y28" s="112"/>
      <c r="Z28" s="112"/>
      <c r="AA28" s="112"/>
      <c r="AB28" s="113"/>
      <c r="AC28" s="114">
        <v>38168</v>
      </c>
      <c r="AD28" s="115">
        <f t="shared" si="1"/>
        <v>38288</v>
      </c>
      <c r="AE28" s="116">
        <v>38168</v>
      </c>
      <c r="AF28" s="117">
        <f t="shared" ca="1" si="2"/>
        <v>5628</v>
      </c>
      <c r="AG28" s="118">
        <f t="shared" ca="1" si="3"/>
        <v>15</v>
      </c>
      <c r="AH28" s="119">
        <f t="shared" ca="1" si="4"/>
        <v>4</v>
      </c>
      <c r="AI28" s="120">
        <f t="shared" ca="1" si="5"/>
        <v>15.419178082191781</v>
      </c>
      <c r="AJ28" s="121" t="str">
        <f t="shared" ca="1" si="6"/>
        <v>15</v>
      </c>
      <c r="AK28" s="116"/>
      <c r="AL28" s="122"/>
      <c r="AM28" s="116"/>
      <c r="AN28" s="123"/>
      <c r="AO28" s="116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13"/>
      <c r="BE28" s="113"/>
      <c r="BF28" s="116">
        <v>41518</v>
      </c>
      <c r="BG28" s="116">
        <v>42618</v>
      </c>
      <c r="BH28" s="112" t="s">
        <v>103</v>
      </c>
      <c r="BI28" s="112"/>
      <c r="BJ28" s="112" t="s">
        <v>103</v>
      </c>
      <c r="BK28" s="112" t="s">
        <v>103</v>
      </c>
      <c r="BL28" s="112" t="s">
        <v>103</v>
      </c>
      <c r="BM28" s="124">
        <v>40301</v>
      </c>
      <c r="BN28" s="124">
        <v>40798</v>
      </c>
      <c r="BO28" s="111"/>
      <c r="BP28" s="111"/>
      <c r="BQ28" s="111"/>
      <c r="BR28" s="111"/>
      <c r="BS28" s="111"/>
      <c r="BT28" s="124">
        <v>42811</v>
      </c>
      <c r="BU28" s="69">
        <v>15</v>
      </c>
      <c r="BV28" s="119">
        <v>15</v>
      </c>
      <c r="BW28" s="119">
        <v>15</v>
      </c>
      <c r="BX28" s="119"/>
      <c r="BY28" s="109"/>
      <c r="BZ28" s="131" t="s">
        <v>121</v>
      </c>
      <c r="CA28" s="126">
        <v>0</v>
      </c>
    </row>
    <row r="29" spans="1:79" s="11" customFormat="1" ht="25.5" x14ac:dyDescent="0.5">
      <c r="A29" s="100">
        <v>20</v>
      </c>
      <c r="B29" s="101" t="s">
        <v>228</v>
      </c>
      <c r="C29" s="100"/>
      <c r="D29" s="100" t="s">
        <v>105</v>
      </c>
      <c r="E29" s="103" t="s">
        <v>229</v>
      </c>
      <c r="F29" s="103" t="s">
        <v>230</v>
      </c>
      <c r="G29" s="103" t="s">
        <v>231</v>
      </c>
      <c r="H29" s="100" t="s">
        <v>117</v>
      </c>
      <c r="I29" s="100"/>
      <c r="J29" s="103"/>
      <c r="K29" s="105">
        <v>1120699005881</v>
      </c>
      <c r="L29" s="106">
        <v>31292</v>
      </c>
      <c r="M29" s="107">
        <f t="shared" ca="1" si="0"/>
        <v>34</v>
      </c>
      <c r="N29" s="108"/>
      <c r="O29" s="100" t="s">
        <v>110</v>
      </c>
      <c r="P29" s="109" t="s">
        <v>118</v>
      </c>
      <c r="Q29" s="109" t="s">
        <v>232</v>
      </c>
      <c r="R29" s="103"/>
      <c r="S29" s="103"/>
      <c r="T29" s="109" t="s">
        <v>120</v>
      </c>
      <c r="U29" s="111" t="s">
        <v>101</v>
      </c>
      <c r="V29" s="111" t="s">
        <v>102</v>
      </c>
      <c r="W29" s="112"/>
      <c r="X29" s="112"/>
      <c r="Y29" s="112"/>
      <c r="Z29" s="112"/>
      <c r="AA29" s="112"/>
      <c r="AB29" s="113"/>
      <c r="AC29" s="114">
        <v>41113</v>
      </c>
      <c r="AD29" s="115">
        <f t="shared" si="1"/>
        <v>41233</v>
      </c>
      <c r="AE29" s="140">
        <v>41113</v>
      </c>
      <c r="AF29" s="117">
        <f t="shared" ca="1" si="2"/>
        <v>2683</v>
      </c>
      <c r="AG29" s="118">
        <f t="shared" ca="1" si="3"/>
        <v>7</v>
      </c>
      <c r="AH29" s="119">
        <f t="shared" ca="1" si="4"/>
        <v>4</v>
      </c>
      <c r="AI29" s="120">
        <f t="shared" ca="1" si="5"/>
        <v>7.3506849315068497</v>
      </c>
      <c r="AJ29" s="121" t="str">
        <f t="shared" ca="1" si="6"/>
        <v>12</v>
      </c>
      <c r="AK29" s="116"/>
      <c r="AL29" s="122"/>
      <c r="AM29" s="116"/>
      <c r="AN29" s="123"/>
      <c r="AO29" s="116"/>
      <c r="AP29" s="123"/>
      <c r="AQ29" s="123">
        <v>3</v>
      </c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13"/>
      <c r="BE29" s="113"/>
      <c r="BF29" s="116"/>
      <c r="BG29" s="116"/>
      <c r="BH29" s="112"/>
      <c r="BI29" s="112"/>
      <c r="BJ29" s="112"/>
      <c r="BK29" s="112"/>
      <c r="BL29" s="112"/>
      <c r="BM29" s="111" t="s">
        <v>137</v>
      </c>
      <c r="BN29" s="124"/>
      <c r="BO29" s="103"/>
      <c r="BP29" s="111"/>
      <c r="BQ29" s="111"/>
      <c r="BR29" s="111"/>
      <c r="BS29" s="111"/>
      <c r="BT29" s="124">
        <v>42811</v>
      </c>
      <c r="BU29" s="69">
        <v>7</v>
      </c>
      <c r="BV29" s="139">
        <v>10</v>
      </c>
      <c r="BW29" s="119">
        <v>10</v>
      </c>
      <c r="BX29" s="119"/>
      <c r="BY29" s="109"/>
      <c r="BZ29" s="131" t="s">
        <v>121</v>
      </c>
      <c r="CA29" s="126">
        <v>0</v>
      </c>
    </row>
    <row r="30" spans="1:79" s="11" customFormat="1" ht="25.5" x14ac:dyDescent="0.5">
      <c r="A30" s="100">
        <v>21</v>
      </c>
      <c r="B30" s="101" t="s">
        <v>233</v>
      </c>
      <c r="C30" s="100"/>
      <c r="D30" s="100" t="s">
        <v>93</v>
      </c>
      <c r="E30" s="103" t="s">
        <v>234</v>
      </c>
      <c r="F30" s="103" t="s">
        <v>235</v>
      </c>
      <c r="G30" s="103" t="s">
        <v>236</v>
      </c>
      <c r="H30" s="100" t="s">
        <v>237</v>
      </c>
      <c r="I30" s="100"/>
      <c r="J30" s="103"/>
      <c r="K30" s="105">
        <v>3100202718119</v>
      </c>
      <c r="L30" s="106">
        <v>25227</v>
      </c>
      <c r="M30" s="107">
        <f t="shared" ca="1" si="0"/>
        <v>50</v>
      </c>
      <c r="N30" s="108"/>
      <c r="O30" s="100" t="s">
        <v>98</v>
      </c>
      <c r="P30" s="109" t="s">
        <v>199</v>
      </c>
      <c r="Q30" s="109" t="s">
        <v>200</v>
      </c>
      <c r="R30" s="103"/>
      <c r="S30" s="132" t="s">
        <v>150</v>
      </c>
      <c r="T30" s="109" t="s">
        <v>201</v>
      </c>
      <c r="U30" s="111" t="s">
        <v>101</v>
      </c>
      <c r="V30" s="111" t="s">
        <v>102</v>
      </c>
      <c r="W30" s="112"/>
      <c r="X30" s="112"/>
      <c r="Y30" s="112"/>
      <c r="Z30" s="112"/>
      <c r="AA30" s="112"/>
      <c r="AB30" s="113"/>
      <c r="AC30" s="114">
        <v>41115</v>
      </c>
      <c r="AD30" s="115">
        <f t="shared" si="1"/>
        <v>41235</v>
      </c>
      <c r="AE30" s="140">
        <v>41115</v>
      </c>
      <c r="AF30" s="117">
        <f t="shared" ca="1" si="2"/>
        <v>2681</v>
      </c>
      <c r="AG30" s="118">
        <f t="shared" ca="1" si="3"/>
        <v>7</v>
      </c>
      <c r="AH30" s="119">
        <f t="shared" ca="1" si="4"/>
        <v>4</v>
      </c>
      <c r="AI30" s="120">
        <f t="shared" ca="1" si="5"/>
        <v>7.3452054794520549</v>
      </c>
      <c r="AJ30" s="121" t="str">
        <f t="shared" ca="1" si="6"/>
        <v>12</v>
      </c>
      <c r="AK30" s="116"/>
      <c r="AL30" s="122"/>
      <c r="AM30" s="116"/>
      <c r="AN30" s="123"/>
      <c r="AO30" s="116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13"/>
      <c r="BE30" s="113"/>
      <c r="BF30" s="116"/>
      <c r="BG30" s="116"/>
      <c r="BH30" s="112"/>
      <c r="BI30" s="112"/>
      <c r="BJ30" s="112"/>
      <c r="BK30" s="112"/>
      <c r="BL30" s="112"/>
      <c r="BM30" s="111" t="s">
        <v>137</v>
      </c>
      <c r="BN30" s="124"/>
      <c r="BO30" s="103"/>
      <c r="BP30" s="111"/>
      <c r="BQ30" s="111"/>
      <c r="BR30" s="111"/>
      <c r="BS30" s="111"/>
      <c r="BT30" s="124">
        <v>42811</v>
      </c>
      <c r="BU30" s="69">
        <v>7</v>
      </c>
      <c r="BV30" s="139">
        <v>10</v>
      </c>
      <c r="BW30" s="119">
        <v>10</v>
      </c>
      <c r="BX30" s="119"/>
      <c r="BY30" s="109"/>
      <c r="BZ30" s="137" t="s">
        <v>121</v>
      </c>
      <c r="CA30" s="126">
        <v>4.5</v>
      </c>
    </row>
    <row r="31" spans="1:79" s="11" customFormat="1" ht="25.5" x14ac:dyDescent="0.5">
      <c r="A31" s="100">
        <v>22</v>
      </c>
      <c r="B31" s="101" t="s">
        <v>238</v>
      </c>
      <c r="C31" s="102"/>
      <c r="D31" s="100" t="s">
        <v>93</v>
      </c>
      <c r="E31" s="103" t="s">
        <v>239</v>
      </c>
      <c r="F31" s="103" t="s">
        <v>240</v>
      </c>
      <c r="G31" s="103" t="s">
        <v>241</v>
      </c>
      <c r="H31" s="100" t="s">
        <v>242</v>
      </c>
      <c r="I31" s="100"/>
      <c r="J31" s="103"/>
      <c r="K31" s="105">
        <v>3330300120852</v>
      </c>
      <c r="L31" s="106">
        <v>30425</v>
      </c>
      <c r="M31" s="107">
        <f t="shared" ca="1" si="0"/>
        <v>36</v>
      </c>
      <c r="N31" s="108"/>
      <c r="O31" s="100" t="s">
        <v>98</v>
      </c>
      <c r="P31" s="109" t="s">
        <v>243</v>
      </c>
      <c r="Q31" s="109" t="s">
        <v>120</v>
      </c>
      <c r="R31" s="103"/>
      <c r="S31" s="103"/>
      <c r="T31" s="109" t="s">
        <v>120</v>
      </c>
      <c r="U31" s="110" t="s">
        <v>101</v>
      </c>
      <c r="V31" s="111" t="s">
        <v>102</v>
      </c>
      <c r="W31" s="112"/>
      <c r="X31" s="112"/>
      <c r="Y31" s="112"/>
      <c r="Z31" s="112"/>
      <c r="AA31" s="112"/>
      <c r="AB31" s="113"/>
      <c r="AC31" s="114">
        <v>41127</v>
      </c>
      <c r="AD31" s="115">
        <f t="shared" si="1"/>
        <v>41247</v>
      </c>
      <c r="AE31" s="140">
        <v>41127</v>
      </c>
      <c r="AF31" s="117">
        <f t="shared" ca="1" si="2"/>
        <v>2669</v>
      </c>
      <c r="AG31" s="118">
        <f t="shared" ca="1" si="3"/>
        <v>7</v>
      </c>
      <c r="AH31" s="119">
        <f t="shared" ca="1" si="4"/>
        <v>3</v>
      </c>
      <c r="AI31" s="120">
        <f t="shared" ca="1" si="5"/>
        <v>7.3123287671232875</v>
      </c>
      <c r="AJ31" s="121" t="str">
        <f t="shared" ca="1" si="6"/>
        <v>12</v>
      </c>
      <c r="AK31" s="116"/>
      <c r="AL31" s="122"/>
      <c r="AM31" s="116"/>
      <c r="AN31" s="123"/>
      <c r="AO31" s="116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13"/>
      <c r="BE31" s="113"/>
      <c r="BF31" s="116"/>
      <c r="BG31" s="116"/>
      <c r="BH31" s="112"/>
      <c r="BI31" s="112"/>
      <c r="BJ31" s="112"/>
      <c r="BK31" s="112"/>
      <c r="BL31" s="112"/>
      <c r="BM31" s="111" t="s">
        <v>137</v>
      </c>
      <c r="BN31" s="124"/>
      <c r="BO31" s="103"/>
      <c r="BP31" s="111"/>
      <c r="BQ31" s="111"/>
      <c r="BR31" s="111"/>
      <c r="BS31" s="111"/>
      <c r="BT31" s="124">
        <v>42811</v>
      </c>
      <c r="BU31" s="69">
        <v>7</v>
      </c>
      <c r="BV31" s="139">
        <v>10</v>
      </c>
      <c r="BW31" s="119">
        <v>10</v>
      </c>
      <c r="BX31" s="119"/>
      <c r="BY31" s="125"/>
      <c r="BZ31" s="109"/>
      <c r="CA31" s="126"/>
    </row>
    <row r="32" spans="1:79" s="11" customFormat="1" ht="25.5" x14ac:dyDescent="0.5">
      <c r="A32" s="100">
        <v>23</v>
      </c>
      <c r="B32" s="101" t="s">
        <v>244</v>
      </c>
      <c r="C32" s="100"/>
      <c r="D32" s="100" t="s">
        <v>93</v>
      </c>
      <c r="E32" s="103" t="s">
        <v>245</v>
      </c>
      <c r="F32" s="103" t="s">
        <v>246</v>
      </c>
      <c r="G32" s="103" t="s">
        <v>247</v>
      </c>
      <c r="H32" s="100" t="s">
        <v>248</v>
      </c>
      <c r="I32" s="100"/>
      <c r="J32" s="103"/>
      <c r="K32" s="105">
        <v>3840900018060</v>
      </c>
      <c r="L32" s="106">
        <v>30449</v>
      </c>
      <c r="M32" s="107">
        <f t="shared" ca="1" si="0"/>
        <v>36</v>
      </c>
      <c r="N32" s="108"/>
      <c r="O32" s="100" t="s">
        <v>98</v>
      </c>
      <c r="P32" s="109" t="s">
        <v>171</v>
      </c>
      <c r="Q32" s="109" t="s">
        <v>232</v>
      </c>
      <c r="R32" s="103"/>
      <c r="S32" s="103"/>
      <c r="T32" s="109" t="s">
        <v>120</v>
      </c>
      <c r="U32" s="110" t="s">
        <v>101</v>
      </c>
      <c r="V32" s="111" t="s">
        <v>102</v>
      </c>
      <c r="W32" s="112"/>
      <c r="X32" s="112"/>
      <c r="Y32" s="112"/>
      <c r="Z32" s="112"/>
      <c r="AA32" s="112"/>
      <c r="AB32" s="113"/>
      <c r="AC32" s="114">
        <v>41319</v>
      </c>
      <c r="AD32" s="115">
        <f t="shared" si="1"/>
        <v>41439</v>
      </c>
      <c r="AE32" s="141">
        <v>41319</v>
      </c>
      <c r="AF32" s="117">
        <f t="shared" ca="1" si="2"/>
        <v>2477</v>
      </c>
      <c r="AG32" s="118">
        <f t="shared" ca="1" si="3"/>
        <v>6</v>
      </c>
      <c r="AH32" s="119">
        <f t="shared" ca="1" si="4"/>
        <v>9</v>
      </c>
      <c r="AI32" s="120">
        <f t="shared" ca="1" si="5"/>
        <v>6.7863013698630139</v>
      </c>
      <c r="AJ32" s="121" t="str">
        <f t="shared" ca="1" si="6"/>
        <v>12</v>
      </c>
      <c r="AK32" s="116"/>
      <c r="AL32" s="122"/>
      <c r="AM32" s="116"/>
      <c r="AN32" s="123"/>
      <c r="AO32" s="116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13"/>
      <c r="BE32" s="113"/>
      <c r="BF32" s="116"/>
      <c r="BG32" s="116"/>
      <c r="BH32" s="112"/>
      <c r="BI32" s="112"/>
      <c r="BJ32" s="112"/>
      <c r="BK32" s="112"/>
      <c r="BL32" s="112"/>
      <c r="BM32" s="111" t="s">
        <v>137</v>
      </c>
      <c r="BN32" s="124"/>
      <c r="BO32" s="103"/>
      <c r="BP32" s="111"/>
      <c r="BQ32" s="111"/>
      <c r="BR32" s="111"/>
      <c r="BS32" s="111"/>
      <c r="BT32" s="124">
        <v>42811</v>
      </c>
      <c r="BU32" s="69">
        <v>7</v>
      </c>
      <c r="BV32" s="139">
        <v>10</v>
      </c>
      <c r="BW32" s="119">
        <v>10</v>
      </c>
      <c r="BX32" s="119"/>
      <c r="BY32" s="109"/>
      <c r="BZ32" s="137" t="s">
        <v>121</v>
      </c>
      <c r="CA32" s="126">
        <v>2</v>
      </c>
    </row>
    <row r="33" spans="1:79" s="11" customFormat="1" ht="25.5" x14ac:dyDescent="0.5">
      <c r="A33" s="100">
        <v>24</v>
      </c>
      <c r="B33" s="101" t="s">
        <v>249</v>
      </c>
      <c r="C33" s="100"/>
      <c r="D33" s="100" t="s">
        <v>105</v>
      </c>
      <c r="E33" s="103" t="s">
        <v>250</v>
      </c>
      <c r="F33" s="103" t="s">
        <v>251</v>
      </c>
      <c r="G33" s="103" t="s">
        <v>252</v>
      </c>
      <c r="H33" s="100" t="s">
        <v>253</v>
      </c>
      <c r="I33" s="100"/>
      <c r="J33" s="103"/>
      <c r="K33" s="105">
        <v>3100200945991</v>
      </c>
      <c r="L33" s="106">
        <v>29266</v>
      </c>
      <c r="M33" s="107">
        <f t="shared" ca="1" si="0"/>
        <v>39</v>
      </c>
      <c r="N33" s="108"/>
      <c r="O33" s="100" t="s">
        <v>110</v>
      </c>
      <c r="P33" s="109" t="s">
        <v>215</v>
      </c>
      <c r="Q33" s="109" t="s">
        <v>111</v>
      </c>
      <c r="R33" s="103"/>
      <c r="S33" s="103"/>
      <c r="T33" s="109" t="s">
        <v>112</v>
      </c>
      <c r="U33" s="110" t="s">
        <v>101</v>
      </c>
      <c r="V33" s="111" t="s">
        <v>102</v>
      </c>
      <c r="W33" s="112"/>
      <c r="X33" s="112"/>
      <c r="Y33" s="112"/>
      <c r="Z33" s="112"/>
      <c r="AA33" s="112"/>
      <c r="AB33" s="113"/>
      <c r="AC33" s="114">
        <v>41321</v>
      </c>
      <c r="AD33" s="115">
        <f t="shared" si="1"/>
        <v>41441</v>
      </c>
      <c r="AE33" s="141">
        <v>41321</v>
      </c>
      <c r="AF33" s="117">
        <f t="shared" ca="1" si="2"/>
        <v>2475</v>
      </c>
      <c r="AG33" s="118">
        <f t="shared" ca="1" si="3"/>
        <v>6</v>
      </c>
      <c r="AH33" s="119">
        <f t="shared" ca="1" si="4"/>
        <v>9</v>
      </c>
      <c r="AI33" s="120">
        <f t="shared" ca="1" si="5"/>
        <v>6.7808219178082192</v>
      </c>
      <c r="AJ33" s="121" t="str">
        <f t="shared" ca="1" si="6"/>
        <v>12</v>
      </c>
      <c r="AK33" s="116"/>
      <c r="AL33" s="122"/>
      <c r="AM33" s="116"/>
      <c r="AN33" s="123"/>
      <c r="AO33" s="116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13"/>
      <c r="BE33" s="113"/>
      <c r="BF33" s="116"/>
      <c r="BG33" s="116"/>
      <c r="BH33" s="112"/>
      <c r="BI33" s="112"/>
      <c r="BJ33" s="112"/>
      <c r="BK33" s="112"/>
      <c r="BL33" s="112"/>
      <c r="BM33" s="111" t="s">
        <v>137</v>
      </c>
      <c r="BN33" s="124"/>
      <c r="BO33" s="103"/>
      <c r="BP33" s="111"/>
      <c r="BQ33" s="111"/>
      <c r="BR33" s="111"/>
      <c r="BS33" s="111"/>
      <c r="BT33" s="124">
        <v>42811</v>
      </c>
      <c r="BU33" s="69">
        <v>7</v>
      </c>
      <c r="BV33" s="139">
        <v>10</v>
      </c>
      <c r="BW33" s="119">
        <v>10</v>
      </c>
      <c r="BX33" s="119"/>
      <c r="BY33" s="109"/>
      <c r="BZ33" s="137" t="s">
        <v>121</v>
      </c>
      <c r="CA33" s="126">
        <v>3.5</v>
      </c>
    </row>
    <row r="34" spans="1:79" s="11" customFormat="1" ht="25.5" x14ac:dyDescent="0.5">
      <c r="A34" s="100">
        <v>25</v>
      </c>
      <c r="B34" s="101" t="s">
        <v>254</v>
      </c>
      <c r="C34" s="100"/>
      <c r="D34" s="100" t="s">
        <v>105</v>
      </c>
      <c r="E34" s="110" t="s">
        <v>255</v>
      </c>
      <c r="F34" s="103" t="s">
        <v>256</v>
      </c>
      <c r="G34" s="103" t="s">
        <v>257</v>
      </c>
      <c r="H34" s="100" t="s">
        <v>258</v>
      </c>
      <c r="I34" s="100"/>
      <c r="J34" s="103"/>
      <c r="K34" s="142">
        <v>1249900203981</v>
      </c>
      <c r="L34" s="143">
        <v>33089</v>
      </c>
      <c r="M34" s="107">
        <f t="shared" ca="1" si="0"/>
        <v>29</v>
      </c>
      <c r="N34" s="144"/>
      <c r="O34" s="112" t="s">
        <v>110</v>
      </c>
      <c r="P34" s="109" t="s">
        <v>259</v>
      </c>
      <c r="Q34" s="109" t="s">
        <v>111</v>
      </c>
      <c r="R34" s="103"/>
      <c r="S34" s="103"/>
      <c r="T34" s="109" t="s">
        <v>112</v>
      </c>
      <c r="U34" s="110" t="s">
        <v>101</v>
      </c>
      <c r="V34" s="111" t="s">
        <v>102</v>
      </c>
      <c r="W34" s="112"/>
      <c r="X34" s="112"/>
      <c r="Y34" s="112"/>
      <c r="Z34" s="112"/>
      <c r="AA34" s="112"/>
      <c r="AB34" s="113"/>
      <c r="AC34" s="114">
        <v>41281</v>
      </c>
      <c r="AD34" s="115">
        <f t="shared" si="1"/>
        <v>41401</v>
      </c>
      <c r="AE34" s="141">
        <v>41395</v>
      </c>
      <c r="AF34" s="117">
        <f t="shared" ca="1" si="2"/>
        <v>2401</v>
      </c>
      <c r="AG34" s="118">
        <f t="shared" ca="1" si="3"/>
        <v>6</v>
      </c>
      <c r="AH34" s="119">
        <f t="shared" ca="1" si="4"/>
        <v>10</v>
      </c>
      <c r="AI34" s="120">
        <f t="shared" ca="1" si="5"/>
        <v>6.5780821917808217</v>
      </c>
      <c r="AJ34" s="121" t="str">
        <f t="shared" ca="1" si="6"/>
        <v>12</v>
      </c>
      <c r="AK34" s="116"/>
      <c r="AL34" s="122"/>
      <c r="AM34" s="116"/>
      <c r="AN34" s="145">
        <v>39</v>
      </c>
      <c r="AO34" s="116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13"/>
      <c r="BE34" s="113"/>
      <c r="BF34" s="116"/>
      <c r="BG34" s="116"/>
      <c r="BH34" s="111"/>
      <c r="BI34" s="111"/>
      <c r="BJ34" s="111"/>
      <c r="BK34" s="111"/>
      <c r="BL34" s="111"/>
      <c r="BM34" s="111" t="s">
        <v>137</v>
      </c>
      <c r="BN34" s="124"/>
      <c r="BO34" s="111"/>
      <c r="BP34" s="111"/>
      <c r="BQ34" s="111"/>
      <c r="BR34" s="111"/>
      <c r="BS34" s="111"/>
      <c r="BT34" s="124">
        <v>42811</v>
      </c>
      <c r="BU34" s="69">
        <v>7</v>
      </c>
      <c r="BV34" s="139">
        <v>10</v>
      </c>
      <c r="BW34" s="119">
        <v>10</v>
      </c>
      <c r="BX34" s="119"/>
      <c r="BY34" s="109"/>
      <c r="BZ34" s="131" t="s">
        <v>121</v>
      </c>
      <c r="CA34" s="126">
        <v>4</v>
      </c>
    </row>
    <row r="35" spans="1:79" s="11" customFormat="1" ht="25.5" x14ac:dyDescent="0.5">
      <c r="A35" s="100">
        <v>26</v>
      </c>
      <c r="B35" s="101" t="s">
        <v>260</v>
      </c>
      <c r="C35" s="100"/>
      <c r="D35" s="100" t="s">
        <v>105</v>
      </c>
      <c r="E35" s="110" t="s">
        <v>261</v>
      </c>
      <c r="F35" s="103" t="s">
        <v>262</v>
      </c>
      <c r="G35" s="103" t="s">
        <v>263</v>
      </c>
      <c r="H35" s="100" t="s">
        <v>264</v>
      </c>
      <c r="I35" s="100"/>
      <c r="J35" s="103"/>
      <c r="K35" s="142">
        <v>1301000072318</v>
      </c>
      <c r="L35" s="143">
        <v>32567</v>
      </c>
      <c r="M35" s="107">
        <f t="shared" ca="1" si="0"/>
        <v>30</v>
      </c>
      <c r="N35" s="144"/>
      <c r="O35" s="112" t="s">
        <v>110</v>
      </c>
      <c r="P35" s="109" t="s">
        <v>128</v>
      </c>
      <c r="Q35" s="109" t="s">
        <v>111</v>
      </c>
      <c r="R35" s="103"/>
      <c r="S35" s="103"/>
      <c r="T35" s="109" t="s">
        <v>112</v>
      </c>
      <c r="U35" s="111" t="s">
        <v>101</v>
      </c>
      <c r="V35" s="111" t="s">
        <v>102</v>
      </c>
      <c r="W35" s="112"/>
      <c r="X35" s="112"/>
      <c r="Y35" s="112"/>
      <c r="Z35" s="112"/>
      <c r="AA35" s="112"/>
      <c r="AB35" s="113"/>
      <c r="AC35" s="114">
        <v>41137</v>
      </c>
      <c r="AD35" s="115">
        <f t="shared" si="1"/>
        <v>41257</v>
      </c>
      <c r="AE35" s="140">
        <v>41137</v>
      </c>
      <c r="AF35" s="117">
        <f t="shared" ca="1" si="2"/>
        <v>2659</v>
      </c>
      <c r="AG35" s="118">
        <f t="shared" ca="1" si="3"/>
        <v>7</v>
      </c>
      <c r="AH35" s="119">
        <f t="shared" ca="1" si="4"/>
        <v>3</v>
      </c>
      <c r="AI35" s="120">
        <f t="shared" ca="1" si="5"/>
        <v>7.2849315068493148</v>
      </c>
      <c r="AJ35" s="121" t="str">
        <f t="shared" ca="1" si="6"/>
        <v>12</v>
      </c>
      <c r="AK35" s="116"/>
      <c r="AL35" s="122"/>
      <c r="AM35" s="116"/>
      <c r="AN35" s="123"/>
      <c r="AO35" s="116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13"/>
      <c r="BE35" s="113"/>
      <c r="BF35" s="116"/>
      <c r="BG35" s="116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24">
        <v>42811</v>
      </c>
      <c r="BU35" s="69">
        <v>7</v>
      </c>
      <c r="BV35" s="139">
        <v>10</v>
      </c>
      <c r="BW35" s="119">
        <v>10</v>
      </c>
      <c r="BX35" s="119"/>
      <c r="BY35" s="109"/>
      <c r="BZ35" s="131" t="s">
        <v>121</v>
      </c>
      <c r="CA35" s="126">
        <v>0</v>
      </c>
    </row>
    <row r="36" spans="1:79" s="11" customFormat="1" ht="25.5" x14ac:dyDescent="0.5">
      <c r="A36" s="100">
        <v>27</v>
      </c>
      <c r="B36" s="101" t="s">
        <v>265</v>
      </c>
      <c r="C36" s="100"/>
      <c r="D36" s="100" t="s">
        <v>123</v>
      </c>
      <c r="E36" s="103" t="s">
        <v>266</v>
      </c>
      <c r="F36" s="103" t="s">
        <v>267</v>
      </c>
      <c r="G36" s="103" t="s">
        <v>268</v>
      </c>
      <c r="H36" s="100" t="s">
        <v>269</v>
      </c>
      <c r="I36" s="100"/>
      <c r="J36" s="103"/>
      <c r="K36" s="105">
        <v>2129700013451</v>
      </c>
      <c r="L36" s="106">
        <v>31624</v>
      </c>
      <c r="M36" s="107">
        <f t="shared" ca="1" si="0"/>
        <v>33</v>
      </c>
      <c r="N36" s="108"/>
      <c r="O36" s="100" t="s">
        <v>110</v>
      </c>
      <c r="P36" s="109" t="s">
        <v>118</v>
      </c>
      <c r="Q36" s="109" t="s">
        <v>119</v>
      </c>
      <c r="R36" s="103"/>
      <c r="S36" s="103"/>
      <c r="T36" s="109" t="s">
        <v>120</v>
      </c>
      <c r="U36" s="110" t="s">
        <v>101</v>
      </c>
      <c r="V36" s="111" t="s">
        <v>102</v>
      </c>
      <c r="W36" s="112"/>
      <c r="X36" s="112"/>
      <c r="Y36" s="112"/>
      <c r="Z36" s="112"/>
      <c r="AA36" s="112"/>
      <c r="AB36" s="113"/>
      <c r="AC36" s="114">
        <v>39570</v>
      </c>
      <c r="AD36" s="115">
        <f t="shared" si="1"/>
        <v>39690</v>
      </c>
      <c r="AE36" s="116">
        <v>39570</v>
      </c>
      <c r="AF36" s="117">
        <f t="shared" ca="1" si="2"/>
        <v>4226</v>
      </c>
      <c r="AG36" s="118">
        <f t="shared" ca="1" si="3"/>
        <v>11</v>
      </c>
      <c r="AH36" s="119">
        <f t="shared" ca="1" si="4"/>
        <v>6</v>
      </c>
      <c r="AI36" s="120">
        <f t="shared" ca="1" si="5"/>
        <v>11.578082191780823</v>
      </c>
      <c r="AJ36" s="121" t="str">
        <f t="shared" ca="1" si="6"/>
        <v>15</v>
      </c>
      <c r="AK36" s="116"/>
      <c r="AL36" s="122"/>
      <c r="AM36" s="116"/>
      <c r="AN36" s="123"/>
      <c r="AO36" s="116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13"/>
      <c r="BE36" s="113"/>
      <c r="BF36" s="116">
        <v>41518</v>
      </c>
      <c r="BG36" s="116">
        <v>42618</v>
      </c>
      <c r="BH36" s="112" t="s">
        <v>103</v>
      </c>
      <c r="BI36" s="112"/>
      <c r="BJ36" s="112" t="s">
        <v>103</v>
      </c>
      <c r="BK36" s="112" t="s">
        <v>103</v>
      </c>
      <c r="BL36" s="112" t="s">
        <v>103</v>
      </c>
      <c r="BM36" s="124">
        <v>40301</v>
      </c>
      <c r="BN36" s="124">
        <v>40798</v>
      </c>
      <c r="BO36" s="111"/>
      <c r="BP36" s="111"/>
      <c r="BQ36" s="111"/>
      <c r="BR36" s="111"/>
      <c r="BS36" s="111"/>
      <c r="BT36" s="124">
        <v>42811</v>
      </c>
      <c r="BU36" s="69">
        <v>12</v>
      </c>
      <c r="BV36" s="119">
        <v>12</v>
      </c>
      <c r="BW36" s="119">
        <v>12</v>
      </c>
      <c r="BX36" s="119"/>
      <c r="BY36" s="109"/>
      <c r="BZ36" s="131" t="s">
        <v>121</v>
      </c>
      <c r="CA36" s="126">
        <v>0</v>
      </c>
    </row>
    <row r="37" spans="1:79" s="11" customFormat="1" ht="25.5" x14ac:dyDescent="0.5">
      <c r="A37" s="100">
        <v>28</v>
      </c>
      <c r="B37" s="146" t="s">
        <v>270</v>
      </c>
      <c r="C37" s="112"/>
      <c r="D37" s="100" t="s">
        <v>93</v>
      </c>
      <c r="E37" s="110" t="s">
        <v>271</v>
      </c>
      <c r="F37" s="103" t="s">
        <v>272</v>
      </c>
      <c r="G37" s="103" t="s">
        <v>273</v>
      </c>
      <c r="H37" s="100" t="s">
        <v>274</v>
      </c>
      <c r="I37" s="100"/>
      <c r="J37" s="103"/>
      <c r="K37" s="142">
        <v>3130200384973</v>
      </c>
      <c r="L37" s="143">
        <v>27947</v>
      </c>
      <c r="M37" s="107">
        <f t="shared" ca="1" si="0"/>
        <v>43</v>
      </c>
      <c r="N37" s="144"/>
      <c r="O37" s="112" t="s">
        <v>98</v>
      </c>
      <c r="P37" s="109" t="s">
        <v>118</v>
      </c>
      <c r="Q37" s="109" t="s">
        <v>188</v>
      </c>
      <c r="R37" s="110"/>
      <c r="S37" s="132" t="s">
        <v>150</v>
      </c>
      <c r="T37" s="109" t="s">
        <v>159</v>
      </c>
      <c r="U37" s="111" t="s">
        <v>101</v>
      </c>
      <c r="V37" s="111" t="s">
        <v>102</v>
      </c>
      <c r="W37" s="112"/>
      <c r="X37" s="112"/>
      <c r="Y37" s="112"/>
      <c r="Z37" s="112"/>
      <c r="AA37" s="112"/>
      <c r="AB37" s="113" t="s">
        <v>275</v>
      </c>
      <c r="AC37" s="114">
        <v>41093</v>
      </c>
      <c r="AD37" s="115">
        <f t="shared" si="1"/>
        <v>41213</v>
      </c>
      <c r="AE37" s="140">
        <v>41093</v>
      </c>
      <c r="AF37" s="117">
        <f t="shared" ca="1" si="2"/>
        <v>2703</v>
      </c>
      <c r="AG37" s="118">
        <f t="shared" ca="1" si="3"/>
        <v>7</v>
      </c>
      <c r="AH37" s="119">
        <f t="shared" ca="1" si="4"/>
        <v>4</v>
      </c>
      <c r="AI37" s="120">
        <f t="shared" ca="1" si="5"/>
        <v>7.4054794520547942</v>
      </c>
      <c r="AJ37" s="121" t="str">
        <f t="shared" ca="1" si="6"/>
        <v>12</v>
      </c>
      <c r="AK37" s="116"/>
      <c r="AL37" s="122"/>
      <c r="AM37" s="116"/>
      <c r="AN37" s="123"/>
      <c r="AO37" s="116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13"/>
      <c r="BE37" s="113"/>
      <c r="BF37" s="116"/>
      <c r="BG37" s="116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24">
        <v>42811</v>
      </c>
      <c r="BU37" s="69">
        <v>7</v>
      </c>
      <c r="BV37" s="139">
        <v>10</v>
      </c>
      <c r="BW37" s="119">
        <v>10</v>
      </c>
      <c r="BX37" s="119"/>
      <c r="BY37" s="109"/>
      <c r="BZ37" s="131" t="s">
        <v>121</v>
      </c>
      <c r="CA37" s="126">
        <v>8</v>
      </c>
    </row>
    <row r="38" spans="1:79" s="11" customFormat="1" ht="25.5" x14ac:dyDescent="0.5">
      <c r="A38" s="100">
        <v>29</v>
      </c>
      <c r="B38" s="146" t="s">
        <v>276</v>
      </c>
      <c r="C38" s="112"/>
      <c r="D38" s="100" t="s">
        <v>93</v>
      </c>
      <c r="E38" s="110" t="s">
        <v>277</v>
      </c>
      <c r="F38" s="103" t="s">
        <v>278</v>
      </c>
      <c r="G38" s="103" t="s">
        <v>279</v>
      </c>
      <c r="H38" s="100" t="s">
        <v>280</v>
      </c>
      <c r="I38" s="100"/>
      <c r="J38" s="103"/>
      <c r="K38" s="142">
        <v>3120600496370</v>
      </c>
      <c r="L38" s="143">
        <v>29772</v>
      </c>
      <c r="M38" s="107">
        <f t="shared" ca="1" si="0"/>
        <v>38</v>
      </c>
      <c r="N38" s="144"/>
      <c r="O38" s="112" t="s">
        <v>98</v>
      </c>
      <c r="P38" s="109" t="s">
        <v>118</v>
      </c>
      <c r="Q38" s="109" t="s">
        <v>119</v>
      </c>
      <c r="R38" s="110"/>
      <c r="S38" s="110"/>
      <c r="T38" s="109" t="s">
        <v>120</v>
      </c>
      <c r="U38" s="111" t="s">
        <v>101</v>
      </c>
      <c r="V38" s="111" t="s">
        <v>102</v>
      </c>
      <c r="W38" s="112"/>
      <c r="X38" s="112"/>
      <c r="Y38" s="112"/>
      <c r="Z38" s="112"/>
      <c r="AA38" s="112"/>
      <c r="AB38" s="113" t="s">
        <v>275</v>
      </c>
      <c r="AC38" s="114">
        <v>41436</v>
      </c>
      <c r="AD38" s="115">
        <f t="shared" si="1"/>
        <v>41556</v>
      </c>
      <c r="AE38" s="141">
        <v>41436</v>
      </c>
      <c r="AF38" s="117">
        <f t="shared" ca="1" si="2"/>
        <v>2360</v>
      </c>
      <c r="AG38" s="118">
        <f t="shared" ca="1" si="3"/>
        <v>6</v>
      </c>
      <c r="AH38" s="119">
        <f t="shared" ca="1" si="4"/>
        <v>5</v>
      </c>
      <c r="AI38" s="120">
        <f t="shared" ca="1" si="5"/>
        <v>6.4657534246575343</v>
      </c>
      <c r="AJ38" s="121" t="str">
        <f t="shared" ca="1" si="6"/>
        <v>12</v>
      </c>
      <c r="AK38" s="116"/>
      <c r="AL38" s="122"/>
      <c r="AM38" s="116"/>
      <c r="AN38" s="123"/>
      <c r="AO38" s="116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13"/>
      <c r="BE38" s="113"/>
      <c r="BF38" s="116"/>
      <c r="BG38" s="116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24">
        <v>42811</v>
      </c>
      <c r="BU38" s="69">
        <v>7</v>
      </c>
      <c r="BV38" s="139">
        <v>10</v>
      </c>
      <c r="BW38" s="119">
        <v>10</v>
      </c>
      <c r="BX38" s="119"/>
      <c r="BY38" s="109"/>
      <c r="BZ38" s="131" t="s">
        <v>121</v>
      </c>
      <c r="CA38" s="126">
        <v>0</v>
      </c>
    </row>
    <row r="39" spans="1:79" s="11" customFormat="1" ht="25.5" x14ac:dyDescent="0.5">
      <c r="A39" s="100">
        <v>30</v>
      </c>
      <c r="B39" s="146" t="s">
        <v>281</v>
      </c>
      <c r="C39" s="112"/>
      <c r="D39" s="100" t="s">
        <v>93</v>
      </c>
      <c r="E39" s="103" t="s">
        <v>282</v>
      </c>
      <c r="F39" s="103" t="s">
        <v>283</v>
      </c>
      <c r="G39" s="103" t="s">
        <v>284</v>
      </c>
      <c r="H39" s="100" t="s">
        <v>285</v>
      </c>
      <c r="I39" s="100"/>
      <c r="J39" s="103"/>
      <c r="K39" s="105">
        <v>2129900026476</v>
      </c>
      <c r="L39" s="106">
        <v>33218</v>
      </c>
      <c r="M39" s="107">
        <f t="shared" ca="1" si="0"/>
        <v>29</v>
      </c>
      <c r="N39" s="108"/>
      <c r="O39" s="100" t="s">
        <v>98</v>
      </c>
      <c r="P39" s="109" t="s">
        <v>118</v>
      </c>
      <c r="Q39" s="109" t="s">
        <v>119</v>
      </c>
      <c r="R39" s="110"/>
      <c r="S39" s="110"/>
      <c r="T39" s="109" t="s">
        <v>120</v>
      </c>
      <c r="U39" s="111" t="s">
        <v>101</v>
      </c>
      <c r="V39" s="111" t="s">
        <v>102</v>
      </c>
      <c r="W39" s="112"/>
      <c r="X39" s="112"/>
      <c r="Y39" s="112"/>
      <c r="Z39" s="112"/>
      <c r="AA39" s="112"/>
      <c r="AB39" s="113" t="s">
        <v>275</v>
      </c>
      <c r="AC39" s="114">
        <v>41447</v>
      </c>
      <c r="AD39" s="115">
        <f t="shared" si="1"/>
        <v>41567</v>
      </c>
      <c r="AE39" s="141">
        <v>41447</v>
      </c>
      <c r="AF39" s="117">
        <f t="shared" ca="1" si="2"/>
        <v>2349</v>
      </c>
      <c r="AG39" s="118">
        <f t="shared" ca="1" si="3"/>
        <v>6</v>
      </c>
      <c r="AH39" s="119">
        <f t="shared" ca="1" si="4"/>
        <v>5</v>
      </c>
      <c r="AI39" s="120">
        <f t="shared" ca="1" si="5"/>
        <v>6.4356164383561643</v>
      </c>
      <c r="AJ39" s="121" t="str">
        <f t="shared" ca="1" si="6"/>
        <v>12</v>
      </c>
      <c r="AK39" s="116"/>
      <c r="AL39" s="122"/>
      <c r="AM39" s="116"/>
      <c r="AN39" s="123"/>
      <c r="AO39" s="116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13"/>
      <c r="BE39" s="113"/>
      <c r="BF39" s="116"/>
      <c r="BG39" s="116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24">
        <v>42811</v>
      </c>
      <c r="BU39" s="69">
        <v>7</v>
      </c>
      <c r="BV39" s="139">
        <v>10</v>
      </c>
      <c r="BW39" s="119">
        <v>10</v>
      </c>
      <c r="BX39" s="119"/>
      <c r="BY39" s="109"/>
      <c r="BZ39" s="131" t="s">
        <v>121</v>
      </c>
      <c r="CA39" s="126">
        <v>4</v>
      </c>
    </row>
    <row r="40" spans="1:79" s="11" customFormat="1" ht="25.5" x14ac:dyDescent="0.5">
      <c r="A40" s="100">
        <v>31</v>
      </c>
      <c r="B40" s="146" t="s">
        <v>286</v>
      </c>
      <c r="C40" s="112"/>
      <c r="D40" s="100" t="s">
        <v>105</v>
      </c>
      <c r="E40" s="110" t="s">
        <v>287</v>
      </c>
      <c r="F40" s="103" t="s">
        <v>288</v>
      </c>
      <c r="G40" s="103" t="s">
        <v>289</v>
      </c>
      <c r="H40" s="100" t="s">
        <v>117</v>
      </c>
      <c r="I40" s="100"/>
      <c r="J40" s="103"/>
      <c r="K40" s="142">
        <v>1129900288430</v>
      </c>
      <c r="L40" s="143">
        <v>34723</v>
      </c>
      <c r="M40" s="107">
        <f t="shared" ca="1" si="0"/>
        <v>24</v>
      </c>
      <c r="N40" s="144"/>
      <c r="O40" s="112" t="s">
        <v>110</v>
      </c>
      <c r="P40" s="109" t="s">
        <v>118</v>
      </c>
      <c r="Q40" s="109" t="s">
        <v>290</v>
      </c>
      <c r="R40" s="110"/>
      <c r="S40" s="110"/>
      <c r="T40" s="109" t="s">
        <v>120</v>
      </c>
      <c r="U40" s="111" t="s">
        <v>101</v>
      </c>
      <c r="V40" s="111" t="s">
        <v>102</v>
      </c>
      <c r="W40" s="112"/>
      <c r="X40" s="112"/>
      <c r="Y40" s="112"/>
      <c r="Z40" s="112"/>
      <c r="AA40" s="112"/>
      <c r="AB40" s="113" t="s">
        <v>275</v>
      </c>
      <c r="AC40" s="114">
        <v>40898</v>
      </c>
      <c r="AD40" s="115">
        <f t="shared" si="1"/>
        <v>41018</v>
      </c>
      <c r="AE40" s="116">
        <v>40898</v>
      </c>
      <c r="AF40" s="117">
        <f t="shared" ca="1" si="2"/>
        <v>2898</v>
      </c>
      <c r="AG40" s="118">
        <f t="shared" ca="1" si="3"/>
        <v>8</v>
      </c>
      <c r="AH40" s="119">
        <f t="shared" ca="1" si="4"/>
        <v>11</v>
      </c>
      <c r="AI40" s="120">
        <f t="shared" ca="1" si="5"/>
        <v>7.9397260273972599</v>
      </c>
      <c r="AJ40" s="121" t="str">
        <f t="shared" ca="1" si="6"/>
        <v>12</v>
      </c>
      <c r="AK40" s="116"/>
      <c r="AL40" s="122"/>
      <c r="AM40" s="116"/>
      <c r="AN40" s="123"/>
      <c r="AO40" s="116"/>
      <c r="AP40" s="123"/>
      <c r="AQ40" s="123">
        <v>3</v>
      </c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13"/>
      <c r="BE40" s="113"/>
      <c r="BF40" s="116"/>
      <c r="BG40" s="116"/>
      <c r="BH40" s="100" t="s">
        <v>103</v>
      </c>
      <c r="BI40" s="111"/>
      <c r="BJ40" s="100" t="s">
        <v>103</v>
      </c>
      <c r="BK40" s="100" t="s">
        <v>103</v>
      </c>
      <c r="BL40" s="100" t="s">
        <v>103</v>
      </c>
      <c r="BM40" s="111" t="s">
        <v>137</v>
      </c>
      <c r="BN40" s="111"/>
      <c r="BO40" s="111"/>
      <c r="BP40" s="111"/>
      <c r="BQ40" s="111"/>
      <c r="BR40" s="111"/>
      <c r="BS40" s="111"/>
      <c r="BT40" s="124">
        <v>42811</v>
      </c>
      <c r="BU40" s="69">
        <v>10</v>
      </c>
      <c r="BV40" s="119">
        <v>10</v>
      </c>
      <c r="BW40" s="119">
        <v>12</v>
      </c>
      <c r="BX40" s="119"/>
      <c r="BY40" s="109"/>
      <c r="BZ40" s="131" t="s">
        <v>121</v>
      </c>
      <c r="CA40" s="126">
        <v>2</v>
      </c>
    </row>
    <row r="41" spans="1:79" s="11" customFormat="1" ht="25.5" x14ac:dyDescent="0.5">
      <c r="A41" s="100">
        <v>32</v>
      </c>
      <c r="B41" s="147" t="s">
        <v>291</v>
      </c>
      <c r="C41" s="112"/>
      <c r="D41" s="100" t="s">
        <v>93</v>
      </c>
      <c r="E41" s="110" t="s">
        <v>234</v>
      </c>
      <c r="F41" s="103" t="s">
        <v>283</v>
      </c>
      <c r="G41" s="103" t="s">
        <v>292</v>
      </c>
      <c r="H41" s="100" t="s">
        <v>293</v>
      </c>
      <c r="I41" s="100"/>
      <c r="J41" s="103"/>
      <c r="K41" s="142">
        <v>1129900233881</v>
      </c>
      <c r="L41" s="143">
        <v>34333</v>
      </c>
      <c r="M41" s="107">
        <f t="shared" ca="1" si="0"/>
        <v>26</v>
      </c>
      <c r="N41" s="144"/>
      <c r="O41" s="112" t="s">
        <v>98</v>
      </c>
      <c r="P41" s="109" t="s">
        <v>294</v>
      </c>
      <c r="Q41" s="109" t="s">
        <v>290</v>
      </c>
      <c r="R41" s="110"/>
      <c r="S41" s="110"/>
      <c r="T41" s="109" t="s">
        <v>120</v>
      </c>
      <c r="U41" s="111" t="s">
        <v>101</v>
      </c>
      <c r="V41" s="111" t="s">
        <v>102</v>
      </c>
      <c r="W41" s="112"/>
      <c r="X41" s="112"/>
      <c r="Y41" s="112"/>
      <c r="Z41" s="112"/>
      <c r="AA41" s="112"/>
      <c r="AB41" s="113" t="s">
        <v>275</v>
      </c>
      <c r="AC41" s="114">
        <v>41390</v>
      </c>
      <c r="AD41" s="115">
        <f t="shared" si="1"/>
        <v>41510</v>
      </c>
      <c r="AE41" s="148">
        <v>41390</v>
      </c>
      <c r="AF41" s="117">
        <f t="shared" ca="1" si="2"/>
        <v>2406</v>
      </c>
      <c r="AG41" s="118">
        <f t="shared" ca="1" si="3"/>
        <v>6</v>
      </c>
      <c r="AH41" s="119">
        <f t="shared" ca="1" si="4"/>
        <v>7</v>
      </c>
      <c r="AI41" s="120">
        <f t="shared" ca="1" si="5"/>
        <v>6.5917808219178085</v>
      </c>
      <c r="AJ41" s="121" t="str">
        <f t="shared" ca="1" si="6"/>
        <v>12</v>
      </c>
      <c r="AK41" s="116"/>
      <c r="AL41" s="122"/>
      <c r="AM41" s="116"/>
      <c r="AN41" s="123">
        <v>42</v>
      </c>
      <c r="AO41" s="116"/>
      <c r="AP41" s="123"/>
      <c r="AQ41" s="123"/>
      <c r="AR41" s="123"/>
      <c r="AS41" s="123"/>
      <c r="AT41" s="123"/>
      <c r="AU41" s="123"/>
      <c r="AV41" s="123"/>
      <c r="AW41" s="123"/>
      <c r="AX41" s="123">
        <v>3</v>
      </c>
      <c r="AY41" s="123"/>
      <c r="AZ41" s="123"/>
      <c r="BA41" s="123"/>
      <c r="BB41" s="123"/>
      <c r="BC41" s="123"/>
      <c r="BD41" s="113"/>
      <c r="BE41" s="113"/>
      <c r="BF41" s="116">
        <v>42618</v>
      </c>
      <c r="BG41" s="116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24">
        <v>42811</v>
      </c>
      <c r="BU41" s="69">
        <v>7</v>
      </c>
      <c r="BV41" s="139">
        <v>7</v>
      </c>
      <c r="BW41" s="119">
        <v>7</v>
      </c>
      <c r="BX41" s="119"/>
      <c r="BY41" s="109"/>
      <c r="BZ41" s="131" t="s">
        <v>121</v>
      </c>
      <c r="CA41" s="126">
        <v>0</v>
      </c>
    </row>
    <row r="42" spans="1:79" s="11" customFormat="1" ht="25.5" x14ac:dyDescent="0.5">
      <c r="A42" s="100">
        <v>33</v>
      </c>
      <c r="B42" s="146" t="s">
        <v>295</v>
      </c>
      <c r="C42" s="112"/>
      <c r="D42" s="100" t="s">
        <v>123</v>
      </c>
      <c r="E42" s="110" t="s">
        <v>296</v>
      </c>
      <c r="F42" s="103" t="s">
        <v>297</v>
      </c>
      <c r="G42" s="103" t="s">
        <v>298</v>
      </c>
      <c r="H42" s="100" t="s">
        <v>299</v>
      </c>
      <c r="I42" s="100"/>
      <c r="J42" s="103"/>
      <c r="K42" s="142">
        <v>3451100909690</v>
      </c>
      <c r="L42" s="143">
        <v>29724</v>
      </c>
      <c r="M42" s="107">
        <f t="shared" ca="1" si="0"/>
        <v>38</v>
      </c>
      <c r="N42" s="144"/>
      <c r="O42" s="112" t="s">
        <v>110</v>
      </c>
      <c r="P42" s="109" t="s">
        <v>118</v>
      </c>
      <c r="Q42" s="109" t="s">
        <v>300</v>
      </c>
      <c r="R42" s="110"/>
      <c r="S42" s="110"/>
      <c r="T42" s="109" t="s">
        <v>120</v>
      </c>
      <c r="U42" s="111" t="s">
        <v>101</v>
      </c>
      <c r="V42" s="111" t="s">
        <v>102</v>
      </c>
      <c r="W42" s="112"/>
      <c r="X42" s="112"/>
      <c r="Y42" s="112"/>
      <c r="Z42" s="112"/>
      <c r="AA42" s="112"/>
      <c r="AB42" s="113" t="s">
        <v>275</v>
      </c>
      <c r="AC42" s="114">
        <v>41127</v>
      </c>
      <c r="AD42" s="115">
        <f t="shared" si="1"/>
        <v>41247</v>
      </c>
      <c r="AE42" s="140">
        <v>41127</v>
      </c>
      <c r="AF42" s="117">
        <f t="shared" ca="1" si="2"/>
        <v>2669</v>
      </c>
      <c r="AG42" s="118">
        <f t="shared" ca="1" si="3"/>
        <v>7</v>
      </c>
      <c r="AH42" s="119">
        <f t="shared" ca="1" si="4"/>
        <v>3</v>
      </c>
      <c r="AI42" s="120">
        <f t="shared" ca="1" si="5"/>
        <v>7.3123287671232875</v>
      </c>
      <c r="AJ42" s="121" t="str">
        <f t="shared" ca="1" si="6"/>
        <v>12</v>
      </c>
      <c r="AK42" s="116"/>
      <c r="AL42" s="122"/>
      <c r="AM42" s="116"/>
      <c r="AN42" s="123"/>
      <c r="AO42" s="116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13"/>
      <c r="BE42" s="113"/>
      <c r="BF42" s="116"/>
      <c r="BG42" s="116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24">
        <v>42811</v>
      </c>
      <c r="BU42" s="69">
        <v>7</v>
      </c>
      <c r="BV42" s="139">
        <v>10</v>
      </c>
      <c r="BW42" s="119">
        <v>10</v>
      </c>
      <c r="BX42" s="119"/>
      <c r="BY42" s="109"/>
      <c r="BZ42" s="131" t="s">
        <v>121</v>
      </c>
      <c r="CA42" s="126">
        <v>0</v>
      </c>
    </row>
    <row r="43" spans="1:79" s="11" customFormat="1" ht="25.5" x14ac:dyDescent="0.5">
      <c r="A43" s="100">
        <v>34</v>
      </c>
      <c r="B43" s="146" t="s">
        <v>301</v>
      </c>
      <c r="C43" s="112"/>
      <c r="D43" s="100" t="s">
        <v>93</v>
      </c>
      <c r="E43" s="110" t="s">
        <v>302</v>
      </c>
      <c r="F43" s="103" t="s">
        <v>303</v>
      </c>
      <c r="G43" s="103" t="s">
        <v>304</v>
      </c>
      <c r="H43" s="100" t="s">
        <v>305</v>
      </c>
      <c r="I43" s="100"/>
      <c r="J43" s="103"/>
      <c r="K43" s="142">
        <v>3361200375744</v>
      </c>
      <c r="L43" s="143">
        <v>27402</v>
      </c>
      <c r="M43" s="107">
        <f t="shared" ca="1" si="0"/>
        <v>44</v>
      </c>
      <c r="N43" s="144"/>
      <c r="O43" s="112" t="s">
        <v>98</v>
      </c>
      <c r="P43" s="109" t="s">
        <v>306</v>
      </c>
      <c r="Q43" s="109" t="s">
        <v>290</v>
      </c>
      <c r="R43" s="132" t="s">
        <v>150</v>
      </c>
      <c r="S43" s="110"/>
      <c r="T43" s="109" t="s">
        <v>120</v>
      </c>
      <c r="U43" s="111" t="s">
        <v>101</v>
      </c>
      <c r="V43" s="111" t="s">
        <v>102</v>
      </c>
      <c r="W43" s="112"/>
      <c r="X43" s="112"/>
      <c r="Y43" s="112"/>
      <c r="Z43" s="112"/>
      <c r="AA43" s="112"/>
      <c r="AB43" s="113" t="s">
        <v>275</v>
      </c>
      <c r="AC43" s="114">
        <v>41043</v>
      </c>
      <c r="AD43" s="115">
        <f t="shared" si="1"/>
        <v>41163</v>
      </c>
      <c r="AE43" s="140">
        <v>41043</v>
      </c>
      <c r="AF43" s="117">
        <f t="shared" ca="1" si="2"/>
        <v>2753</v>
      </c>
      <c r="AG43" s="118">
        <f t="shared" ca="1" si="3"/>
        <v>7</v>
      </c>
      <c r="AH43" s="119">
        <f t="shared" ca="1" si="4"/>
        <v>6</v>
      </c>
      <c r="AI43" s="120">
        <f t="shared" ca="1" si="5"/>
        <v>7.5424657534246577</v>
      </c>
      <c r="AJ43" s="121" t="str">
        <f t="shared" ca="1" si="6"/>
        <v>12</v>
      </c>
      <c r="AK43" s="116"/>
      <c r="AL43" s="122"/>
      <c r="AM43" s="116"/>
      <c r="AN43" s="123"/>
      <c r="AO43" s="116"/>
      <c r="AP43" s="123"/>
      <c r="AQ43" s="123"/>
      <c r="AR43" s="123"/>
      <c r="AS43" s="123"/>
      <c r="AT43" s="123"/>
      <c r="AU43" s="123"/>
      <c r="AV43" s="123"/>
      <c r="AW43" s="123"/>
      <c r="AX43" s="123">
        <v>3</v>
      </c>
      <c r="AY43" s="123"/>
      <c r="AZ43" s="123"/>
      <c r="BA43" s="123"/>
      <c r="BB43" s="123"/>
      <c r="BC43" s="123"/>
      <c r="BD43" s="113"/>
      <c r="BE43" s="113"/>
      <c r="BF43" s="116"/>
      <c r="BG43" s="116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24">
        <v>42811</v>
      </c>
      <c r="BU43" s="69">
        <v>10</v>
      </c>
      <c r="BV43" s="119">
        <v>10</v>
      </c>
      <c r="BW43" s="119">
        <v>12</v>
      </c>
      <c r="BX43" s="119"/>
      <c r="BY43" s="109"/>
      <c r="BZ43" s="131" t="s">
        <v>121</v>
      </c>
      <c r="CA43" s="126">
        <v>2.5</v>
      </c>
    </row>
    <row r="44" spans="1:79" s="11" customFormat="1" ht="25.5" x14ac:dyDescent="0.5">
      <c r="A44" s="100">
        <v>35</v>
      </c>
      <c r="B44" s="146" t="s">
        <v>307</v>
      </c>
      <c r="C44" s="112"/>
      <c r="D44" s="100" t="s">
        <v>123</v>
      </c>
      <c r="E44" s="110" t="s">
        <v>308</v>
      </c>
      <c r="F44" s="103" t="s">
        <v>309</v>
      </c>
      <c r="G44" s="103" t="s">
        <v>310</v>
      </c>
      <c r="H44" s="100" t="s">
        <v>311</v>
      </c>
      <c r="I44" s="100"/>
      <c r="J44" s="103"/>
      <c r="K44" s="142">
        <v>3301200946539</v>
      </c>
      <c r="L44" s="143">
        <v>28419</v>
      </c>
      <c r="M44" s="107">
        <f t="shared" ca="1" si="0"/>
        <v>42</v>
      </c>
      <c r="N44" s="144"/>
      <c r="O44" s="112" t="s">
        <v>110</v>
      </c>
      <c r="P44" s="109" t="s">
        <v>312</v>
      </c>
      <c r="Q44" s="109" t="s">
        <v>200</v>
      </c>
      <c r="R44" s="110"/>
      <c r="S44" s="110"/>
      <c r="T44" s="109" t="s">
        <v>201</v>
      </c>
      <c r="U44" s="111" t="s">
        <v>101</v>
      </c>
      <c r="V44" s="111" t="s">
        <v>102</v>
      </c>
      <c r="W44" s="112"/>
      <c r="X44" s="112"/>
      <c r="Y44" s="112"/>
      <c r="Z44" s="112"/>
      <c r="AA44" s="112"/>
      <c r="AB44" s="113" t="s">
        <v>275</v>
      </c>
      <c r="AC44" s="114">
        <v>40989</v>
      </c>
      <c r="AD44" s="115">
        <f t="shared" si="1"/>
        <v>41109</v>
      </c>
      <c r="AE44" s="140">
        <v>40989</v>
      </c>
      <c r="AF44" s="117">
        <f t="shared" ca="1" si="2"/>
        <v>2807</v>
      </c>
      <c r="AG44" s="118">
        <f t="shared" ca="1" si="3"/>
        <v>7</v>
      </c>
      <c r="AH44" s="119">
        <f t="shared" ca="1" si="4"/>
        <v>8</v>
      </c>
      <c r="AI44" s="120">
        <f t="shared" ca="1" si="5"/>
        <v>7.6904109589041099</v>
      </c>
      <c r="AJ44" s="121" t="str">
        <f t="shared" ca="1" si="6"/>
        <v>12</v>
      </c>
      <c r="AK44" s="116"/>
      <c r="AL44" s="122"/>
      <c r="AM44" s="116"/>
      <c r="AN44" s="123"/>
      <c r="AO44" s="116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13"/>
      <c r="BE44" s="113"/>
      <c r="BF44" s="116"/>
      <c r="BG44" s="116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24">
        <v>42811</v>
      </c>
      <c r="BU44" s="69">
        <v>10</v>
      </c>
      <c r="BV44" s="119">
        <v>10</v>
      </c>
      <c r="BW44" s="119">
        <v>12</v>
      </c>
      <c r="BX44" s="119"/>
      <c r="BY44" s="109"/>
      <c r="BZ44" s="131" t="s">
        <v>121</v>
      </c>
      <c r="CA44" s="126">
        <v>4.5</v>
      </c>
    </row>
    <row r="45" spans="1:79" s="11" customFormat="1" ht="25.5" x14ac:dyDescent="0.5">
      <c r="A45" s="100">
        <v>36</v>
      </c>
      <c r="B45" s="146" t="s">
        <v>313</v>
      </c>
      <c r="C45" s="112"/>
      <c r="D45" s="100" t="s">
        <v>93</v>
      </c>
      <c r="E45" s="110" t="s">
        <v>314</v>
      </c>
      <c r="F45" s="103" t="s">
        <v>315</v>
      </c>
      <c r="G45" s="103" t="s">
        <v>316</v>
      </c>
      <c r="H45" s="100" t="s">
        <v>317</v>
      </c>
      <c r="I45" s="100"/>
      <c r="J45" s="103"/>
      <c r="K45" s="142">
        <v>3130500064435</v>
      </c>
      <c r="L45" s="143">
        <v>30437</v>
      </c>
      <c r="M45" s="107">
        <f t="shared" ca="1" si="0"/>
        <v>36</v>
      </c>
      <c r="N45" s="144"/>
      <c r="O45" s="112" t="s">
        <v>98</v>
      </c>
      <c r="P45" s="109" t="s">
        <v>318</v>
      </c>
      <c r="Q45" s="109" t="s">
        <v>319</v>
      </c>
      <c r="R45" s="112"/>
      <c r="S45" s="132"/>
      <c r="T45" s="109" t="s">
        <v>320</v>
      </c>
      <c r="U45" s="111" t="s">
        <v>101</v>
      </c>
      <c r="V45" s="111" t="s">
        <v>102</v>
      </c>
      <c r="W45" s="112"/>
      <c r="X45" s="112"/>
      <c r="Y45" s="112"/>
      <c r="Z45" s="112"/>
      <c r="AA45" s="112"/>
      <c r="AB45" s="113"/>
      <c r="AC45" s="114">
        <v>40756</v>
      </c>
      <c r="AD45" s="115">
        <f t="shared" si="1"/>
        <v>40876</v>
      </c>
      <c r="AE45" s="116">
        <v>40756</v>
      </c>
      <c r="AF45" s="117">
        <f t="shared" ca="1" si="2"/>
        <v>3040</v>
      </c>
      <c r="AG45" s="118">
        <f t="shared" ca="1" si="3"/>
        <v>8</v>
      </c>
      <c r="AH45" s="119">
        <f t="shared" ca="1" si="4"/>
        <v>3</v>
      </c>
      <c r="AI45" s="120">
        <f t="shared" ca="1" si="5"/>
        <v>8.3287671232876708</v>
      </c>
      <c r="AJ45" s="121" t="str">
        <f t="shared" ca="1" si="6"/>
        <v>12</v>
      </c>
      <c r="AK45" s="116"/>
      <c r="AL45" s="122"/>
      <c r="AM45" s="116"/>
      <c r="AN45" s="123"/>
      <c r="AO45" s="116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13"/>
      <c r="BE45" s="113"/>
      <c r="BF45" s="116"/>
      <c r="BG45" s="116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24">
        <v>42811</v>
      </c>
      <c r="BU45" s="69">
        <v>10</v>
      </c>
      <c r="BV45" s="119">
        <v>10</v>
      </c>
      <c r="BW45" s="119">
        <v>12</v>
      </c>
      <c r="BX45" s="119"/>
      <c r="BY45" s="109"/>
      <c r="BZ45" s="131" t="s">
        <v>121</v>
      </c>
      <c r="CA45" s="126">
        <v>1.5</v>
      </c>
    </row>
    <row r="46" spans="1:79" s="11" customFormat="1" ht="25.5" x14ac:dyDescent="0.5">
      <c r="A46" s="100">
        <v>37</v>
      </c>
      <c r="B46" s="146" t="s">
        <v>321</v>
      </c>
      <c r="C46" s="112"/>
      <c r="D46" s="100" t="s">
        <v>123</v>
      </c>
      <c r="E46" s="110" t="s">
        <v>322</v>
      </c>
      <c r="F46" s="103" t="s">
        <v>323</v>
      </c>
      <c r="G46" s="103" t="s">
        <v>324</v>
      </c>
      <c r="H46" s="100" t="s">
        <v>325</v>
      </c>
      <c r="I46" s="100"/>
      <c r="J46" s="103"/>
      <c r="K46" s="142">
        <v>3120600466608</v>
      </c>
      <c r="L46" s="143">
        <v>28035</v>
      </c>
      <c r="M46" s="107">
        <f t="shared" ca="1" si="0"/>
        <v>43</v>
      </c>
      <c r="N46" s="144"/>
      <c r="O46" s="112" t="s">
        <v>110</v>
      </c>
      <c r="P46" s="109" t="s">
        <v>118</v>
      </c>
      <c r="Q46" s="109" t="s">
        <v>300</v>
      </c>
      <c r="R46" s="110"/>
      <c r="S46" s="110"/>
      <c r="T46" s="109" t="s">
        <v>120</v>
      </c>
      <c r="U46" s="111" t="s">
        <v>101</v>
      </c>
      <c r="V46" s="111" t="s">
        <v>102</v>
      </c>
      <c r="W46" s="112"/>
      <c r="X46" s="112"/>
      <c r="Y46" s="112"/>
      <c r="Z46" s="112"/>
      <c r="AA46" s="112"/>
      <c r="AB46" s="113">
        <v>41852</v>
      </c>
      <c r="AC46" s="114">
        <v>40896</v>
      </c>
      <c r="AD46" s="115">
        <f t="shared" si="1"/>
        <v>41016</v>
      </c>
      <c r="AE46" s="116">
        <v>40896</v>
      </c>
      <c r="AF46" s="117">
        <f t="shared" ca="1" si="2"/>
        <v>2900</v>
      </c>
      <c r="AG46" s="118">
        <f t="shared" ca="1" si="3"/>
        <v>8</v>
      </c>
      <c r="AH46" s="119">
        <f t="shared" ca="1" si="4"/>
        <v>11</v>
      </c>
      <c r="AI46" s="120">
        <f t="shared" ca="1" si="5"/>
        <v>7.9452054794520546</v>
      </c>
      <c r="AJ46" s="121" t="str">
        <f t="shared" ca="1" si="6"/>
        <v>12</v>
      </c>
      <c r="AK46" s="116"/>
      <c r="AL46" s="122"/>
      <c r="AM46" s="116"/>
      <c r="AN46" s="123"/>
      <c r="AO46" s="116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13"/>
      <c r="BE46" s="113"/>
      <c r="BF46" s="116">
        <v>41518</v>
      </c>
      <c r="BG46" s="116">
        <v>42618</v>
      </c>
      <c r="BH46" s="100" t="s">
        <v>103</v>
      </c>
      <c r="BI46" s="111"/>
      <c r="BJ46" s="100" t="s">
        <v>103</v>
      </c>
      <c r="BK46" s="100" t="s">
        <v>103</v>
      </c>
      <c r="BL46" s="100" t="s">
        <v>103</v>
      </c>
      <c r="BM46" s="111" t="s">
        <v>137</v>
      </c>
      <c r="BN46" s="111"/>
      <c r="BO46" s="111"/>
      <c r="BP46" s="111"/>
      <c r="BQ46" s="111"/>
      <c r="BR46" s="111"/>
      <c r="BS46" s="111"/>
      <c r="BT46" s="124">
        <v>42811</v>
      </c>
      <c r="BU46" s="69">
        <v>10</v>
      </c>
      <c r="BV46" s="119">
        <v>10</v>
      </c>
      <c r="BW46" s="119">
        <v>12</v>
      </c>
      <c r="BX46" s="119"/>
      <c r="BY46" s="109"/>
      <c r="BZ46" s="131" t="s">
        <v>121</v>
      </c>
      <c r="CA46" s="126">
        <v>4</v>
      </c>
    </row>
    <row r="47" spans="1:79" s="11" customFormat="1" ht="25.5" x14ac:dyDescent="0.5">
      <c r="A47" s="100">
        <v>38</v>
      </c>
      <c r="B47" s="146" t="s">
        <v>326</v>
      </c>
      <c r="C47" s="112"/>
      <c r="D47" s="100" t="s">
        <v>93</v>
      </c>
      <c r="E47" s="110" t="s">
        <v>327</v>
      </c>
      <c r="F47" s="103" t="s">
        <v>328</v>
      </c>
      <c r="G47" s="103" t="s">
        <v>329</v>
      </c>
      <c r="H47" s="100" t="s">
        <v>330</v>
      </c>
      <c r="I47" s="100"/>
      <c r="J47" s="103"/>
      <c r="K47" s="142">
        <v>3120600466969</v>
      </c>
      <c r="L47" s="143">
        <v>29781</v>
      </c>
      <c r="M47" s="107">
        <f t="shared" ca="1" si="0"/>
        <v>38</v>
      </c>
      <c r="N47" s="144"/>
      <c r="O47" s="112" t="s">
        <v>98</v>
      </c>
      <c r="P47" s="109" t="s">
        <v>331</v>
      </c>
      <c r="Q47" s="109" t="s">
        <v>119</v>
      </c>
      <c r="R47" s="110"/>
      <c r="S47" s="110"/>
      <c r="T47" s="109" t="s">
        <v>120</v>
      </c>
      <c r="U47" s="111" t="s">
        <v>101</v>
      </c>
      <c r="V47" s="111" t="s">
        <v>102</v>
      </c>
      <c r="W47" s="112"/>
      <c r="X47" s="112"/>
      <c r="Y47" s="112"/>
      <c r="Z47" s="112"/>
      <c r="AA47" s="112"/>
      <c r="AB47" s="113">
        <v>41852</v>
      </c>
      <c r="AC47" s="114">
        <v>41218</v>
      </c>
      <c r="AD47" s="115">
        <f t="shared" si="1"/>
        <v>41338</v>
      </c>
      <c r="AE47" s="140">
        <v>41218</v>
      </c>
      <c r="AF47" s="117">
        <f t="shared" ca="1" si="2"/>
        <v>2578</v>
      </c>
      <c r="AG47" s="118">
        <f t="shared" ca="1" si="3"/>
        <v>7</v>
      </c>
      <c r="AH47" s="119">
        <f t="shared" ca="1" si="4"/>
        <v>0</v>
      </c>
      <c r="AI47" s="120">
        <f t="shared" ca="1" si="5"/>
        <v>7.0630136986301366</v>
      </c>
      <c r="AJ47" s="121" t="str">
        <f t="shared" ca="1" si="6"/>
        <v>12</v>
      </c>
      <c r="AK47" s="116"/>
      <c r="AL47" s="122"/>
      <c r="AM47" s="116"/>
      <c r="AN47" s="123"/>
      <c r="AO47" s="116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13"/>
      <c r="BE47" s="113"/>
      <c r="BF47" s="116"/>
      <c r="BG47" s="116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24">
        <v>42811</v>
      </c>
      <c r="BU47" s="69">
        <v>7</v>
      </c>
      <c r="BV47" s="139">
        <v>10</v>
      </c>
      <c r="BW47" s="119">
        <v>10</v>
      </c>
      <c r="BX47" s="119"/>
      <c r="BY47" s="109"/>
      <c r="BZ47" s="131" t="s">
        <v>121</v>
      </c>
      <c r="CA47" s="126">
        <v>1.5</v>
      </c>
    </row>
    <row r="48" spans="1:79" s="11" customFormat="1" ht="25.5" x14ac:dyDescent="0.5">
      <c r="A48" s="100">
        <v>39</v>
      </c>
      <c r="B48" s="146" t="s">
        <v>332</v>
      </c>
      <c r="C48" s="112"/>
      <c r="D48" s="100" t="s">
        <v>123</v>
      </c>
      <c r="E48" s="110" t="s">
        <v>333</v>
      </c>
      <c r="F48" s="103" t="s">
        <v>334</v>
      </c>
      <c r="G48" s="103" t="s">
        <v>335</v>
      </c>
      <c r="H48" s="100" t="s">
        <v>336</v>
      </c>
      <c r="I48" s="100"/>
      <c r="J48" s="103"/>
      <c r="K48" s="142">
        <v>3440100159312</v>
      </c>
      <c r="L48" s="143">
        <v>28813</v>
      </c>
      <c r="M48" s="107">
        <f t="shared" ca="1" si="0"/>
        <v>41</v>
      </c>
      <c r="N48" s="144"/>
      <c r="O48" s="112" t="s">
        <v>110</v>
      </c>
      <c r="P48" s="109" t="s">
        <v>118</v>
      </c>
      <c r="Q48" s="109" t="s">
        <v>165</v>
      </c>
      <c r="R48" s="110"/>
      <c r="S48" s="110"/>
      <c r="T48" s="109" t="s">
        <v>120</v>
      </c>
      <c r="U48" s="111" t="s">
        <v>101</v>
      </c>
      <c r="V48" s="111" t="s">
        <v>102</v>
      </c>
      <c r="W48" s="112"/>
      <c r="X48" s="112"/>
      <c r="Y48" s="112"/>
      <c r="Z48" s="112"/>
      <c r="AA48" s="112"/>
      <c r="AB48" s="113">
        <v>41852</v>
      </c>
      <c r="AC48" s="114">
        <v>41036</v>
      </c>
      <c r="AD48" s="115">
        <f t="shared" si="1"/>
        <v>41156</v>
      </c>
      <c r="AE48" s="140">
        <v>41036</v>
      </c>
      <c r="AF48" s="117">
        <f t="shared" ca="1" si="2"/>
        <v>2760</v>
      </c>
      <c r="AG48" s="118">
        <f t="shared" ca="1" si="3"/>
        <v>7</v>
      </c>
      <c r="AH48" s="119">
        <f t="shared" ca="1" si="4"/>
        <v>6</v>
      </c>
      <c r="AI48" s="120">
        <f t="shared" ca="1" si="5"/>
        <v>7.5616438356164384</v>
      </c>
      <c r="AJ48" s="121" t="str">
        <f t="shared" ca="1" si="6"/>
        <v>12</v>
      </c>
      <c r="AK48" s="116"/>
      <c r="AL48" s="122"/>
      <c r="AM48" s="116"/>
      <c r="AN48" s="123"/>
      <c r="AO48" s="116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13"/>
      <c r="BE48" s="113"/>
      <c r="BF48" s="116"/>
      <c r="BG48" s="116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24">
        <v>42811</v>
      </c>
      <c r="BU48" s="69">
        <v>10</v>
      </c>
      <c r="BV48" s="119">
        <v>10</v>
      </c>
      <c r="BW48" s="119">
        <v>12</v>
      </c>
      <c r="BX48" s="119"/>
      <c r="BY48" s="109"/>
      <c r="BZ48" s="131" t="s">
        <v>121</v>
      </c>
      <c r="CA48" s="126">
        <v>0</v>
      </c>
    </row>
    <row r="49" spans="1:79" s="11" customFormat="1" ht="25.5" x14ac:dyDescent="0.5">
      <c r="A49" s="100">
        <v>40</v>
      </c>
      <c r="B49" s="146" t="s">
        <v>337</v>
      </c>
      <c r="C49" s="112"/>
      <c r="D49" s="100" t="s">
        <v>93</v>
      </c>
      <c r="E49" s="110" t="s">
        <v>338</v>
      </c>
      <c r="F49" s="103" t="s">
        <v>339</v>
      </c>
      <c r="G49" s="103" t="s">
        <v>340</v>
      </c>
      <c r="H49" s="100" t="s">
        <v>341</v>
      </c>
      <c r="I49" s="100"/>
      <c r="J49" s="103"/>
      <c r="K49" s="142">
        <v>1129900061168</v>
      </c>
      <c r="L49" s="143">
        <v>32741</v>
      </c>
      <c r="M49" s="107">
        <f t="shared" ca="1" si="0"/>
        <v>30</v>
      </c>
      <c r="N49" s="144"/>
      <c r="O49" s="112" t="s">
        <v>98</v>
      </c>
      <c r="P49" s="109" t="s">
        <v>118</v>
      </c>
      <c r="Q49" s="109" t="s">
        <v>119</v>
      </c>
      <c r="R49" s="110"/>
      <c r="S49" s="110"/>
      <c r="T49" s="109" t="s">
        <v>120</v>
      </c>
      <c r="U49" s="111" t="s">
        <v>101</v>
      </c>
      <c r="V49" s="111" t="s">
        <v>102</v>
      </c>
      <c r="W49" s="112"/>
      <c r="X49" s="112"/>
      <c r="Y49" s="112"/>
      <c r="Z49" s="112"/>
      <c r="AA49" s="112"/>
      <c r="AB49" s="113">
        <v>41852</v>
      </c>
      <c r="AC49" s="114">
        <v>41302</v>
      </c>
      <c r="AD49" s="115">
        <f t="shared" si="1"/>
        <v>41422</v>
      </c>
      <c r="AE49" s="141">
        <v>41302</v>
      </c>
      <c r="AF49" s="117">
        <f t="shared" ca="1" si="2"/>
        <v>2494</v>
      </c>
      <c r="AG49" s="118">
        <f t="shared" ca="1" si="3"/>
        <v>6</v>
      </c>
      <c r="AH49" s="119">
        <f t="shared" ca="1" si="4"/>
        <v>9</v>
      </c>
      <c r="AI49" s="120">
        <f t="shared" ca="1" si="5"/>
        <v>6.8328767123287673</v>
      </c>
      <c r="AJ49" s="121" t="str">
        <f t="shared" ca="1" si="6"/>
        <v>12</v>
      </c>
      <c r="AK49" s="116"/>
      <c r="AL49" s="122"/>
      <c r="AM49" s="116"/>
      <c r="AN49" s="123"/>
      <c r="AO49" s="116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13"/>
      <c r="BE49" s="113"/>
      <c r="BF49" s="116"/>
      <c r="BG49" s="116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24">
        <v>42811</v>
      </c>
      <c r="BU49" s="69">
        <v>7</v>
      </c>
      <c r="BV49" s="139">
        <v>10</v>
      </c>
      <c r="BW49" s="119">
        <v>10</v>
      </c>
      <c r="BX49" s="119"/>
      <c r="BY49" s="109"/>
      <c r="BZ49" s="131" t="s">
        <v>121</v>
      </c>
      <c r="CA49" s="126">
        <v>1</v>
      </c>
    </row>
    <row r="50" spans="1:79" s="11" customFormat="1" ht="25.5" x14ac:dyDescent="0.5">
      <c r="A50" s="100">
        <v>41</v>
      </c>
      <c r="B50" s="146" t="s">
        <v>342</v>
      </c>
      <c r="C50" s="112"/>
      <c r="D50" s="100" t="s">
        <v>105</v>
      </c>
      <c r="E50" s="103" t="s">
        <v>343</v>
      </c>
      <c r="F50" s="103" t="s">
        <v>344</v>
      </c>
      <c r="G50" s="103" t="s">
        <v>345</v>
      </c>
      <c r="H50" s="100" t="s">
        <v>311</v>
      </c>
      <c r="I50" s="100"/>
      <c r="J50" s="103"/>
      <c r="K50" s="105">
        <v>1101499037683</v>
      </c>
      <c r="L50" s="106">
        <v>31467</v>
      </c>
      <c r="M50" s="107">
        <f t="shared" ca="1" si="0"/>
        <v>33</v>
      </c>
      <c r="N50" s="108"/>
      <c r="O50" s="100" t="s">
        <v>110</v>
      </c>
      <c r="P50" s="109" t="s">
        <v>128</v>
      </c>
      <c r="Q50" s="109" t="s">
        <v>111</v>
      </c>
      <c r="R50" s="103"/>
      <c r="S50" s="103"/>
      <c r="T50" s="109" t="s">
        <v>112</v>
      </c>
      <c r="U50" s="111" t="s">
        <v>101</v>
      </c>
      <c r="V50" s="111" t="s">
        <v>102</v>
      </c>
      <c r="W50" s="112"/>
      <c r="X50" s="112"/>
      <c r="Y50" s="112"/>
      <c r="Z50" s="112"/>
      <c r="AA50" s="112"/>
      <c r="AB50" s="113">
        <v>42025</v>
      </c>
      <c r="AC50" s="114">
        <v>42025</v>
      </c>
      <c r="AD50" s="115">
        <f t="shared" si="1"/>
        <v>42145</v>
      </c>
      <c r="AE50" s="149">
        <v>42025</v>
      </c>
      <c r="AF50" s="117">
        <f t="shared" ca="1" si="2"/>
        <v>1771</v>
      </c>
      <c r="AG50" s="118">
        <f t="shared" ca="1" si="3"/>
        <v>4</v>
      </c>
      <c r="AH50" s="119">
        <f t="shared" ca="1" si="4"/>
        <v>10</v>
      </c>
      <c r="AI50" s="120">
        <f t="shared" ca="1" si="5"/>
        <v>4.8520547945205479</v>
      </c>
      <c r="AJ50" s="121" t="str">
        <f t="shared" ca="1" si="6"/>
        <v>10</v>
      </c>
      <c r="AK50" s="116"/>
      <c r="AL50" s="122"/>
      <c r="AM50" s="116"/>
      <c r="AN50" s="123"/>
      <c r="AO50" s="116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13"/>
      <c r="BE50" s="113"/>
      <c r="BF50" s="116"/>
      <c r="BG50" s="116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24">
        <v>42811</v>
      </c>
      <c r="BU50" s="69"/>
      <c r="BV50" s="139">
        <v>7</v>
      </c>
      <c r="BW50" s="119">
        <v>7</v>
      </c>
      <c r="BX50" s="119"/>
      <c r="BY50" s="109"/>
      <c r="BZ50" s="131" t="s">
        <v>121</v>
      </c>
      <c r="CA50" s="126"/>
    </row>
    <row r="51" spans="1:79" s="11" customFormat="1" ht="25.5" x14ac:dyDescent="0.5">
      <c r="A51" s="100">
        <v>42</v>
      </c>
      <c r="B51" s="146" t="s">
        <v>346</v>
      </c>
      <c r="C51" s="112"/>
      <c r="D51" s="100" t="s">
        <v>93</v>
      </c>
      <c r="E51" s="103" t="s">
        <v>347</v>
      </c>
      <c r="F51" s="103" t="s">
        <v>348</v>
      </c>
      <c r="G51" s="103" t="s">
        <v>349</v>
      </c>
      <c r="H51" s="100" t="s">
        <v>350</v>
      </c>
      <c r="I51" s="100"/>
      <c r="J51" s="103"/>
      <c r="K51" s="105">
        <v>1100400032217</v>
      </c>
      <c r="L51" s="106">
        <v>30843</v>
      </c>
      <c r="M51" s="107">
        <f t="shared" ca="1" si="0"/>
        <v>35</v>
      </c>
      <c r="N51" s="108"/>
      <c r="O51" s="100" t="s">
        <v>98</v>
      </c>
      <c r="P51" s="109" t="s">
        <v>351</v>
      </c>
      <c r="Q51" s="109" t="s">
        <v>200</v>
      </c>
      <c r="R51" s="103"/>
      <c r="S51" s="103"/>
      <c r="T51" s="109" t="s">
        <v>201</v>
      </c>
      <c r="U51" s="111" t="s">
        <v>101</v>
      </c>
      <c r="V51" s="111" t="s">
        <v>102</v>
      </c>
      <c r="W51" s="112"/>
      <c r="X51" s="112"/>
      <c r="Y51" s="112"/>
      <c r="Z51" s="112"/>
      <c r="AA51" s="112"/>
      <c r="AB51" s="113">
        <v>42065</v>
      </c>
      <c r="AC51" s="113">
        <v>42065</v>
      </c>
      <c r="AD51" s="115">
        <f t="shared" si="1"/>
        <v>42185</v>
      </c>
      <c r="AE51" s="116">
        <v>42065</v>
      </c>
      <c r="AF51" s="117">
        <f t="shared" ca="1" si="2"/>
        <v>1731</v>
      </c>
      <c r="AG51" s="117">
        <f t="shared" ca="1" si="3"/>
        <v>4</v>
      </c>
      <c r="AH51" s="117">
        <f t="shared" ca="1" si="4"/>
        <v>8</v>
      </c>
      <c r="AI51" s="150">
        <f t="shared" ca="1" si="5"/>
        <v>4.7424657534246579</v>
      </c>
      <c r="AJ51" s="121" t="str">
        <f t="shared" ca="1" si="6"/>
        <v>10</v>
      </c>
      <c r="AK51" s="116"/>
      <c r="AL51" s="122"/>
      <c r="AM51" s="116"/>
      <c r="AN51" s="123"/>
      <c r="AO51" s="116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13"/>
      <c r="BE51" s="113"/>
      <c r="BF51" s="116"/>
      <c r="BG51" s="116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24">
        <v>42811</v>
      </c>
      <c r="BU51" s="119"/>
      <c r="BV51" s="119">
        <v>6</v>
      </c>
      <c r="BW51" s="119">
        <v>7</v>
      </c>
      <c r="BX51" s="119"/>
      <c r="BY51" s="125"/>
      <c r="BZ51" s="109"/>
      <c r="CA51" s="126"/>
    </row>
    <row r="52" spans="1:79" s="171" customFormat="1" ht="25.5" x14ac:dyDescent="0.5">
      <c r="A52" s="100">
        <v>43</v>
      </c>
      <c r="B52" s="151" t="s">
        <v>352</v>
      </c>
      <c r="C52" s="152"/>
      <c r="D52" s="100" t="s">
        <v>105</v>
      </c>
      <c r="E52" s="153" t="s">
        <v>353</v>
      </c>
      <c r="F52" s="153" t="s">
        <v>354</v>
      </c>
      <c r="G52" s="103" t="s">
        <v>355</v>
      </c>
      <c r="H52" s="152" t="s">
        <v>356</v>
      </c>
      <c r="I52" s="152"/>
      <c r="J52" s="153"/>
      <c r="K52" s="154">
        <v>1301700233527</v>
      </c>
      <c r="L52" s="155">
        <v>34332</v>
      </c>
      <c r="M52" s="107">
        <f t="shared" ca="1" si="0"/>
        <v>26</v>
      </c>
      <c r="N52" s="156"/>
      <c r="O52" s="152" t="s">
        <v>110</v>
      </c>
      <c r="P52" s="109" t="s">
        <v>118</v>
      </c>
      <c r="Q52" s="109" t="s">
        <v>119</v>
      </c>
      <c r="R52" s="153"/>
      <c r="S52" s="153"/>
      <c r="T52" s="109" t="s">
        <v>120</v>
      </c>
      <c r="U52" s="157" t="s">
        <v>101</v>
      </c>
      <c r="V52" s="111" t="s">
        <v>102</v>
      </c>
      <c r="W52" s="112"/>
      <c r="X52" s="112"/>
      <c r="Y52" s="112"/>
      <c r="Z52" s="112"/>
      <c r="AA52" s="112"/>
      <c r="AB52" s="113">
        <v>42005</v>
      </c>
      <c r="AC52" s="158">
        <v>40595</v>
      </c>
      <c r="AD52" s="115">
        <f t="shared" si="1"/>
        <v>40715</v>
      </c>
      <c r="AE52" s="159">
        <v>40595</v>
      </c>
      <c r="AF52" s="117">
        <f t="shared" ca="1" si="2"/>
        <v>3201</v>
      </c>
      <c r="AG52" s="160">
        <f t="shared" ca="1" si="3"/>
        <v>8</v>
      </c>
      <c r="AH52" s="160">
        <f t="shared" ca="1" si="4"/>
        <v>9</v>
      </c>
      <c r="AI52" s="120">
        <f t="shared" ca="1" si="5"/>
        <v>8.7698630136986306</v>
      </c>
      <c r="AJ52" s="121" t="str">
        <f t="shared" ca="1" si="6"/>
        <v>12</v>
      </c>
      <c r="AK52" s="159"/>
      <c r="AL52" s="161"/>
      <c r="AM52" s="159"/>
      <c r="AN52" s="107"/>
      <c r="AO52" s="159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62"/>
      <c r="BE52" s="162"/>
      <c r="BF52" s="116">
        <v>41518</v>
      </c>
      <c r="BG52" s="116">
        <v>42618</v>
      </c>
      <c r="BH52" s="163" t="s">
        <v>103</v>
      </c>
      <c r="BI52" s="163"/>
      <c r="BJ52" s="163" t="s">
        <v>103</v>
      </c>
      <c r="BK52" s="163" t="s">
        <v>103</v>
      </c>
      <c r="BL52" s="163" t="s">
        <v>103</v>
      </c>
      <c r="BM52" s="164" t="s">
        <v>137</v>
      </c>
      <c r="BN52" s="165">
        <v>40798</v>
      </c>
      <c r="BO52" s="164"/>
      <c r="BP52" s="164"/>
      <c r="BQ52" s="164"/>
      <c r="BR52" s="164"/>
      <c r="BS52" s="164"/>
      <c r="BT52" s="124">
        <v>42811</v>
      </c>
      <c r="BU52" s="166">
        <v>10</v>
      </c>
      <c r="BV52" s="167">
        <v>12</v>
      </c>
      <c r="BW52" s="168">
        <v>12</v>
      </c>
      <c r="BX52" s="168"/>
      <c r="BY52" s="169"/>
      <c r="BZ52" s="131" t="s">
        <v>121</v>
      </c>
      <c r="CA52" s="170">
        <v>1</v>
      </c>
    </row>
    <row r="53" spans="1:79" s="171" customFormat="1" ht="25.5" x14ac:dyDescent="0.5">
      <c r="A53" s="100">
        <v>44</v>
      </c>
      <c r="B53" s="172" t="s">
        <v>357</v>
      </c>
      <c r="C53" s="163"/>
      <c r="D53" s="100" t="s">
        <v>105</v>
      </c>
      <c r="E53" s="157" t="s">
        <v>358</v>
      </c>
      <c r="F53" s="153" t="s">
        <v>359</v>
      </c>
      <c r="G53" s="103" t="s">
        <v>360</v>
      </c>
      <c r="H53" s="152" t="s">
        <v>361</v>
      </c>
      <c r="I53" s="152"/>
      <c r="J53" s="153"/>
      <c r="K53" s="173">
        <v>5250400031999</v>
      </c>
      <c r="L53" s="174">
        <v>28069</v>
      </c>
      <c r="M53" s="107">
        <f t="shared" ca="1" si="0"/>
        <v>43</v>
      </c>
      <c r="N53" s="175"/>
      <c r="O53" s="163" t="s">
        <v>110</v>
      </c>
      <c r="P53" s="109" t="s">
        <v>362</v>
      </c>
      <c r="Q53" s="109" t="s">
        <v>200</v>
      </c>
      <c r="R53" s="103"/>
      <c r="S53" s="103"/>
      <c r="T53" s="109" t="s">
        <v>201</v>
      </c>
      <c r="U53" s="164" t="s">
        <v>101</v>
      </c>
      <c r="V53" s="111" t="s">
        <v>102</v>
      </c>
      <c r="W53" s="112"/>
      <c r="X53" s="112"/>
      <c r="Y53" s="112"/>
      <c r="Z53" s="112"/>
      <c r="AA53" s="112"/>
      <c r="AB53" s="113"/>
      <c r="AC53" s="158">
        <v>39298</v>
      </c>
      <c r="AD53" s="115">
        <f t="shared" si="1"/>
        <v>39418</v>
      </c>
      <c r="AE53" s="159">
        <v>39298</v>
      </c>
      <c r="AF53" s="117">
        <f t="shared" ca="1" si="2"/>
        <v>4498</v>
      </c>
      <c r="AG53" s="160">
        <f t="shared" ca="1" si="3"/>
        <v>12</v>
      </c>
      <c r="AH53" s="160">
        <f t="shared" ca="1" si="4"/>
        <v>3</v>
      </c>
      <c r="AI53" s="120">
        <f t="shared" ca="1" si="5"/>
        <v>12.323287671232876</v>
      </c>
      <c r="AJ53" s="121" t="str">
        <f t="shared" ca="1" si="6"/>
        <v>15</v>
      </c>
      <c r="AK53" s="159"/>
      <c r="AL53" s="161"/>
      <c r="AM53" s="159"/>
      <c r="AN53" s="107"/>
      <c r="AO53" s="159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62"/>
      <c r="BE53" s="162"/>
      <c r="BF53" s="159"/>
      <c r="BG53" s="159"/>
      <c r="BH53" s="164"/>
      <c r="BI53" s="164"/>
      <c r="BJ53" s="164"/>
      <c r="BK53" s="164"/>
      <c r="BL53" s="164"/>
      <c r="BM53" s="164"/>
      <c r="BN53" s="164"/>
      <c r="BO53" s="164"/>
      <c r="BP53" s="164"/>
      <c r="BQ53" s="164"/>
      <c r="BR53" s="164"/>
      <c r="BS53" s="164"/>
      <c r="BT53" s="124">
        <v>42811</v>
      </c>
      <c r="BU53" s="166">
        <v>12</v>
      </c>
      <c r="BV53" s="168">
        <v>12</v>
      </c>
      <c r="BW53" s="168">
        <v>12</v>
      </c>
      <c r="BX53" s="168"/>
      <c r="BY53" s="169"/>
      <c r="BZ53" s="131" t="s">
        <v>121</v>
      </c>
      <c r="CA53" s="170">
        <v>3</v>
      </c>
    </row>
    <row r="54" spans="1:79" s="171" customFormat="1" ht="25.5" x14ac:dyDescent="0.5">
      <c r="A54" s="100">
        <v>45</v>
      </c>
      <c r="B54" s="172" t="s">
        <v>363</v>
      </c>
      <c r="C54" s="163"/>
      <c r="D54" s="100" t="s">
        <v>93</v>
      </c>
      <c r="E54" s="157" t="s">
        <v>364</v>
      </c>
      <c r="F54" s="153" t="s">
        <v>365</v>
      </c>
      <c r="G54" s="103" t="s">
        <v>366</v>
      </c>
      <c r="H54" s="152" t="s">
        <v>367</v>
      </c>
      <c r="I54" s="152"/>
      <c r="J54" s="153"/>
      <c r="K54" s="173">
        <v>1309900809586</v>
      </c>
      <c r="L54" s="174">
        <v>33747</v>
      </c>
      <c r="M54" s="107">
        <f t="shared" ca="1" si="0"/>
        <v>27</v>
      </c>
      <c r="N54" s="175"/>
      <c r="O54" s="176" t="s">
        <v>98</v>
      </c>
      <c r="P54" s="109" t="s">
        <v>368</v>
      </c>
      <c r="Q54" s="109" t="s">
        <v>200</v>
      </c>
      <c r="R54" s="103"/>
      <c r="S54" s="103"/>
      <c r="T54" s="109" t="s">
        <v>201</v>
      </c>
      <c r="U54" s="111" t="s">
        <v>101</v>
      </c>
      <c r="V54" s="111" t="s">
        <v>102</v>
      </c>
      <c r="W54" s="112"/>
      <c r="X54" s="112"/>
      <c r="Y54" s="112"/>
      <c r="Z54" s="112"/>
      <c r="AA54" s="112"/>
      <c r="AB54" s="113"/>
      <c r="AC54" s="158">
        <v>42555</v>
      </c>
      <c r="AD54" s="115">
        <f t="shared" si="1"/>
        <v>42675</v>
      </c>
      <c r="AE54" s="177">
        <v>42555</v>
      </c>
      <c r="AF54" s="117">
        <f t="shared" ca="1" si="2"/>
        <v>1241</v>
      </c>
      <c r="AG54" s="160">
        <f t="shared" ca="1" si="3"/>
        <v>3</v>
      </c>
      <c r="AH54" s="160">
        <f t="shared" ca="1" si="4"/>
        <v>4</v>
      </c>
      <c r="AI54" s="120">
        <f t="shared" ca="1" si="5"/>
        <v>3.4</v>
      </c>
      <c r="AJ54" s="121" t="str">
        <f t="shared" ca="1" si="6"/>
        <v>10</v>
      </c>
      <c r="AK54" s="159"/>
      <c r="AL54" s="161"/>
      <c r="AM54" s="159"/>
      <c r="AN54" s="107"/>
      <c r="AO54" s="159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62"/>
      <c r="BE54" s="162"/>
      <c r="BF54" s="159"/>
      <c r="BG54" s="159"/>
      <c r="BH54" s="164"/>
      <c r="BI54" s="164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24">
        <v>42811</v>
      </c>
      <c r="BU54" s="166"/>
      <c r="BV54" s="168"/>
      <c r="BW54" s="168">
        <v>4</v>
      </c>
      <c r="BX54" s="168"/>
      <c r="BY54" s="169"/>
      <c r="BZ54" s="131" t="s">
        <v>121</v>
      </c>
      <c r="CA54" s="170">
        <v>2.5</v>
      </c>
    </row>
    <row r="55" spans="1:79" s="171" customFormat="1" ht="25.5" x14ac:dyDescent="0.5">
      <c r="A55" s="100">
        <v>46</v>
      </c>
      <c r="B55" s="172" t="s">
        <v>369</v>
      </c>
      <c r="C55" s="163">
        <v>100088</v>
      </c>
      <c r="D55" s="163" t="s">
        <v>123</v>
      </c>
      <c r="E55" s="157" t="s">
        <v>370</v>
      </c>
      <c r="F55" s="153" t="s">
        <v>371</v>
      </c>
      <c r="G55" s="103" t="s">
        <v>372</v>
      </c>
      <c r="H55" s="152" t="s">
        <v>373</v>
      </c>
      <c r="I55" s="152"/>
      <c r="J55" s="153"/>
      <c r="K55" s="173">
        <v>1129900219101</v>
      </c>
      <c r="L55" s="174">
        <v>34236</v>
      </c>
      <c r="M55" s="107">
        <f t="shared" ca="1" si="0"/>
        <v>26</v>
      </c>
      <c r="N55" s="175"/>
      <c r="O55" s="163" t="s">
        <v>110</v>
      </c>
      <c r="P55" s="109" t="s">
        <v>374</v>
      </c>
      <c r="Q55" s="109" t="s">
        <v>319</v>
      </c>
      <c r="R55" s="103"/>
      <c r="S55" s="103"/>
      <c r="T55" s="109" t="s">
        <v>320</v>
      </c>
      <c r="U55" s="111" t="s">
        <v>101</v>
      </c>
      <c r="V55" s="111" t="s">
        <v>102</v>
      </c>
      <c r="W55" s="112"/>
      <c r="X55" s="112"/>
      <c r="Y55" s="112"/>
      <c r="Z55" s="112"/>
      <c r="AA55" s="112"/>
      <c r="AB55" s="162">
        <v>42736</v>
      </c>
      <c r="AC55" s="158">
        <v>41155</v>
      </c>
      <c r="AD55" s="115">
        <f t="shared" si="1"/>
        <v>41275</v>
      </c>
      <c r="AE55" s="178">
        <v>41155</v>
      </c>
      <c r="AF55" s="117">
        <f t="shared" ca="1" si="2"/>
        <v>2641</v>
      </c>
      <c r="AG55" s="160">
        <f t="shared" ca="1" si="3"/>
        <v>7</v>
      </c>
      <c r="AH55" s="160">
        <f t="shared" ca="1" si="4"/>
        <v>2</v>
      </c>
      <c r="AI55" s="179">
        <f t="shared" ca="1" si="5"/>
        <v>7.2356164383561641</v>
      </c>
      <c r="AJ55" s="121" t="str">
        <f t="shared" ca="1" si="6"/>
        <v>12</v>
      </c>
      <c r="AK55" s="159"/>
      <c r="AL55" s="161"/>
      <c r="AM55" s="159"/>
      <c r="AN55" s="107"/>
      <c r="AO55" s="159"/>
      <c r="AP55" s="107"/>
      <c r="AQ55" s="107"/>
      <c r="AR55" s="107">
        <v>3</v>
      </c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62"/>
      <c r="BE55" s="162"/>
      <c r="BF55" s="116">
        <v>41518</v>
      </c>
      <c r="BG55" s="116">
        <v>42620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24">
        <v>42811</v>
      </c>
      <c r="BU55" s="166">
        <v>7</v>
      </c>
      <c r="BV55" s="168"/>
      <c r="BW55" s="168"/>
      <c r="BX55" s="168"/>
      <c r="BY55" s="169"/>
      <c r="BZ55" s="131" t="s">
        <v>121</v>
      </c>
      <c r="CA55" s="170">
        <v>0</v>
      </c>
    </row>
    <row r="56" spans="1:79" s="171" customFormat="1" ht="25.5" x14ac:dyDescent="0.5">
      <c r="A56" s="100">
        <v>47</v>
      </c>
      <c r="B56" s="172" t="s">
        <v>375</v>
      </c>
      <c r="C56" s="180"/>
      <c r="D56" s="163" t="s">
        <v>93</v>
      </c>
      <c r="E56" s="157" t="s">
        <v>376</v>
      </c>
      <c r="F56" s="153" t="s">
        <v>377</v>
      </c>
      <c r="G56" s="103" t="s">
        <v>378</v>
      </c>
      <c r="H56" s="152" t="s">
        <v>379</v>
      </c>
      <c r="I56" s="152" t="s">
        <v>380</v>
      </c>
      <c r="J56" s="153" t="s">
        <v>381</v>
      </c>
      <c r="K56" s="173">
        <v>1361200208655</v>
      </c>
      <c r="L56" s="174">
        <v>34790</v>
      </c>
      <c r="M56" s="107">
        <f t="shared" ca="1" si="0"/>
        <v>24</v>
      </c>
      <c r="N56" s="175">
        <v>4082992112</v>
      </c>
      <c r="O56" s="163" t="s">
        <v>98</v>
      </c>
      <c r="P56" s="109" t="s">
        <v>382</v>
      </c>
      <c r="Q56" s="109" t="s">
        <v>135</v>
      </c>
      <c r="R56" s="157"/>
      <c r="S56" s="157"/>
      <c r="T56" s="109" t="s">
        <v>136</v>
      </c>
      <c r="U56" s="111" t="s">
        <v>101</v>
      </c>
      <c r="V56" s="111" t="s">
        <v>102</v>
      </c>
      <c r="W56" s="112"/>
      <c r="X56" s="112"/>
      <c r="Y56" s="112"/>
      <c r="Z56" s="112"/>
      <c r="AA56" s="112"/>
      <c r="AB56" s="162"/>
      <c r="AC56" s="158">
        <v>42961</v>
      </c>
      <c r="AD56" s="115">
        <f t="shared" si="1"/>
        <v>43081</v>
      </c>
      <c r="AE56" s="159">
        <v>42961</v>
      </c>
      <c r="AF56" s="117">
        <f t="shared" ca="1" si="2"/>
        <v>835</v>
      </c>
      <c r="AG56" s="160">
        <f t="shared" ca="1" si="3"/>
        <v>2</v>
      </c>
      <c r="AH56" s="160">
        <f t="shared" ca="1" si="4"/>
        <v>3</v>
      </c>
      <c r="AI56" s="179">
        <f t="shared" ca="1" si="5"/>
        <v>2.2876712328767121</v>
      </c>
      <c r="AJ56" s="121" t="str">
        <f t="shared" ca="1" si="6"/>
        <v>7</v>
      </c>
      <c r="AK56" s="159"/>
      <c r="AL56" s="181"/>
      <c r="AM56" s="163"/>
      <c r="AN56" s="107"/>
      <c r="AO56" s="182">
        <v>10</v>
      </c>
      <c r="AP56" s="107"/>
      <c r="AQ56" s="107"/>
      <c r="AR56" s="107"/>
      <c r="AS56" s="107"/>
      <c r="AT56" s="107"/>
      <c r="AU56" s="107"/>
      <c r="AV56" s="107"/>
      <c r="AW56" s="107"/>
      <c r="AX56" s="107">
        <v>3</v>
      </c>
      <c r="AY56" s="107"/>
      <c r="AZ56" s="107"/>
      <c r="BA56" s="107"/>
      <c r="BB56" s="107"/>
      <c r="BC56" s="107"/>
      <c r="BD56" s="162">
        <v>42961</v>
      </c>
      <c r="BE56" s="158" t="s">
        <v>383</v>
      </c>
      <c r="BF56" s="174"/>
      <c r="BG56" s="174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24"/>
      <c r="BU56" s="166"/>
      <c r="BV56" s="167"/>
      <c r="BW56" s="168"/>
      <c r="BX56" s="168"/>
      <c r="BY56" s="169"/>
      <c r="BZ56" s="131" t="s">
        <v>121</v>
      </c>
      <c r="CA56" s="170">
        <v>0</v>
      </c>
    </row>
    <row r="57" spans="1:79" s="171" customFormat="1" ht="25.5" x14ac:dyDescent="0.5">
      <c r="A57" s="100">
        <v>48</v>
      </c>
      <c r="B57" s="172" t="s">
        <v>384</v>
      </c>
      <c r="C57" s="180"/>
      <c r="D57" s="163" t="s">
        <v>93</v>
      </c>
      <c r="E57" s="157" t="s">
        <v>385</v>
      </c>
      <c r="F57" s="153" t="s">
        <v>386</v>
      </c>
      <c r="G57" s="103" t="s">
        <v>387</v>
      </c>
      <c r="H57" s="152" t="s">
        <v>388</v>
      </c>
      <c r="I57" s="152" t="s">
        <v>380</v>
      </c>
      <c r="J57" s="153" t="s">
        <v>389</v>
      </c>
      <c r="K57" s="173">
        <v>3320900221579</v>
      </c>
      <c r="L57" s="174">
        <v>29016</v>
      </c>
      <c r="M57" s="107">
        <f t="shared" ca="1" si="0"/>
        <v>40</v>
      </c>
      <c r="N57" s="175">
        <v>802485862</v>
      </c>
      <c r="O57" s="163" t="s">
        <v>98</v>
      </c>
      <c r="P57" s="109" t="s">
        <v>199</v>
      </c>
      <c r="Q57" s="109" t="s">
        <v>200</v>
      </c>
      <c r="R57" s="157">
        <f>AK57-AC57</f>
        <v>-43132</v>
      </c>
      <c r="S57" s="157"/>
      <c r="T57" s="109" t="s">
        <v>201</v>
      </c>
      <c r="U57" s="111" t="s">
        <v>101</v>
      </c>
      <c r="V57" s="111" t="s">
        <v>102</v>
      </c>
      <c r="W57" s="112"/>
      <c r="X57" s="112"/>
      <c r="Y57" s="112"/>
      <c r="Z57" s="112"/>
      <c r="AA57" s="112"/>
      <c r="AB57" s="162"/>
      <c r="AC57" s="183">
        <v>43132</v>
      </c>
      <c r="AD57" s="115">
        <f t="shared" si="1"/>
        <v>43252</v>
      </c>
      <c r="AE57" s="184">
        <v>43132</v>
      </c>
      <c r="AF57" s="117">
        <f t="shared" ca="1" si="2"/>
        <v>664</v>
      </c>
      <c r="AG57" s="160">
        <f t="shared" ca="1" si="3"/>
        <v>1</v>
      </c>
      <c r="AH57" s="160">
        <f t="shared" ca="1" si="4"/>
        <v>9</v>
      </c>
      <c r="AI57" s="179">
        <f t="shared" ca="1" si="5"/>
        <v>1.8191780821917809</v>
      </c>
      <c r="AJ57" s="121" t="str">
        <f t="shared" ca="1" si="6"/>
        <v>7</v>
      </c>
      <c r="AK57" s="159"/>
      <c r="AL57" s="181"/>
      <c r="AM57" s="163"/>
      <c r="AN57" s="107"/>
      <c r="AO57" s="163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>
        <v>3</v>
      </c>
      <c r="BA57" s="107"/>
      <c r="BB57" s="107"/>
      <c r="BC57" s="107"/>
      <c r="BD57" s="162"/>
      <c r="BE57" s="158"/>
      <c r="BF57" s="174"/>
      <c r="BG57" s="174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24"/>
      <c r="BU57" s="166"/>
      <c r="BV57" s="167"/>
      <c r="BW57" s="168"/>
      <c r="BX57" s="168"/>
      <c r="BY57" s="169"/>
      <c r="BZ57" s="131"/>
      <c r="CA57" s="170"/>
    </row>
    <row r="58" spans="1:79" s="171" customFormat="1" ht="25.5" x14ac:dyDescent="0.5">
      <c r="A58" s="100">
        <v>49</v>
      </c>
      <c r="B58" s="172" t="s">
        <v>390</v>
      </c>
      <c r="C58" s="180"/>
      <c r="D58" s="163" t="s">
        <v>105</v>
      </c>
      <c r="E58" s="157" t="s">
        <v>391</v>
      </c>
      <c r="F58" s="153" t="s">
        <v>392</v>
      </c>
      <c r="G58" s="103" t="s">
        <v>393</v>
      </c>
      <c r="H58" s="152" t="s">
        <v>394</v>
      </c>
      <c r="I58" s="152" t="s">
        <v>395</v>
      </c>
      <c r="J58" s="153" t="s">
        <v>396</v>
      </c>
      <c r="K58" s="173">
        <v>1309901170201</v>
      </c>
      <c r="L58" s="174">
        <v>34884</v>
      </c>
      <c r="M58" s="107">
        <f t="shared" ca="1" si="0"/>
        <v>24</v>
      </c>
      <c r="N58" s="175">
        <v>4088854388</v>
      </c>
      <c r="O58" s="163" t="s">
        <v>110</v>
      </c>
      <c r="P58" s="109" t="s">
        <v>397</v>
      </c>
      <c r="Q58" s="109" t="s">
        <v>290</v>
      </c>
      <c r="R58" s="157">
        <f>AK58-AC58</f>
        <v>-43178</v>
      </c>
      <c r="S58" s="157"/>
      <c r="T58" s="109" t="s">
        <v>120</v>
      </c>
      <c r="U58" s="111" t="s">
        <v>101</v>
      </c>
      <c r="V58" s="111" t="s">
        <v>102</v>
      </c>
      <c r="W58" s="112"/>
      <c r="X58" s="112"/>
      <c r="Y58" s="112"/>
      <c r="Z58" s="112"/>
      <c r="AA58" s="112"/>
      <c r="AB58" s="162"/>
      <c r="AC58" s="158">
        <v>43178</v>
      </c>
      <c r="AD58" s="115">
        <f t="shared" si="1"/>
        <v>43298</v>
      </c>
      <c r="AE58" s="184">
        <v>43178</v>
      </c>
      <c r="AF58" s="117">
        <f t="shared" ca="1" si="2"/>
        <v>618</v>
      </c>
      <c r="AG58" s="160">
        <f t="shared" ca="1" si="3"/>
        <v>1</v>
      </c>
      <c r="AH58" s="160">
        <f t="shared" ca="1" si="4"/>
        <v>8</v>
      </c>
      <c r="AI58" s="179">
        <f t="shared" ca="1" si="5"/>
        <v>1.6931506849315068</v>
      </c>
      <c r="AJ58" s="121" t="str">
        <f t="shared" ca="1" si="6"/>
        <v>7</v>
      </c>
      <c r="AK58" s="159"/>
      <c r="AL58" s="181"/>
      <c r="AM58" s="163"/>
      <c r="AN58" s="107"/>
      <c r="AO58" s="163"/>
      <c r="AP58" s="107"/>
      <c r="AQ58" s="107"/>
      <c r="AR58" s="107"/>
      <c r="AS58" s="107"/>
      <c r="AT58" s="107"/>
      <c r="AU58" s="107"/>
      <c r="AV58" s="107">
        <v>3</v>
      </c>
      <c r="AW58" s="107"/>
      <c r="AX58" s="107"/>
      <c r="AY58" s="107"/>
      <c r="AZ58" s="107"/>
      <c r="BA58" s="107"/>
      <c r="BB58" s="107"/>
      <c r="BC58" s="107"/>
      <c r="BD58" s="162"/>
      <c r="BE58" s="158"/>
      <c r="BF58" s="174"/>
      <c r="BG58" s="174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24"/>
      <c r="BU58" s="166"/>
      <c r="BV58" s="167"/>
      <c r="BW58" s="168"/>
      <c r="BX58" s="168"/>
      <c r="BY58" s="169"/>
      <c r="BZ58" s="137"/>
      <c r="CA58" s="170"/>
    </row>
    <row r="59" spans="1:79" s="171" customFormat="1" ht="25.5" x14ac:dyDescent="0.5">
      <c r="A59" s="100">
        <v>50</v>
      </c>
      <c r="B59" s="172" t="s">
        <v>398</v>
      </c>
      <c r="C59" s="180"/>
      <c r="D59" s="163" t="s">
        <v>105</v>
      </c>
      <c r="E59" s="157" t="s">
        <v>399</v>
      </c>
      <c r="F59" s="153" t="s">
        <v>400</v>
      </c>
      <c r="G59" s="103" t="s">
        <v>401</v>
      </c>
      <c r="H59" s="152" t="s">
        <v>402</v>
      </c>
      <c r="I59" s="152" t="s">
        <v>395</v>
      </c>
      <c r="J59" s="153" t="s">
        <v>403</v>
      </c>
      <c r="K59" s="173">
        <v>1480900093875</v>
      </c>
      <c r="L59" s="174">
        <v>34635</v>
      </c>
      <c r="M59" s="107">
        <f t="shared" ca="1" si="0"/>
        <v>25</v>
      </c>
      <c r="N59" s="175">
        <v>3205121811</v>
      </c>
      <c r="O59" s="163" t="s">
        <v>110</v>
      </c>
      <c r="P59" s="109" t="s">
        <v>404</v>
      </c>
      <c r="Q59" s="109" t="s">
        <v>149</v>
      </c>
      <c r="R59" s="157">
        <f>AK59-AC59</f>
        <v>-43192</v>
      </c>
      <c r="S59" s="157"/>
      <c r="T59" s="109" t="s">
        <v>151</v>
      </c>
      <c r="U59" s="111" t="s">
        <v>101</v>
      </c>
      <c r="V59" s="111" t="s">
        <v>102</v>
      </c>
      <c r="W59" s="112"/>
      <c r="X59" s="112"/>
      <c r="Y59" s="112"/>
      <c r="Z59" s="112"/>
      <c r="AA59" s="112"/>
      <c r="AB59" s="162"/>
      <c r="AC59" s="158">
        <v>43192</v>
      </c>
      <c r="AD59" s="115">
        <f t="shared" si="1"/>
        <v>43312</v>
      </c>
      <c r="AE59" s="184">
        <v>43192</v>
      </c>
      <c r="AF59" s="117">
        <f t="shared" ca="1" si="2"/>
        <v>604</v>
      </c>
      <c r="AG59" s="160">
        <f t="shared" ca="1" si="3"/>
        <v>1</v>
      </c>
      <c r="AH59" s="160">
        <f t="shared" ca="1" si="4"/>
        <v>7</v>
      </c>
      <c r="AI59" s="179">
        <f t="shared" ca="1" si="5"/>
        <v>1.6547945205479453</v>
      </c>
      <c r="AJ59" s="121" t="str">
        <f t="shared" ca="1" si="6"/>
        <v>7</v>
      </c>
      <c r="AK59" s="159"/>
      <c r="AL59" s="181"/>
      <c r="AM59" s="163">
        <v>36</v>
      </c>
      <c r="AN59" s="107"/>
      <c r="AO59" s="163"/>
      <c r="AP59" s="107"/>
      <c r="AQ59" s="107"/>
      <c r="AR59" s="107">
        <v>5</v>
      </c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62"/>
      <c r="BE59" s="158"/>
      <c r="BF59" s="174"/>
      <c r="BG59" s="174"/>
      <c r="BH59" s="157"/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24"/>
      <c r="BU59" s="166"/>
      <c r="BV59" s="167"/>
      <c r="BW59" s="168"/>
      <c r="BX59" s="168"/>
      <c r="BY59" s="169"/>
      <c r="BZ59" s="137"/>
      <c r="CA59" s="170"/>
    </row>
    <row r="60" spans="1:79" s="171" customFormat="1" ht="25.5" x14ac:dyDescent="0.5">
      <c r="A60" s="100">
        <v>51</v>
      </c>
      <c r="B60" s="172" t="s">
        <v>405</v>
      </c>
      <c r="C60" s="180"/>
      <c r="D60" s="163" t="s">
        <v>105</v>
      </c>
      <c r="E60" s="157" t="s">
        <v>406</v>
      </c>
      <c r="F60" s="153" t="s">
        <v>407</v>
      </c>
      <c r="G60" s="103" t="s">
        <v>408</v>
      </c>
      <c r="H60" s="152" t="s">
        <v>409</v>
      </c>
      <c r="I60" s="152" t="s">
        <v>395</v>
      </c>
      <c r="J60" s="153" t="s">
        <v>410</v>
      </c>
      <c r="K60" s="173">
        <v>1369900364100</v>
      </c>
      <c r="L60" s="174">
        <v>35172</v>
      </c>
      <c r="M60" s="107">
        <f t="shared" ca="1" si="0"/>
        <v>23</v>
      </c>
      <c r="N60" s="175" t="s">
        <v>411</v>
      </c>
      <c r="O60" s="163" t="s">
        <v>110</v>
      </c>
      <c r="P60" s="109" t="s">
        <v>412</v>
      </c>
      <c r="Q60" s="109" t="s">
        <v>80</v>
      </c>
      <c r="R60" s="157">
        <f>AK60-AC60</f>
        <v>-43192</v>
      </c>
      <c r="S60" s="157"/>
      <c r="T60" s="109" t="s">
        <v>100</v>
      </c>
      <c r="U60" s="111" t="s">
        <v>101</v>
      </c>
      <c r="V60" s="111" t="s">
        <v>102</v>
      </c>
      <c r="W60" s="112"/>
      <c r="X60" s="112"/>
      <c r="Y60" s="112"/>
      <c r="Z60" s="112"/>
      <c r="AA60" s="112"/>
      <c r="AB60" s="162"/>
      <c r="AC60" s="158">
        <v>43192</v>
      </c>
      <c r="AD60" s="115">
        <f t="shared" si="1"/>
        <v>43312</v>
      </c>
      <c r="AE60" s="184">
        <v>43192</v>
      </c>
      <c r="AF60" s="117">
        <f t="shared" ca="1" si="2"/>
        <v>604</v>
      </c>
      <c r="AG60" s="160">
        <f t="shared" ca="1" si="3"/>
        <v>1</v>
      </c>
      <c r="AH60" s="160">
        <f t="shared" ca="1" si="4"/>
        <v>7</v>
      </c>
      <c r="AI60" s="179">
        <f t="shared" ca="1" si="5"/>
        <v>1.6547945205479453</v>
      </c>
      <c r="AJ60" s="121" t="str">
        <f t="shared" ca="1" si="6"/>
        <v>7</v>
      </c>
      <c r="AK60" s="159"/>
      <c r="AL60" s="181"/>
      <c r="AM60" s="163">
        <v>38</v>
      </c>
      <c r="AN60" s="107"/>
      <c r="AO60" s="163"/>
      <c r="AP60" s="107"/>
      <c r="AQ60" s="107"/>
      <c r="AR60" s="107"/>
      <c r="AS60" s="107">
        <v>5</v>
      </c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62"/>
      <c r="BE60" s="158"/>
      <c r="BF60" s="174"/>
      <c r="BG60" s="174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24"/>
      <c r="BU60" s="166"/>
      <c r="BV60" s="167"/>
      <c r="BW60" s="168"/>
      <c r="BX60" s="168"/>
      <c r="BY60" s="169"/>
      <c r="BZ60" s="137"/>
      <c r="CA60" s="170"/>
    </row>
    <row r="61" spans="1:79" s="171" customFormat="1" ht="25.5" x14ac:dyDescent="0.5">
      <c r="A61" s="100">
        <v>52</v>
      </c>
      <c r="B61" s="172" t="s">
        <v>413</v>
      </c>
      <c r="C61" s="163">
        <v>100096</v>
      </c>
      <c r="D61" s="163" t="s">
        <v>93</v>
      </c>
      <c r="E61" s="157" t="s">
        <v>414</v>
      </c>
      <c r="F61" s="153" t="s">
        <v>415</v>
      </c>
      <c r="G61" s="103" t="s">
        <v>416</v>
      </c>
      <c r="H61" s="152" t="s">
        <v>206</v>
      </c>
      <c r="I61" s="152"/>
      <c r="J61" s="153"/>
      <c r="K61" s="173">
        <v>1310700183006</v>
      </c>
      <c r="L61" s="174">
        <v>33262</v>
      </c>
      <c r="M61" s="107">
        <f t="shared" ca="1" si="0"/>
        <v>28</v>
      </c>
      <c r="N61" s="175"/>
      <c r="O61" s="163" t="s">
        <v>98</v>
      </c>
      <c r="P61" s="109" t="s">
        <v>306</v>
      </c>
      <c r="Q61" s="109" t="s">
        <v>290</v>
      </c>
      <c r="R61" s="157"/>
      <c r="S61" s="157"/>
      <c r="T61" s="109" t="s">
        <v>120</v>
      </c>
      <c r="U61" s="111" t="s">
        <v>101</v>
      </c>
      <c r="V61" s="111" t="s">
        <v>102</v>
      </c>
      <c r="W61" s="112"/>
      <c r="X61" s="112"/>
      <c r="Y61" s="112"/>
      <c r="Z61" s="112"/>
      <c r="AA61" s="112"/>
      <c r="AB61" s="162"/>
      <c r="AC61" s="158">
        <v>41173</v>
      </c>
      <c r="AD61" s="115">
        <f t="shared" si="1"/>
        <v>41293</v>
      </c>
      <c r="AE61" s="184">
        <v>41173</v>
      </c>
      <c r="AF61" s="117">
        <f t="shared" ca="1" si="2"/>
        <v>2623</v>
      </c>
      <c r="AG61" s="160">
        <f t="shared" ca="1" si="3"/>
        <v>7</v>
      </c>
      <c r="AH61" s="160">
        <f t="shared" ca="1" si="4"/>
        <v>2</v>
      </c>
      <c r="AI61" s="179">
        <f t="shared" ca="1" si="5"/>
        <v>7.1863013698630134</v>
      </c>
      <c r="AJ61" s="121" t="str">
        <f t="shared" ca="1" si="6"/>
        <v>12</v>
      </c>
      <c r="AK61" s="159"/>
      <c r="AL61" s="181"/>
      <c r="AM61" s="163"/>
      <c r="AN61" s="107"/>
      <c r="AO61" s="163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62"/>
      <c r="BE61" s="158"/>
      <c r="BF61" s="174"/>
      <c r="BG61" s="174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24"/>
      <c r="BU61" s="166"/>
      <c r="BV61" s="167"/>
      <c r="BW61" s="168"/>
      <c r="BX61" s="168"/>
      <c r="BY61" s="169"/>
      <c r="BZ61" s="137"/>
      <c r="CA61" s="170"/>
    </row>
    <row r="62" spans="1:79" s="171" customFormat="1" ht="25.5" x14ac:dyDescent="0.5">
      <c r="A62" s="100">
        <v>53</v>
      </c>
      <c r="B62" s="172" t="s">
        <v>417</v>
      </c>
      <c r="C62" s="163">
        <v>100097</v>
      </c>
      <c r="D62" s="163" t="s">
        <v>105</v>
      </c>
      <c r="E62" s="157" t="s">
        <v>418</v>
      </c>
      <c r="F62" s="153" t="s">
        <v>309</v>
      </c>
      <c r="G62" s="103" t="s">
        <v>419</v>
      </c>
      <c r="H62" s="152" t="s">
        <v>420</v>
      </c>
      <c r="I62" s="152"/>
      <c r="J62" s="153"/>
      <c r="K62" s="173">
        <v>1129700038898</v>
      </c>
      <c r="L62" s="174">
        <v>34346</v>
      </c>
      <c r="M62" s="107">
        <f t="shared" ca="1" si="0"/>
        <v>25</v>
      </c>
      <c r="N62" s="175"/>
      <c r="O62" s="163" t="s">
        <v>110</v>
      </c>
      <c r="P62" s="109" t="s">
        <v>118</v>
      </c>
      <c r="Q62" s="109" t="s">
        <v>172</v>
      </c>
      <c r="R62" s="157"/>
      <c r="S62" s="157"/>
      <c r="T62" s="109" t="s">
        <v>120</v>
      </c>
      <c r="U62" s="164" t="s">
        <v>101</v>
      </c>
      <c r="V62" s="111" t="s">
        <v>102</v>
      </c>
      <c r="W62" s="112"/>
      <c r="X62" s="112"/>
      <c r="Y62" s="112"/>
      <c r="Z62" s="112"/>
      <c r="AA62" s="112"/>
      <c r="AB62" s="162">
        <v>43101</v>
      </c>
      <c r="AC62" s="158">
        <v>41218</v>
      </c>
      <c r="AD62" s="185">
        <f t="shared" si="1"/>
        <v>41338</v>
      </c>
      <c r="AE62" s="159">
        <v>41218</v>
      </c>
      <c r="AF62" s="117">
        <f t="shared" ca="1" si="2"/>
        <v>2578</v>
      </c>
      <c r="AG62" s="160">
        <f t="shared" ca="1" si="3"/>
        <v>7</v>
      </c>
      <c r="AH62" s="160">
        <f t="shared" ca="1" si="4"/>
        <v>0</v>
      </c>
      <c r="AI62" s="179">
        <f t="shared" ca="1" si="5"/>
        <v>7.0630136986301366</v>
      </c>
      <c r="AJ62" s="121" t="str">
        <f t="shared" ca="1" si="6"/>
        <v>12</v>
      </c>
      <c r="AK62" s="159"/>
      <c r="AL62" s="161"/>
      <c r="AM62" s="159"/>
      <c r="AN62" s="107"/>
      <c r="AO62" s="159"/>
      <c r="AP62" s="107"/>
      <c r="AQ62" s="107">
        <v>3</v>
      </c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62"/>
      <c r="BE62" s="158"/>
      <c r="BF62" s="174"/>
      <c r="BG62" s="174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24"/>
      <c r="BU62" s="166"/>
      <c r="BV62" s="167"/>
      <c r="BW62" s="168"/>
      <c r="BX62" s="168"/>
      <c r="BY62" s="169"/>
      <c r="BZ62" s="137"/>
      <c r="CA62" s="170"/>
    </row>
    <row r="63" spans="1:79" s="171" customFormat="1" ht="25.5" x14ac:dyDescent="0.5">
      <c r="A63" s="100">
        <v>54</v>
      </c>
      <c r="B63" s="172" t="s">
        <v>421</v>
      </c>
      <c r="C63" s="163">
        <v>100098</v>
      </c>
      <c r="D63" s="163" t="s">
        <v>105</v>
      </c>
      <c r="E63" s="157" t="s">
        <v>422</v>
      </c>
      <c r="F63" s="153" t="s">
        <v>423</v>
      </c>
      <c r="G63" s="103" t="s">
        <v>424</v>
      </c>
      <c r="H63" s="152" t="s">
        <v>425</v>
      </c>
      <c r="I63" s="152"/>
      <c r="J63" s="153"/>
      <c r="K63" s="173">
        <v>1120600099005</v>
      </c>
      <c r="L63" s="174">
        <v>31950</v>
      </c>
      <c r="M63" s="107">
        <f t="shared" ca="1" si="0"/>
        <v>32</v>
      </c>
      <c r="N63" s="175"/>
      <c r="O63" s="163" t="s">
        <v>110</v>
      </c>
      <c r="P63" s="109" t="s">
        <v>397</v>
      </c>
      <c r="Q63" s="109" t="s">
        <v>426</v>
      </c>
      <c r="R63" s="157"/>
      <c r="S63" s="157"/>
      <c r="T63" s="109" t="s">
        <v>120</v>
      </c>
      <c r="U63" s="164" t="s">
        <v>101</v>
      </c>
      <c r="V63" s="111" t="s">
        <v>102</v>
      </c>
      <c r="W63" s="112"/>
      <c r="X63" s="112"/>
      <c r="Y63" s="112"/>
      <c r="Z63" s="112"/>
      <c r="AA63" s="112"/>
      <c r="AB63" s="162">
        <v>43101</v>
      </c>
      <c r="AC63" s="158">
        <v>41396</v>
      </c>
      <c r="AD63" s="185">
        <f t="shared" si="1"/>
        <v>41516</v>
      </c>
      <c r="AE63" s="159">
        <v>41396</v>
      </c>
      <c r="AF63" s="117">
        <f t="shared" ca="1" si="2"/>
        <v>2400</v>
      </c>
      <c r="AG63" s="160">
        <f t="shared" ca="1" si="3"/>
        <v>6</v>
      </c>
      <c r="AH63" s="160">
        <f t="shared" ca="1" si="4"/>
        <v>6</v>
      </c>
      <c r="AI63" s="179">
        <f t="shared" ca="1" si="5"/>
        <v>6.5753424657534243</v>
      </c>
      <c r="AJ63" s="121" t="str">
        <f t="shared" ca="1" si="6"/>
        <v>12</v>
      </c>
      <c r="AK63" s="159"/>
      <c r="AL63" s="161"/>
      <c r="AM63" s="159"/>
      <c r="AN63" s="107"/>
      <c r="AO63" s="159"/>
      <c r="AP63" s="107"/>
      <c r="AQ63" s="107"/>
      <c r="AR63" s="107"/>
      <c r="AS63" s="107"/>
      <c r="AT63" s="107"/>
      <c r="AU63" s="107"/>
      <c r="AV63" s="107"/>
      <c r="AW63" s="107"/>
      <c r="AX63" s="107">
        <v>3</v>
      </c>
      <c r="AY63" s="107"/>
      <c r="AZ63" s="107"/>
      <c r="BA63" s="107"/>
      <c r="BB63" s="107"/>
      <c r="BC63" s="107"/>
      <c r="BD63" s="162"/>
      <c r="BE63" s="158"/>
      <c r="BF63" s="174"/>
      <c r="BG63" s="174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24"/>
      <c r="BU63" s="166"/>
      <c r="BV63" s="167"/>
      <c r="BW63" s="168"/>
      <c r="BX63" s="168"/>
      <c r="BY63" s="169"/>
      <c r="BZ63" s="137"/>
      <c r="CA63" s="170"/>
    </row>
    <row r="64" spans="1:79" s="171" customFormat="1" ht="25.5" x14ac:dyDescent="0.5">
      <c r="A64" s="100">
        <v>55</v>
      </c>
      <c r="B64" s="172" t="s">
        <v>427</v>
      </c>
      <c r="C64" s="163">
        <v>100099</v>
      </c>
      <c r="D64" s="163" t="s">
        <v>123</v>
      </c>
      <c r="E64" s="157" t="s">
        <v>428</v>
      </c>
      <c r="F64" s="153" t="s">
        <v>429</v>
      </c>
      <c r="G64" s="103" t="s">
        <v>430</v>
      </c>
      <c r="H64" s="152" t="s">
        <v>431</v>
      </c>
      <c r="I64" s="152"/>
      <c r="J64" s="153"/>
      <c r="K64" s="173">
        <v>3341601095441</v>
      </c>
      <c r="L64" s="174">
        <v>27874</v>
      </c>
      <c r="M64" s="107">
        <f t="shared" ca="1" si="0"/>
        <v>43</v>
      </c>
      <c r="N64" s="175"/>
      <c r="O64" s="163" t="s">
        <v>110</v>
      </c>
      <c r="P64" s="109" t="s">
        <v>118</v>
      </c>
      <c r="Q64" s="109" t="s">
        <v>290</v>
      </c>
      <c r="R64" s="153"/>
      <c r="S64" s="153"/>
      <c r="T64" s="109" t="s">
        <v>120</v>
      </c>
      <c r="U64" s="164" t="s">
        <v>101</v>
      </c>
      <c r="V64" s="111" t="s">
        <v>102</v>
      </c>
      <c r="W64" s="112"/>
      <c r="X64" s="112"/>
      <c r="Y64" s="112"/>
      <c r="Z64" s="112"/>
      <c r="AA64" s="112"/>
      <c r="AB64" s="162">
        <v>43101</v>
      </c>
      <c r="AC64" s="158">
        <v>41435</v>
      </c>
      <c r="AD64" s="185">
        <f t="shared" si="1"/>
        <v>41555</v>
      </c>
      <c r="AE64" s="159">
        <v>41435</v>
      </c>
      <c r="AF64" s="117">
        <f t="shared" ca="1" si="2"/>
        <v>2361</v>
      </c>
      <c r="AG64" s="160">
        <f t="shared" ca="1" si="3"/>
        <v>6</v>
      </c>
      <c r="AH64" s="160">
        <f t="shared" ca="1" si="4"/>
        <v>5</v>
      </c>
      <c r="AI64" s="179">
        <f t="shared" ca="1" si="5"/>
        <v>6.4684931506849317</v>
      </c>
      <c r="AJ64" s="121" t="str">
        <f t="shared" ca="1" si="6"/>
        <v>12</v>
      </c>
      <c r="AK64" s="159"/>
      <c r="AL64" s="161"/>
      <c r="AM64" s="159"/>
      <c r="AN64" s="107"/>
      <c r="AO64" s="159"/>
      <c r="AP64" s="107"/>
      <c r="AQ64" s="107">
        <v>3</v>
      </c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62"/>
      <c r="BE64" s="158"/>
      <c r="BF64" s="174"/>
      <c r="BG64" s="174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24"/>
      <c r="BU64" s="166"/>
      <c r="BV64" s="167"/>
      <c r="BW64" s="168"/>
      <c r="BX64" s="168"/>
      <c r="BY64" s="169"/>
      <c r="BZ64" s="137"/>
      <c r="CA64" s="170"/>
    </row>
    <row r="65" spans="1:79" s="171" customFormat="1" ht="25.5" x14ac:dyDescent="0.5">
      <c r="A65" s="100">
        <v>56</v>
      </c>
      <c r="B65" s="172" t="s">
        <v>432</v>
      </c>
      <c r="C65" s="163">
        <v>900017</v>
      </c>
      <c r="D65" s="163" t="s">
        <v>93</v>
      </c>
      <c r="E65" s="157" t="s">
        <v>433</v>
      </c>
      <c r="F65" s="153" t="s">
        <v>434</v>
      </c>
      <c r="G65" s="103" t="s">
        <v>435</v>
      </c>
      <c r="H65" s="152" t="s">
        <v>436</v>
      </c>
      <c r="I65" s="152"/>
      <c r="J65" s="153"/>
      <c r="K65" s="173">
        <v>1670700049251</v>
      </c>
      <c r="L65" s="174">
        <v>31492</v>
      </c>
      <c r="M65" s="107">
        <f t="shared" ca="1" si="0"/>
        <v>33</v>
      </c>
      <c r="N65" s="175"/>
      <c r="O65" s="163" t="s">
        <v>98</v>
      </c>
      <c r="P65" s="109" t="s">
        <v>437</v>
      </c>
      <c r="Q65" s="109" t="s">
        <v>200</v>
      </c>
      <c r="R65" s="157"/>
      <c r="S65" s="157"/>
      <c r="T65" s="109" t="s">
        <v>201</v>
      </c>
      <c r="U65" s="111" t="s">
        <v>101</v>
      </c>
      <c r="V65" s="111" t="s">
        <v>102</v>
      </c>
      <c r="W65" s="112"/>
      <c r="X65" s="112"/>
      <c r="Y65" s="112"/>
      <c r="Z65" s="112"/>
      <c r="AA65" s="112"/>
      <c r="AB65" s="162"/>
      <c r="AC65" s="158">
        <v>41190</v>
      </c>
      <c r="AD65" s="115">
        <f t="shared" si="1"/>
        <v>41310</v>
      </c>
      <c r="AE65" s="184">
        <v>41190</v>
      </c>
      <c r="AF65" s="117">
        <f t="shared" ca="1" si="2"/>
        <v>2606</v>
      </c>
      <c r="AG65" s="160">
        <f t="shared" ca="1" si="3"/>
        <v>7</v>
      </c>
      <c r="AH65" s="160">
        <f t="shared" ca="1" si="4"/>
        <v>1</v>
      </c>
      <c r="AI65" s="179">
        <f t="shared" ca="1" si="5"/>
        <v>7.13972602739726</v>
      </c>
      <c r="AJ65" s="121" t="str">
        <f t="shared" ca="1" si="6"/>
        <v>12</v>
      </c>
      <c r="AK65" s="159"/>
      <c r="AL65" s="181"/>
      <c r="AM65" s="163"/>
      <c r="AN65" s="107"/>
      <c r="AO65" s="163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62"/>
      <c r="BE65" s="158"/>
      <c r="BF65" s="174"/>
      <c r="BG65" s="174"/>
      <c r="BH65" s="157"/>
      <c r="BI65" s="157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24"/>
      <c r="BU65" s="166"/>
      <c r="BV65" s="167"/>
      <c r="BW65" s="168"/>
      <c r="BX65" s="168"/>
      <c r="BY65" s="169"/>
      <c r="BZ65" s="137"/>
      <c r="CA65" s="170"/>
    </row>
    <row r="66" spans="1:79" s="171" customFormat="1" ht="25.5" x14ac:dyDescent="0.5">
      <c r="A66" s="100">
        <v>57</v>
      </c>
      <c r="B66" s="172" t="s">
        <v>438</v>
      </c>
      <c r="C66" s="186"/>
      <c r="D66" s="163" t="s">
        <v>93</v>
      </c>
      <c r="E66" s="157" t="s">
        <v>439</v>
      </c>
      <c r="F66" s="153" t="s">
        <v>440</v>
      </c>
      <c r="G66" s="103" t="s">
        <v>441</v>
      </c>
      <c r="H66" s="152" t="s">
        <v>442</v>
      </c>
      <c r="I66" s="152" t="s">
        <v>443</v>
      </c>
      <c r="J66" s="153" t="s">
        <v>444</v>
      </c>
      <c r="K66" s="173">
        <v>1710700061926</v>
      </c>
      <c r="L66" s="174">
        <v>34936</v>
      </c>
      <c r="M66" s="107">
        <f t="shared" ca="1" si="0"/>
        <v>24</v>
      </c>
      <c r="N66" s="175">
        <v>4370022396</v>
      </c>
      <c r="O66" s="163" t="s">
        <v>98</v>
      </c>
      <c r="P66" s="109" t="s">
        <v>445</v>
      </c>
      <c r="Q66" s="109" t="s">
        <v>80</v>
      </c>
      <c r="R66" s="157">
        <f t="shared" ref="R66:R71" si="7">AK66-AC66</f>
        <v>-43235</v>
      </c>
      <c r="S66" s="103"/>
      <c r="T66" s="109" t="s">
        <v>100</v>
      </c>
      <c r="U66" s="111" t="s">
        <v>101</v>
      </c>
      <c r="V66" s="111" t="s">
        <v>102</v>
      </c>
      <c r="W66" s="112"/>
      <c r="X66" s="112"/>
      <c r="Y66" s="112"/>
      <c r="Z66" s="112"/>
      <c r="AA66" s="112"/>
      <c r="AB66" s="162"/>
      <c r="AC66" s="158">
        <v>43235</v>
      </c>
      <c r="AD66" s="115">
        <f t="shared" si="1"/>
        <v>43355</v>
      </c>
      <c r="AE66" s="184">
        <v>43235</v>
      </c>
      <c r="AF66" s="117">
        <f t="shared" ca="1" si="2"/>
        <v>561</v>
      </c>
      <c r="AG66" s="160">
        <f t="shared" ca="1" si="3"/>
        <v>1</v>
      </c>
      <c r="AH66" s="160">
        <f t="shared" ca="1" si="4"/>
        <v>6</v>
      </c>
      <c r="AI66" s="179">
        <f t="shared" ca="1" si="5"/>
        <v>1.536986301369863</v>
      </c>
      <c r="AJ66" s="121" t="str">
        <f t="shared" ca="1" si="6"/>
        <v>7</v>
      </c>
      <c r="AK66" s="159"/>
      <c r="AL66" s="181"/>
      <c r="AM66" s="182">
        <v>42</v>
      </c>
      <c r="AN66" s="107"/>
      <c r="AO66" s="163"/>
      <c r="AP66" s="107"/>
      <c r="AQ66" s="107">
        <v>2</v>
      </c>
      <c r="AR66" s="107"/>
      <c r="AS66" s="107"/>
      <c r="AT66" s="107"/>
      <c r="AU66" s="107"/>
      <c r="AV66" s="107">
        <v>3</v>
      </c>
      <c r="AW66" s="107"/>
      <c r="AX66" s="107"/>
      <c r="AY66" s="107"/>
      <c r="AZ66" s="107"/>
      <c r="BA66" s="107"/>
      <c r="BB66" s="107"/>
      <c r="BC66" s="107"/>
      <c r="BD66" s="162"/>
      <c r="BE66" s="158"/>
      <c r="BF66" s="174"/>
      <c r="BG66" s="174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24"/>
      <c r="BU66" s="166"/>
      <c r="BV66" s="167"/>
      <c r="BW66" s="168"/>
      <c r="BX66" s="168"/>
      <c r="BY66" s="169"/>
      <c r="BZ66" s="137"/>
      <c r="CA66" s="170"/>
    </row>
    <row r="67" spans="1:79" s="171" customFormat="1" ht="25.5" x14ac:dyDescent="0.5">
      <c r="A67" s="100">
        <v>58</v>
      </c>
      <c r="B67" s="172" t="s">
        <v>446</v>
      </c>
      <c r="C67" s="186"/>
      <c r="D67" s="163" t="s">
        <v>105</v>
      </c>
      <c r="E67" s="157" t="s">
        <v>447</v>
      </c>
      <c r="F67" s="153" t="s">
        <v>448</v>
      </c>
      <c r="G67" s="103" t="s">
        <v>449</v>
      </c>
      <c r="H67" s="152" t="s">
        <v>450</v>
      </c>
      <c r="I67" s="152" t="s">
        <v>395</v>
      </c>
      <c r="J67" s="153" t="s">
        <v>451</v>
      </c>
      <c r="K67" s="173">
        <v>1100200879399</v>
      </c>
      <c r="L67" s="174">
        <v>34281</v>
      </c>
      <c r="M67" s="107">
        <f t="shared" ca="1" si="0"/>
        <v>26</v>
      </c>
      <c r="N67" s="175">
        <v>3572934995</v>
      </c>
      <c r="O67" s="163" t="s">
        <v>110</v>
      </c>
      <c r="P67" s="109" t="s">
        <v>128</v>
      </c>
      <c r="Q67" s="109" t="s">
        <v>111</v>
      </c>
      <c r="R67" s="157">
        <f t="shared" si="7"/>
        <v>-43242</v>
      </c>
      <c r="S67" s="157"/>
      <c r="T67" s="109" t="s">
        <v>112</v>
      </c>
      <c r="U67" s="111" t="s">
        <v>101</v>
      </c>
      <c r="V67" s="111" t="s">
        <v>102</v>
      </c>
      <c r="W67" s="112"/>
      <c r="X67" s="112"/>
      <c r="Y67" s="112"/>
      <c r="Z67" s="112"/>
      <c r="AA67" s="112"/>
      <c r="AB67" s="162"/>
      <c r="AC67" s="158">
        <v>43242</v>
      </c>
      <c r="AD67" s="115">
        <f t="shared" si="1"/>
        <v>43362</v>
      </c>
      <c r="AE67" s="184">
        <v>43242</v>
      </c>
      <c r="AF67" s="117">
        <f t="shared" ca="1" si="2"/>
        <v>554</v>
      </c>
      <c r="AG67" s="160">
        <f t="shared" ca="1" si="3"/>
        <v>1</v>
      </c>
      <c r="AH67" s="160">
        <f t="shared" ca="1" si="4"/>
        <v>6</v>
      </c>
      <c r="AI67" s="179">
        <f t="shared" ca="1" si="5"/>
        <v>1.5178082191780822</v>
      </c>
      <c r="AJ67" s="121" t="str">
        <f t="shared" ca="1" si="6"/>
        <v>7</v>
      </c>
      <c r="AK67" s="159"/>
      <c r="AL67" s="181"/>
      <c r="AM67" s="163"/>
      <c r="AN67" s="107"/>
      <c r="AO67" s="163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62"/>
      <c r="BE67" s="158"/>
      <c r="BF67" s="174"/>
      <c r="BG67" s="174"/>
      <c r="BH67" s="157"/>
      <c r="BI67" s="157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24"/>
      <c r="BU67" s="166"/>
      <c r="BV67" s="167"/>
      <c r="BW67" s="168"/>
      <c r="BX67" s="168"/>
      <c r="BY67" s="169"/>
      <c r="BZ67" s="137"/>
      <c r="CA67" s="170"/>
    </row>
    <row r="68" spans="1:79" s="171" customFormat="1" ht="25.5" x14ac:dyDescent="0.5">
      <c r="A68" s="100">
        <v>59</v>
      </c>
      <c r="B68" s="172" t="s">
        <v>452</v>
      </c>
      <c r="C68" s="180"/>
      <c r="D68" s="163" t="s">
        <v>105</v>
      </c>
      <c r="E68" s="157" t="s">
        <v>453</v>
      </c>
      <c r="F68" s="153" t="s">
        <v>454</v>
      </c>
      <c r="G68" s="103" t="s">
        <v>455</v>
      </c>
      <c r="H68" s="152" t="s">
        <v>456</v>
      </c>
      <c r="I68" s="152" t="s">
        <v>395</v>
      </c>
      <c r="J68" s="153" t="s">
        <v>457</v>
      </c>
      <c r="K68" s="173">
        <v>1129700093295</v>
      </c>
      <c r="L68" s="174">
        <v>35075</v>
      </c>
      <c r="M68" s="107">
        <f t="shared" ca="1" si="0"/>
        <v>23</v>
      </c>
      <c r="N68" s="175">
        <v>3014190146</v>
      </c>
      <c r="O68" s="163" t="s">
        <v>110</v>
      </c>
      <c r="P68" s="109" t="s">
        <v>458</v>
      </c>
      <c r="Q68" s="109" t="s">
        <v>111</v>
      </c>
      <c r="R68" s="157">
        <f t="shared" si="7"/>
        <v>-43255</v>
      </c>
      <c r="S68" s="157"/>
      <c r="T68" s="109" t="s">
        <v>112</v>
      </c>
      <c r="U68" s="111" t="s">
        <v>101</v>
      </c>
      <c r="V68" s="111" t="s">
        <v>102</v>
      </c>
      <c r="W68" s="112"/>
      <c r="X68" s="112"/>
      <c r="Y68" s="112"/>
      <c r="Z68" s="112"/>
      <c r="AA68" s="112"/>
      <c r="AB68" s="162"/>
      <c r="AC68" s="158">
        <v>43255</v>
      </c>
      <c r="AD68" s="115">
        <f t="shared" si="1"/>
        <v>43375</v>
      </c>
      <c r="AE68" s="159">
        <v>43255</v>
      </c>
      <c r="AF68" s="117">
        <f t="shared" ca="1" si="2"/>
        <v>541</v>
      </c>
      <c r="AG68" s="160">
        <f t="shared" ca="1" si="3"/>
        <v>1</v>
      </c>
      <c r="AH68" s="160">
        <f t="shared" ca="1" si="4"/>
        <v>5</v>
      </c>
      <c r="AI68" s="179">
        <f t="shared" ca="1" si="5"/>
        <v>1.4821917808219178</v>
      </c>
      <c r="AJ68" s="121" t="str">
        <f t="shared" ca="1" si="6"/>
        <v>7</v>
      </c>
      <c r="AK68" s="159"/>
      <c r="AL68" s="181"/>
      <c r="AM68" s="163"/>
      <c r="AN68" s="107"/>
      <c r="AO68" s="163"/>
      <c r="AP68" s="107"/>
      <c r="AQ68" s="107"/>
      <c r="AR68" s="107"/>
      <c r="AS68" s="107">
        <v>5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62"/>
      <c r="BE68" s="158"/>
      <c r="BF68" s="174"/>
      <c r="BG68" s="174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24"/>
      <c r="BU68" s="166"/>
      <c r="BV68" s="167"/>
      <c r="BW68" s="168"/>
      <c r="BX68" s="168"/>
      <c r="BY68" s="169"/>
      <c r="BZ68" s="137"/>
      <c r="CA68" s="170"/>
    </row>
    <row r="69" spans="1:79" s="171" customFormat="1" ht="25.5" x14ac:dyDescent="0.5">
      <c r="A69" s="100">
        <v>60</v>
      </c>
      <c r="B69" s="172" t="s">
        <v>459</v>
      </c>
      <c r="C69" s="180"/>
      <c r="D69" s="163" t="s">
        <v>93</v>
      </c>
      <c r="E69" s="157" t="s">
        <v>460</v>
      </c>
      <c r="F69" s="153" t="s">
        <v>461</v>
      </c>
      <c r="G69" s="103" t="s">
        <v>462</v>
      </c>
      <c r="H69" s="152" t="s">
        <v>463</v>
      </c>
      <c r="I69" s="152" t="s">
        <v>443</v>
      </c>
      <c r="J69" s="153" t="s">
        <v>464</v>
      </c>
      <c r="K69" s="173">
        <v>2560300014319</v>
      </c>
      <c r="L69" s="174">
        <v>32343</v>
      </c>
      <c r="M69" s="107">
        <f t="shared" ca="1" si="0"/>
        <v>31</v>
      </c>
      <c r="N69" s="175"/>
      <c r="O69" s="163" t="s">
        <v>98</v>
      </c>
      <c r="P69" s="109" t="s">
        <v>465</v>
      </c>
      <c r="Q69" s="109" t="s">
        <v>80</v>
      </c>
      <c r="R69" s="157">
        <f t="shared" si="7"/>
        <v>-43282</v>
      </c>
      <c r="S69" s="103"/>
      <c r="T69" s="109" t="s">
        <v>100</v>
      </c>
      <c r="U69" s="111" t="s">
        <v>101</v>
      </c>
      <c r="V69" s="111" t="s">
        <v>102</v>
      </c>
      <c r="W69" s="112"/>
      <c r="X69" s="112"/>
      <c r="Y69" s="112"/>
      <c r="Z69" s="112"/>
      <c r="AA69" s="112"/>
      <c r="AB69" s="187" t="s">
        <v>466</v>
      </c>
      <c r="AC69" s="158">
        <v>43282</v>
      </c>
      <c r="AD69" s="115">
        <f t="shared" si="1"/>
        <v>43402</v>
      </c>
      <c r="AE69" s="159">
        <v>43283</v>
      </c>
      <c r="AF69" s="117">
        <f t="shared" ca="1" si="2"/>
        <v>513</v>
      </c>
      <c r="AG69" s="160">
        <f t="shared" ca="1" si="3"/>
        <v>1</v>
      </c>
      <c r="AH69" s="160">
        <f t="shared" ca="1" si="4"/>
        <v>4</v>
      </c>
      <c r="AI69" s="179">
        <f t="shared" ca="1" si="5"/>
        <v>1.4054794520547946</v>
      </c>
      <c r="AJ69" s="121" t="str">
        <f t="shared" ca="1" si="6"/>
        <v>7</v>
      </c>
      <c r="AK69" s="159"/>
      <c r="AL69" s="181"/>
      <c r="AM69" s="163">
        <v>41</v>
      </c>
      <c r="AN69" s="107"/>
      <c r="AO69" s="163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>
        <v>5</v>
      </c>
      <c r="AZ69" s="107"/>
      <c r="BA69" s="107"/>
      <c r="BB69" s="107"/>
      <c r="BC69" s="107"/>
      <c r="BD69" s="162"/>
      <c r="BE69" s="158"/>
      <c r="BF69" s="174"/>
      <c r="BG69" s="174"/>
      <c r="BH69" s="157"/>
      <c r="BI69" s="157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24"/>
      <c r="BU69" s="166"/>
      <c r="BV69" s="167"/>
      <c r="BW69" s="168"/>
      <c r="BX69" s="168"/>
      <c r="BY69" s="169"/>
      <c r="BZ69" s="137"/>
      <c r="CA69" s="170"/>
    </row>
    <row r="70" spans="1:79" s="171" customFormat="1" ht="25.5" x14ac:dyDescent="0.5">
      <c r="A70" s="100">
        <v>61</v>
      </c>
      <c r="B70" s="172" t="s">
        <v>467</v>
      </c>
      <c r="C70" s="180"/>
      <c r="D70" s="163" t="s">
        <v>93</v>
      </c>
      <c r="E70" s="157" t="s">
        <v>468</v>
      </c>
      <c r="F70" s="153" t="s">
        <v>469</v>
      </c>
      <c r="G70" s="103" t="s">
        <v>470</v>
      </c>
      <c r="H70" s="152" t="s">
        <v>471</v>
      </c>
      <c r="I70" s="152" t="s">
        <v>380</v>
      </c>
      <c r="J70" s="153" t="s">
        <v>472</v>
      </c>
      <c r="K70" s="173">
        <v>1620100212631</v>
      </c>
      <c r="L70" s="174">
        <v>34958</v>
      </c>
      <c r="M70" s="107">
        <f t="shared" ca="1" si="0"/>
        <v>24</v>
      </c>
      <c r="N70" s="175">
        <v>4130074525</v>
      </c>
      <c r="O70" s="163" t="s">
        <v>98</v>
      </c>
      <c r="P70" s="109" t="s">
        <v>128</v>
      </c>
      <c r="Q70" s="109" t="s">
        <v>111</v>
      </c>
      <c r="R70" s="157">
        <f t="shared" si="7"/>
        <v>-43313</v>
      </c>
      <c r="S70" s="157"/>
      <c r="T70" s="109" t="s">
        <v>112</v>
      </c>
      <c r="U70" s="111" t="s">
        <v>101</v>
      </c>
      <c r="V70" s="111" t="s">
        <v>102</v>
      </c>
      <c r="W70" s="112"/>
      <c r="X70" s="112"/>
      <c r="Y70" s="112"/>
      <c r="Z70" s="112"/>
      <c r="AA70" s="112"/>
      <c r="AB70" s="187" t="s">
        <v>466</v>
      </c>
      <c r="AC70" s="158">
        <v>43313</v>
      </c>
      <c r="AD70" s="115">
        <f t="shared" si="1"/>
        <v>43433</v>
      </c>
      <c r="AE70" s="159">
        <v>43313</v>
      </c>
      <c r="AF70" s="117">
        <f t="shared" ca="1" si="2"/>
        <v>483</v>
      </c>
      <c r="AG70" s="160">
        <f t="shared" ca="1" si="3"/>
        <v>1</v>
      </c>
      <c r="AH70" s="160">
        <f t="shared" ca="1" si="4"/>
        <v>3</v>
      </c>
      <c r="AI70" s="179">
        <f t="shared" ca="1" si="5"/>
        <v>1.3232876712328767</v>
      </c>
      <c r="AJ70" s="121" t="str">
        <f t="shared" ca="1" si="6"/>
        <v>7</v>
      </c>
      <c r="AK70" s="159"/>
      <c r="AL70" s="181"/>
      <c r="AM70" s="163"/>
      <c r="AN70" s="107"/>
      <c r="AO70" s="163"/>
      <c r="AP70" s="107"/>
      <c r="AQ70" s="107"/>
      <c r="AR70" s="107"/>
      <c r="AS70" s="107"/>
      <c r="AT70" s="107"/>
      <c r="AU70" s="107"/>
      <c r="AV70" s="107"/>
      <c r="AW70" s="107">
        <v>5</v>
      </c>
      <c r="AX70" s="107"/>
      <c r="AY70" s="107"/>
      <c r="AZ70" s="107"/>
      <c r="BA70" s="107"/>
      <c r="BB70" s="107"/>
      <c r="BC70" s="107"/>
      <c r="BD70" s="162"/>
      <c r="BE70" s="158"/>
      <c r="BF70" s="174"/>
      <c r="BG70" s="174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24"/>
      <c r="BU70" s="166"/>
      <c r="BV70" s="167"/>
      <c r="BW70" s="168"/>
      <c r="BX70" s="168"/>
      <c r="BY70" s="169"/>
      <c r="BZ70" s="137"/>
      <c r="CA70" s="170"/>
    </row>
    <row r="71" spans="1:79" s="171" customFormat="1" ht="24" customHeight="1" x14ac:dyDescent="0.5">
      <c r="A71" s="100">
        <v>62</v>
      </c>
      <c r="B71" s="172" t="s">
        <v>473</v>
      </c>
      <c r="C71" s="180"/>
      <c r="D71" s="163" t="s">
        <v>93</v>
      </c>
      <c r="E71" s="157" t="s">
        <v>474</v>
      </c>
      <c r="F71" s="153" t="s">
        <v>475</v>
      </c>
      <c r="G71" s="103" t="s">
        <v>476</v>
      </c>
      <c r="H71" s="152" t="s">
        <v>477</v>
      </c>
      <c r="I71" s="152" t="s">
        <v>380</v>
      </c>
      <c r="J71" s="153" t="s">
        <v>478</v>
      </c>
      <c r="K71" s="173">
        <v>1640100247540</v>
      </c>
      <c r="L71" s="174">
        <v>35041</v>
      </c>
      <c r="M71" s="107">
        <f t="shared" ca="1" si="0"/>
        <v>24</v>
      </c>
      <c r="N71" s="175">
        <v>4210075823</v>
      </c>
      <c r="O71" s="163" t="s">
        <v>98</v>
      </c>
      <c r="P71" s="109" t="s">
        <v>479</v>
      </c>
      <c r="Q71" s="109" t="s">
        <v>135</v>
      </c>
      <c r="R71" s="157">
        <f t="shared" si="7"/>
        <v>-43313</v>
      </c>
      <c r="S71" s="103"/>
      <c r="T71" s="109" t="s">
        <v>136</v>
      </c>
      <c r="U71" s="110" t="s">
        <v>101</v>
      </c>
      <c r="V71" s="111" t="s">
        <v>102</v>
      </c>
      <c r="W71" s="112"/>
      <c r="X71" s="112"/>
      <c r="Y71" s="112"/>
      <c r="Z71" s="112"/>
      <c r="AA71" s="112"/>
      <c r="AB71" s="187" t="s">
        <v>466</v>
      </c>
      <c r="AC71" s="158">
        <v>43313</v>
      </c>
      <c r="AD71" s="115">
        <f t="shared" si="1"/>
        <v>43433</v>
      </c>
      <c r="AE71" s="159">
        <v>43313</v>
      </c>
      <c r="AF71" s="117">
        <f t="shared" ca="1" si="2"/>
        <v>483</v>
      </c>
      <c r="AG71" s="160">
        <f t="shared" ca="1" si="3"/>
        <v>1</v>
      </c>
      <c r="AH71" s="160">
        <f t="shared" ca="1" si="4"/>
        <v>3</v>
      </c>
      <c r="AI71" s="179">
        <f t="shared" ca="1" si="5"/>
        <v>1.3232876712328767</v>
      </c>
      <c r="AJ71" s="121" t="str">
        <f t="shared" ca="1" si="6"/>
        <v>7</v>
      </c>
      <c r="AK71" s="159"/>
      <c r="AL71" s="181"/>
      <c r="AM71" s="163"/>
      <c r="AN71" s="107"/>
      <c r="AO71" s="163"/>
      <c r="AP71" s="107"/>
      <c r="AQ71" s="107"/>
      <c r="AR71" s="107"/>
      <c r="AS71" s="107"/>
      <c r="AT71" s="107"/>
      <c r="AU71" s="107"/>
      <c r="AV71" s="107"/>
      <c r="AW71" s="107">
        <v>5</v>
      </c>
      <c r="AX71" s="107"/>
      <c r="AY71" s="107"/>
      <c r="AZ71" s="107"/>
      <c r="BA71" s="107"/>
      <c r="BB71" s="107"/>
      <c r="BC71" s="107"/>
      <c r="BD71" s="162"/>
      <c r="BE71" s="158"/>
      <c r="BF71" s="174"/>
      <c r="BG71" s="174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24"/>
      <c r="BU71" s="166"/>
      <c r="BV71" s="167"/>
      <c r="BW71" s="168"/>
      <c r="BX71" s="168"/>
      <c r="BY71" s="169"/>
      <c r="BZ71" s="137"/>
      <c r="CA71" s="170"/>
    </row>
    <row r="72" spans="1:79" s="171" customFormat="1" ht="25.5" x14ac:dyDescent="0.5">
      <c r="A72" s="100">
        <v>63</v>
      </c>
      <c r="B72" s="151" t="s">
        <v>480</v>
      </c>
      <c r="C72" s="152"/>
      <c r="D72" s="163" t="s">
        <v>105</v>
      </c>
      <c r="E72" s="153" t="s">
        <v>481</v>
      </c>
      <c r="F72" s="153" t="s">
        <v>482</v>
      </c>
      <c r="G72" s="103" t="s">
        <v>483</v>
      </c>
      <c r="H72" s="152" t="s">
        <v>450</v>
      </c>
      <c r="I72" s="152" t="s">
        <v>395</v>
      </c>
      <c r="J72" s="153" t="s">
        <v>484</v>
      </c>
      <c r="K72" s="154">
        <v>1101401559228</v>
      </c>
      <c r="L72" s="155">
        <v>32531</v>
      </c>
      <c r="M72" s="107">
        <f t="shared" ca="1" si="0"/>
        <v>30</v>
      </c>
      <c r="N72" s="156"/>
      <c r="O72" s="152" t="s">
        <v>110</v>
      </c>
      <c r="P72" s="109" t="s">
        <v>209</v>
      </c>
      <c r="Q72" s="109" t="s">
        <v>208</v>
      </c>
      <c r="R72" s="153"/>
      <c r="S72" s="153"/>
      <c r="T72" s="109" t="s">
        <v>209</v>
      </c>
      <c r="U72" s="157" t="s">
        <v>101</v>
      </c>
      <c r="V72" s="111" t="s">
        <v>102</v>
      </c>
      <c r="W72" s="163"/>
      <c r="X72" s="163"/>
      <c r="Y72" s="163"/>
      <c r="Z72" s="163"/>
      <c r="AA72" s="163"/>
      <c r="AB72" s="162"/>
      <c r="AC72" s="158">
        <v>43511</v>
      </c>
      <c r="AD72" s="115">
        <f t="shared" si="1"/>
        <v>43631</v>
      </c>
      <c r="AE72" s="159">
        <v>43511</v>
      </c>
      <c r="AF72" s="117">
        <f t="shared" ca="1" si="2"/>
        <v>285</v>
      </c>
      <c r="AG72" s="160">
        <f t="shared" ca="1" si="3"/>
        <v>0</v>
      </c>
      <c r="AH72" s="160">
        <f t="shared" ca="1" si="4"/>
        <v>9</v>
      </c>
      <c r="AI72" s="179">
        <f t="shared" ca="1" si="5"/>
        <v>0.78082191780821919</v>
      </c>
      <c r="AJ72" s="121" t="str">
        <f t="shared" ca="1" si="6"/>
        <v>-</v>
      </c>
      <c r="AK72" s="159"/>
      <c r="AL72" s="161"/>
      <c r="AM72" s="163">
        <v>40</v>
      </c>
      <c r="AN72" s="107"/>
      <c r="AO72" s="159"/>
      <c r="AP72" s="107"/>
      <c r="AQ72" s="107"/>
      <c r="AR72" s="107"/>
      <c r="AS72" s="107">
        <v>3</v>
      </c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62"/>
      <c r="BE72" s="162"/>
      <c r="BF72" s="159"/>
      <c r="BG72" s="159"/>
      <c r="BH72" s="163" t="s">
        <v>103</v>
      </c>
      <c r="BI72" s="163"/>
      <c r="BJ72" s="163" t="s">
        <v>103</v>
      </c>
      <c r="BK72" s="163" t="s">
        <v>103</v>
      </c>
      <c r="BL72" s="163" t="s">
        <v>103</v>
      </c>
      <c r="BM72" s="165">
        <v>40301</v>
      </c>
      <c r="BN72" s="165">
        <v>40798</v>
      </c>
      <c r="BO72" s="164"/>
      <c r="BP72" s="164"/>
      <c r="BQ72" s="164"/>
      <c r="BR72" s="164"/>
      <c r="BS72" s="164"/>
      <c r="BT72" s="124">
        <v>42811</v>
      </c>
      <c r="BU72" s="166">
        <v>12</v>
      </c>
      <c r="BV72" s="168">
        <v>12</v>
      </c>
      <c r="BW72" s="168">
        <v>15</v>
      </c>
      <c r="BX72" s="168">
        <v>15</v>
      </c>
      <c r="BY72" s="169"/>
      <c r="BZ72" s="131" t="s">
        <v>121</v>
      </c>
      <c r="CA72" s="170">
        <v>6</v>
      </c>
    </row>
    <row r="73" spans="1:79" s="171" customFormat="1" ht="25.5" x14ac:dyDescent="0.5">
      <c r="A73" s="100">
        <v>64</v>
      </c>
      <c r="B73" s="151" t="s">
        <v>485</v>
      </c>
      <c r="C73" s="152"/>
      <c r="D73" s="163" t="s">
        <v>105</v>
      </c>
      <c r="E73" s="153" t="s">
        <v>486</v>
      </c>
      <c r="F73" s="153" t="s">
        <v>487</v>
      </c>
      <c r="G73" s="103" t="s">
        <v>488</v>
      </c>
      <c r="H73" s="152" t="s">
        <v>489</v>
      </c>
      <c r="I73" s="152" t="s">
        <v>395</v>
      </c>
      <c r="J73" s="153" t="s">
        <v>490</v>
      </c>
      <c r="K73" s="173">
        <v>1309901333763</v>
      </c>
      <c r="L73" s="174">
        <v>35360</v>
      </c>
      <c r="M73" s="107">
        <f t="shared" ca="1" si="0"/>
        <v>23</v>
      </c>
      <c r="N73" s="156"/>
      <c r="O73" s="152" t="s">
        <v>110</v>
      </c>
      <c r="P73" s="109" t="s">
        <v>479</v>
      </c>
      <c r="Q73" s="109" t="s">
        <v>135</v>
      </c>
      <c r="R73" s="153"/>
      <c r="S73" s="153"/>
      <c r="T73" s="109" t="s">
        <v>136</v>
      </c>
      <c r="U73" s="157" t="s">
        <v>101</v>
      </c>
      <c r="V73" s="111" t="s">
        <v>102</v>
      </c>
      <c r="W73" s="163"/>
      <c r="X73" s="163"/>
      <c r="Y73" s="163"/>
      <c r="Z73" s="163"/>
      <c r="AA73" s="163"/>
      <c r="AB73" s="162"/>
      <c r="AC73" s="158">
        <v>43537</v>
      </c>
      <c r="AD73" s="115">
        <f t="shared" si="1"/>
        <v>43657</v>
      </c>
      <c r="AE73" s="115">
        <v>43537</v>
      </c>
      <c r="AF73" s="117">
        <f t="shared" ca="1" si="2"/>
        <v>259</v>
      </c>
      <c r="AG73" s="160">
        <f t="shared" ca="1" si="3"/>
        <v>0</v>
      </c>
      <c r="AH73" s="160">
        <f t="shared" ca="1" si="4"/>
        <v>8</v>
      </c>
      <c r="AI73" s="179">
        <f t="shared" ca="1" si="5"/>
        <v>0.70958904109589038</v>
      </c>
      <c r="AJ73" s="121" t="str">
        <f t="shared" ca="1" si="6"/>
        <v>-</v>
      </c>
      <c r="AK73" s="159"/>
      <c r="AL73" s="161"/>
      <c r="AM73" s="159"/>
      <c r="AN73" s="107"/>
      <c r="AO73" s="159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62"/>
      <c r="BE73" s="162"/>
      <c r="BF73" s="159"/>
      <c r="BG73" s="159"/>
      <c r="BH73" s="163"/>
      <c r="BI73" s="163"/>
      <c r="BJ73" s="163"/>
      <c r="BK73" s="163"/>
      <c r="BL73" s="163"/>
      <c r="BM73" s="165"/>
      <c r="BN73" s="165"/>
      <c r="BO73" s="164"/>
      <c r="BP73" s="164"/>
      <c r="BQ73" s="164"/>
      <c r="BR73" s="164"/>
      <c r="BS73" s="164"/>
      <c r="BT73" s="124"/>
      <c r="BU73" s="166"/>
      <c r="BV73" s="168"/>
      <c r="BW73" s="168"/>
      <c r="BX73" s="168"/>
      <c r="BY73" s="169"/>
      <c r="BZ73" s="131"/>
      <c r="CA73" s="170"/>
    </row>
    <row r="74" spans="1:79" s="171" customFormat="1" ht="25.5" x14ac:dyDescent="0.5">
      <c r="A74" s="100">
        <v>65</v>
      </c>
      <c r="B74" s="151" t="s">
        <v>491</v>
      </c>
      <c r="C74" s="152"/>
      <c r="D74" s="163" t="s">
        <v>105</v>
      </c>
      <c r="E74" s="153" t="s">
        <v>492</v>
      </c>
      <c r="F74" s="153" t="s">
        <v>493</v>
      </c>
      <c r="G74" s="103" t="s">
        <v>494</v>
      </c>
      <c r="H74" s="152" t="s">
        <v>402</v>
      </c>
      <c r="I74" s="152" t="s">
        <v>395</v>
      </c>
      <c r="J74" s="153" t="s">
        <v>495</v>
      </c>
      <c r="K74" s="173">
        <v>2129900065617</v>
      </c>
      <c r="L74" s="174">
        <v>35449</v>
      </c>
      <c r="M74" s="107">
        <f t="shared" ref="M74:M137" ca="1" si="8">(YEAR(NOW())-YEAR(L74))</f>
        <v>22</v>
      </c>
      <c r="N74" s="156"/>
      <c r="O74" s="152" t="s">
        <v>110</v>
      </c>
      <c r="P74" s="109" t="s">
        <v>479</v>
      </c>
      <c r="Q74" s="109" t="s">
        <v>135</v>
      </c>
      <c r="R74" s="153"/>
      <c r="S74" s="153"/>
      <c r="T74" s="109" t="s">
        <v>136</v>
      </c>
      <c r="U74" s="157" t="s">
        <v>101</v>
      </c>
      <c r="V74" s="111" t="s">
        <v>102</v>
      </c>
      <c r="W74" s="163"/>
      <c r="X74" s="163"/>
      <c r="Y74" s="163"/>
      <c r="Z74" s="163"/>
      <c r="AA74" s="163"/>
      <c r="AB74" s="162"/>
      <c r="AC74" s="158">
        <v>43537</v>
      </c>
      <c r="AD74" s="115">
        <f t="shared" ref="AD74:AD75" si="9">AC74+120</f>
        <v>43657</v>
      </c>
      <c r="AE74" s="115">
        <v>43537</v>
      </c>
      <c r="AF74" s="117">
        <f t="shared" ref="AF74:AF137" ca="1" si="10">IF(AC74="","",TODAY()-AE74)</f>
        <v>259</v>
      </c>
      <c r="AG74" s="160">
        <f t="shared" ref="AG74:AG137" ca="1" si="11">YEAR(TODAY())-YEAR(AE74)</f>
        <v>0</v>
      </c>
      <c r="AH74" s="160">
        <f t="shared" ref="AH74:AH137" ca="1" si="12">DATEDIF(AC74,TODAY(),"YM")</f>
        <v>8</v>
      </c>
      <c r="AI74" s="179">
        <f t="shared" ref="AI74:AI137" ca="1" si="13">IF(AF74="","",AF74/365)</f>
        <v>0.70958904109589038</v>
      </c>
      <c r="AJ74" s="121" t="str">
        <f t="shared" ref="AJ74:AJ137" ca="1" si="14">IF(AI74&lt;$AH$2,"-",IF(AI74&lt;$AH$3,"7",IF(AI74&lt;=$AH$4,"10",IF(AI74&lt;=$AH$5,"12",IF(AI74&lt;=$AH$6,"15","15")))))</f>
        <v>-</v>
      </c>
      <c r="AK74" s="159"/>
      <c r="AL74" s="161"/>
      <c r="AM74" s="159"/>
      <c r="AN74" s="107"/>
      <c r="AO74" s="159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62"/>
      <c r="BE74" s="162"/>
      <c r="BF74" s="159"/>
      <c r="BG74" s="159"/>
      <c r="BH74" s="163"/>
      <c r="BI74" s="163"/>
      <c r="BJ74" s="163"/>
      <c r="BK74" s="163"/>
      <c r="BL74" s="163"/>
      <c r="BM74" s="165"/>
      <c r="BN74" s="165"/>
      <c r="BO74" s="164"/>
      <c r="BP74" s="164"/>
      <c r="BQ74" s="164"/>
      <c r="BR74" s="164"/>
      <c r="BS74" s="164"/>
      <c r="BT74" s="124"/>
      <c r="BU74" s="166"/>
      <c r="BV74" s="168"/>
      <c r="BW74" s="119"/>
      <c r="BX74" s="119"/>
      <c r="BY74" s="169"/>
      <c r="BZ74" s="131"/>
      <c r="CA74" s="170"/>
    </row>
    <row r="75" spans="1:79" s="171" customFormat="1" ht="25.5" x14ac:dyDescent="0.5">
      <c r="A75" s="100">
        <v>66</v>
      </c>
      <c r="B75" s="151" t="s">
        <v>496</v>
      </c>
      <c r="C75" s="152"/>
      <c r="D75" s="188" t="s">
        <v>105</v>
      </c>
      <c r="E75" s="189" t="s">
        <v>497</v>
      </c>
      <c r="F75" s="190" t="s">
        <v>498</v>
      </c>
      <c r="G75" s="190" t="s">
        <v>499</v>
      </c>
      <c r="H75" s="191" t="s">
        <v>500</v>
      </c>
      <c r="I75" s="191" t="s">
        <v>395</v>
      </c>
      <c r="J75" s="190" t="s">
        <v>501</v>
      </c>
      <c r="K75" s="192">
        <v>1129700094976</v>
      </c>
      <c r="L75" s="174">
        <v>35084</v>
      </c>
      <c r="M75" s="107">
        <f t="shared" ca="1" si="8"/>
        <v>23</v>
      </c>
      <c r="N75" s="156"/>
      <c r="O75" s="152" t="s">
        <v>110</v>
      </c>
      <c r="P75" s="109" t="s">
        <v>479</v>
      </c>
      <c r="Q75" s="109" t="s">
        <v>135</v>
      </c>
      <c r="R75" s="153"/>
      <c r="S75" s="103" t="s">
        <v>136</v>
      </c>
      <c r="T75" s="109" t="s">
        <v>136</v>
      </c>
      <c r="U75" s="157" t="s">
        <v>101</v>
      </c>
      <c r="V75" s="111" t="s">
        <v>102</v>
      </c>
      <c r="W75" s="163"/>
      <c r="X75" s="163"/>
      <c r="Y75" s="163"/>
      <c r="Z75" s="163"/>
      <c r="AA75" s="162"/>
      <c r="AB75" s="162"/>
      <c r="AC75" s="193">
        <v>43619</v>
      </c>
      <c r="AD75" s="115">
        <f t="shared" si="9"/>
        <v>43739</v>
      </c>
      <c r="AE75" s="115">
        <v>43619</v>
      </c>
      <c r="AF75" s="117">
        <f t="shared" ca="1" si="10"/>
        <v>177</v>
      </c>
      <c r="AG75" s="160">
        <f t="shared" ca="1" si="11"/>
        <v>0</v>
      </c>
      <c r="AH75" s="160">
        <f t="shared" ca="1" si="12"/>
        <v>5</v>
      </c>
      <c r="AI75" s="179">
        <f t="shared" ca="1" si="13"/>
        <v>0.48493150684931507</v>
      </c>
      <c r="AJ75" s="121" t="str">
        <f t="shared" ca="1" si="14"/>
        <v>-</v>
      </c>
      <c r="AK75" s="161"/>
      <c r="AL75" s="159"/>
      <c r="AM75" s="107"/>
      <c r="AN75" s="159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62"/>
      <c r="BD75" s="162"/>
      <c r="BE75" s="159"/>
      <c r="BF75" s="159"/>
      <c r="BG75" s="163"/>
      <c r="BH75" s="163"/>
      <c r="BI75" s="163"/>
      <c r="BJ75" s="163"/>
      <c r="BK75" s="163"/>
      <c r="BL75" s="165"/>
      <c r="BM75" s="165"/>
      <c r="BN75" s="164"/>
      <c r="BO75" s="164"/>
      <c r="BP75" s="164"/>
      <c r="BQ75" s="164"/>
      <c r="BR75" s="164"/>
      <c r="BS75" s="124"/>
      <c r="BT75" s="194"/>
      <c r="BU75" s="195"/>
      <c r="BV75" s="196"/>
      <c r="BW75" s="196"/>
      <c r="BY75" s="197"/>
      <c r="BZ75" s="198"/>
    </row>
    <row r="76" spans="1:79" s="171" customFormat="1" ht="25.5" x14ac:dyDescent="0.5">
      <c r="A76" s="100">
        <v>67</v>
      </c>
      <c r="B76" s="172" t="s">
        <v>502</v>
      </c>
      <c r="C76" s="152"/>
      <c r="D76" s="163" t="s">
        <v>93</v>
      </c>
      <c r="E76" s="157" t="s">
        <v>503</v>
      </c>
      <c r="F76" s="153" t="s">
        <v>371</v>
      </c>
      <c r="G76" s="103" t="s">
        <v>504</v>
      </c>
      <c r="H76" s="152" t="s">
        <v>505</v>
      </c>
      <c r="I76" s="152" t="s">
        <v>380</v>
      </c>
      <c r="J76" s="153"/>
      <c r="K76" s="173">
        <v>1301500235259</v>
      </c>
      <c r="L76" s="174">
        <v>34896</v>
      </c>
      <c r="M76" s="107">
        <f t="shared" ca="1" si="8"/>
        <v>24</v>
      </c>
      <c r="N76" s="144">
        <v>4031218620</v>
      </c>
      <c r="O76" s="163" t="s">
        <v>98</v>
      </c>
      <c r="P76" s="109" t="s">
        <v>506</v>
      </c>
      <c r="Q76" s="109" t="s">
        <v>188</v>
      </c>
      <c r="R76" s="199" t="s">
        <v>150</v>
      </c>
      <c r="S76" s="199" t="s">
        <v>150</v>
      </c>
      <c r="T76" s="109" t="s">
        <v>159</v>
      </c>
      <c r="U76" s="164" t="s">
        <v>101</v>
      </c>
      <c r="V76" s="111" t="s">
        <v>102</v>
      </c>
      <c r="W76" s="163"/>
      <c r="X76" s="163"/>
      <c r="Y76" s="163"/>
      <c r="Z76" s="163"/>
      <c r="AA76" s="163"/>
      <c r="AB76" s="200" t="s">
        <v>507</v>
      </c>
      <c r="AC76" s="158">
        <v>40974</v>
      </c>
      <c r="AD76" s="159">
        <v>41096</v>
      </c>
      <c r="AE76" s="159">
        <v>41096</v>
      </c>
      <c r="AF76" s="117">
        <f t="shared" ca="1" si="10"/>
        <v>2700</v>
      </c>
      <c r="AG76" s="160">
        <f t="shared" ca="1" si="11"/>
        <v>7</v>
      </c>
      <c r="AH76" s="160">
        <f t="shared" ca="1" si="12"/>
        <v>8</v>
      </c>
      <c r="AI76" s="179">
        <f t="shared" ca="1" si="13"/>
        <v>7.397260273972603</v>
      </c>
      <c r="AJ76" s="121" t="str">
        <f t="shared" ca="1" si="14"/>
        <v>12</v>
      </c>
      <c r="AK76" s="159"/>
      <c r="AL76" s="161"/>
      <c r="AM76" s="159"/>
      <c r="AN76" s="107"/>
      <c r="AO76" s="159"/>
      <c r="AP76" s="107"/>
      <c r="AQ76" s="107"/>
      <c r="AR76" s="107"/>
      <c r="AS76" s="107"/>
      <c r="AT76" s="107"/>
      <c r="AU76" s="107"/>
      <c r="AV76" s="107"/>
      <c r="AW76" s="107">
        <v>3</v>
      </c>
      <c r="AX76" s="107"/>
      <c r="AY76" s="107"/>
      <c r="AZ76" s="107"/>
      <c r="BA76" s="107"/>
      <c r="BB76" s="107"/>
      <c r="BC76" s="107">
        <v>3</v>
      </c>
      <c r="BD76" s="162"/>
      <c r="BE76" s="162"/>
      <c r="BF76" s="116">
        <v>41518</v>
      </c>
      <c r="BG76" s="116">
        <v>42620</v>
      </c>
      <c r="BH76" s="152" t="s">
        <v>103</v>
      </c>
      <c r="BI76" s="164"/>
      <c r="BJ76" s="152" t="s">
        <v>103</v>
      </c>
      <c r="BK76" s="152" t="s">
        <v>103</v>
      </c>
      <c r="BL76" s="152" t="s">
        <v>103</v>
      </c>
      <c r="BM76" s="164" t="s">
        <v>137</v>
      </c>
      <c r="BN76" s="164"/>
      <c r="BO76" s="164"/>
      <c r="BP76" s="164"/>
      <c r="BQ76" s="164"/>
      <c r="BR76" s="164"/>
      <c r="BS76" s="164"/>
      <c r="BT76" s="124">
        <v>42811</v>
      </c>
      <c r="BU76" s="166">
        <v>10</v>
      </c>
      <c r="BV76" s="168">
        <v>10</v>
      </c>
      <c r="BW76" s="168">
        <v>12</v>
      </c>
      <c r="BX76" s="168">
        <v>12</v>
      </c>
      <c r="BY76" s="201"/>
      <c r="BZ76" s="169"/>
      <c r="CA76" s="170"/>
    </row>
    <row r="77" spans="1:79" s="171" customFormat="1" ht="25.5" x14ac:dyDescent="0.5">
      <c r="A77" s="100">
        <v>68</v>
      </c>
      <c r="B77" s="172" t="s">
        <v>508</v>
      </c>
      <c r="C77" s="152"/>
      <c r="D77" s="188" t="s">
        <v>105</v>
      </c>
      <c r="E77" s="157" t="s">
        <v>509</v>
      </c>
      <c r="F77" s="153" t="s">
        <v>315</v>
      </c>
      <c r="G77" s="103" t="s">
        <v>510</v>
      </c>
      <c r="H77" s="152" t="s">
        <v>511</v>
      </c>
      <c r="I77" s="191" t="s">
        <v>395</v>
      </c>
      <c r="J77" s="153" t="s">
        <v>512</v>
      </c>
      <c r="K77" s="173">
        <v>1129800051284</v>
      </c>
      <c r="L77" s="174">
        <v>31540</v>
      </c>
      <c r="M77" s="107">
        <f t="shared" ca="1" si="8"/>
        <v>33</v>
      </c>
      <c r="N77" s="144"/>
      <c r="O77" s="152" t="s">
        <v>110</v>
      </c>
      <c r="P77" s="109" t="s">
        <v>362</v>
      </c>
      <c r="Q77" s="109" t="s">
        <v>200</v>
      </c>
      <c r="R77" s="199"/>
      <c r="S77" s="199"/>
      <c r="T77" s="109" t="s">
        <v>201</v>
      </c>
      <c r="U77" s="164" t="s">
        <v>101</v>
      </c>
      <c r="V77" s="111" t="s">
        <v>102</v>
      </c>
      <c r="W77" s="163"/>
      <c r="X77" s="163"/>
      <c r="Y77" s="163"/>
      <c r="Z77" s="163"/>
      <c r="AA77" s="163"/>
      <c r="AB77" s="202"/>
      <c r="AC77" s="158">
        <v>43739</v>
      </c>
      <c r="AD77" s="115">
        <f>AC77+120</f>
        <v>43859</v>
      </c>
      <c r="AE77" s="161">
        <v>43739</v>
      </c>
      <c r="AF77" s="117">
        <f t="shared" ca="1" si="10"/>
        <v>57</v>
      </c>
      <c r="AG77" s="160">
        <f t="shared" ca="1" si="11"/>
        <v>0</v>
      </c>
      <c r="AH77" s="160">
        <f t="shared" ca="1" si="12"/>
        <v>1</v>
      </c>
      <c r="AI77" s="179">
        <f t="shared" ca="1" si="13"/>
        <v>0.15616438356164383</v>
      </c>
      <c r="AJ77" s="121" t="str">
        <f t="shared" ca="1" si="14"/>
        <v>-</v>
      </c>
      <c r="AK77" s="159"/>
      <c r="AL77" s="161"/>
      <c r="AM77" s="159"/>
      <c r="AN77" s="107"/>
      <c r="AO77" s="159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62"/>
      <c r="BE77" s="162"/>
      <c r="BF77" s="116"/>
      <c r="BG77" s="116"/>
      <c r="BH77" s="152"/>
      <c r="BI77" s="164"/>
      <c r="BJ77" s="152"/>
      <c r="BK77" s="152"/>
      <c r="BL77" s="152"/>
      <c r="BM77" s="164"/>
      <c r="BN77" s="164"/>
      <c r="BO77" s="164"/>
      <c r="BP77" s="164"/>
      <c r="BQ77" s="164"/>
      <c r="BR77" s="164"/>
      <c r="BS77" s="164"/>
      <c r="BT77" s="124"/>
      <c r="BU77" s="166"/>
      <c r="BV77" s="168"/>
      <c r="BW77" s="168"/>
      <c r="BX77" s="168"/>
      <c r="BY77" s="201"/>
      <c r="BZ77" s="169"/>
      <c r="CA77" s="170"/>
    </row>
    <row r="78" spans="1:79" s="171" customFormat="1" ht="25.5" x14ac:dyDescent="0.5">
      <c r="A78" s="100">
        <v>69</v>
      </c>
      <c r="B78" s="151" t="s">
        <v>513</v>
      </c>
      <c r="C78" s="152"/>
      <c r="D78" s="163" t="s">
        <v>123</v>
      </c>
      <c r="E78" s="153" t="s">
        <v>514</v>
      </c>
      <c r="F78" s="153" t="s">
        <v>218</v>
      </c>
      <c r="G78" s="103" t="s">
        <v>515</v>
      </c>
      <c r="H78" s="152" t="s">
        <v>516</v>
      </c>
      <c r="I78" s="152"/>
      <c r="J78" s="153"/>
      <c r="K78" s="154">
        <v>3200200734477</v>
      </c>
      <c r="L78" s="155">
        <v>23397</v>
      </c>
      <c r="M78" s="107">
        <f t="shared" ca="1" si="8"/>
        <v>55</v>
      </c>
      <c r="N78" s="156"/>
      <c r="O78" s="152" t="s">
        <v>110</v>
      </c>
      <c r="P78" s="109" t="s">
        <v>517</v>
      </c>
      <c r="Q78" s="109" t="s">
        <v>319</v>
      </c>
      <c r="R78" s="153"/>
      <c r="S78" s="153"/>
      <c r="T78" s="109" t="s">
        <v>320</v>
      </c>
      <c r="U78" s="157" t="s">
        <v>101</v>
      </c>
      <c r="V78" s="164" t="s">
        <v>518</v>
      </c>
      <c r="W78" s="163"/>
      <c r="X78" s="163"/>
      <c r="Y78" s="163"/>
      <c r="Z78" s="163"/>
      <c r="AA78" s="163"/>
      <c r="AB78" s="162"/>
      <c r="AC78" s="158">
        <v>37776</v>
      </c>
      <c r="AD78" s="159">
        <v>37868</v>
      </c>
      <c r="AE78" s="159">
        <v>37776</v>
      </c>
      <c r="AF78" s="117">
        <f t="shared" ca="1" si="10"/>
        <v>6020</v>
      </c>
      <c r="AG78" s="160">
        <f t="shared" ca="1" si="11"/>
        <v>16</v>
      </c>
      <c r="AH78" s="160">
        <f t="shared" ca="1" si="12"/>
        <v>5</v>
      </c>
      <c r="AI78" s="179">
        <f t="shared" ca="1" si="13"/>
        <v>16.493150684931507</v>
      </c>
      <c r="AJ78" s="121" t="str">
        <f t="shared" ca="1" si="14"/>
        <v>15</v>
      </c>
      <c r="AK78" s="159"/>
      <c r="AL78" s="161"/>
      <c r="AM78" s="159"/>
      <c r="AN78" s="107"/>
      <c r="AO78" s="159"/>
      <c r="AP78" s="107"/>
      <c r="AQ78" s="107"/>
      <c r="AR78" s="107"/>
      <c r="AS78" s="107"/>
      <c r="AT78" s="107"/>
      <c r="AU78" s="107"/>
      <c r="AV78" s="107"/>
      <c r="AW78" s="107"/>
      <c r="AX78" s="107">
        <v>3</v>
      </c>
      <c r="AY78" s="107"/>
      <c r="AZ78" s="107"/>
      <c r="BA78" s="107"/>
      <c r="BB78" s="107"/>
      <c r="BC78" s="107"/>
      <c r="BD78" s="162"/>
      <c r="BE78" s="162"/>
      <c r="BF78" s="159"/>
      <c r="BG78" s="159"/>
      <c r="BH78" s="163" t="s">
        <v>103</v>
      </c>
      <c r="BI78" s="163"/>
      <c r="BJ78" s="163" t="s">
        <v>103</v>
      </c>
      <c r="BK78" s="163" t="s">
        <v>103</v>
      </c>
      <c r="BL78" s="163" t="s">
        <v>103</v>
      </c>
      <c r="BM78" s="165">
        <v>40301</v>
      </c>
      <c r="BN78" s="165">
        <v>40798</v>
      </c>
      <c r="BO78" s="164"/>
      <c r="BP78" s="164"/>
      <c r="BQ78" s="164"/>
      <c r="BR78" s="164"/>
      <c r="BS78" s="164"/>
      <c r="BT78" s="124">
        <v>42811</v>
      </c>
      <c r="BU78" s="166">
        <v>15</v>
      </c>
      <c r="BV78" s="168">
        <v>15</v>
      </c>
      <c r="BW78" s="119">
        <v>15</v>
      </c>
      <c r="BX78" s="119">
        <v>15</v>
      </c>
      <c r="BY78" s="169"/>
      <c r="BZ78" s="131" t="s">
        <v>121</v>
      </c>
      <c r="CA78" s="170">
        <v>6</v>
      </c>
    </row>
    <row r="79" spans="1:79" s="171" customFormat="1" ht="25.5" x14ac:dyDescent="0.5">
      <c r="A79" s="100">
        <v>70</v>
      </c>
      <c r="B79" s="172" t="s">
        <v>519</v>
      </c>
      <c r="C79" s="163"/>
      <c r="D79" s="163" t="s">
        <v>105</v>
      </c>
      <c r="E79" s="157" t="s">
        <v>509</v>
      </c>
      <c r="F79" s="153" t="s">
        <v>520</v>
      </c>
      <c r="G79" s="103" t="s">
        <v>521</v>
      </c>
      <c r="H79" s="152" t="s">
        <v>522</v>
      </c>
      <c r="I79" s="152"/>
      <c r="J79" s="153"/>
      <c r="K79" s="173">
        <v>3601100520359</v>
      </c>
      <c r="L79" s="174">
        <v>24115</v>
      </c>
      <c r="M79" s="107">
        <f t="shared" ca="1" si="8"/>
        <v>53</v>
      </c>
      <c r="N79" s="175"/>
      <c r="O79" s="163" t="s">
        <v>110</v>
      </c>
      <c r="P79" s="109" t="s">
        <v>523</v>
      </c>
      <c r="Q79" s="109" t="s">
        <v>524</v>
      </c>
      <c r="R79" s="157"/>
      <c r="S79" s="157"/>
      <c r="T79" s="109" t="s">
        <v>120</v>
      </c>
      <c r="U79" s="164" t="s">
        <v>101</v>
      </c>
      <c r="V79" s="164" t="s">
        <v>518</v>
      </c>
      <c r="W79" s="163"/>
      <c r="X79" s="163"/>
      <c r="Y79" s="163"/>
      <c r="Z79" s="163"/>
      <c r="AA79" s="163"/>
      <c r="AB79" s="162"/>
      <c r="AC79" s="158">
        <v>40791</v>
      </c>
      <c r="AD79" s="159">
        <v>40913</v>
      </c>
      <c r="AE79" s="159">
        <v>40791</v>
      </c>
      <c r="AF79" s="117">
        <f t="shared" ca="1" si="10"/>
        <v>3005</v>
      </c>
      <c r="AG79" s="160">
        <f t="shared" ca="1" si="11"/>
        <v>8</v>
      </c>
      <c r="AH79" s="160">
        <f t="shared" ca="1" si="12"/>
        <v>2</v>
      </c>
      <c r="AI79" s="179">
        <f t="shared" ca="1" si="13"/>
        <v>8.2328767123287676</v>
      </c>
      <c r="AJ79" s="121" t="str">
        <f t="shared" ca="1" si="14"/>
        <v>12</v>
      </c>
      <c r="AK79" s="159"/>
      <c r="AL79" s="161"/>
      <c r="AM79" s="159"/>
      <c r="AN79" s="107"/>
      <c r="AO79" s="159"/>
      <c r="AP79" s="107"/>
      <c r="AQ79" s="107"/>
      <c r="AR79" s="107"/>
      <c r="AS79" s="107"/>
      <c r="AT79" s="107">
        <v>3</v>
      </c>
      <c r="AU79" s="107"/>
      <c r="AV79" s="107"/>
      <c r="AW79" s="107"/>
      <c r="AX79" s="107"/>
      <c r="AY79" s="107"/>
      <c r="AZ79" s="107"/>
      <c r="BA79" s="107"/>
      <c r="BB79" s="107"/>
      <c r="BC79" s="107"/>
      <c r="BD79" s="162"/>
      <c r="BE79" s="162"/>
      <c r="BF79" s="159"/>
      <c r="BG79" s="159"/>
      <c r="BH79" s="152" t="s">
        <v>103</v>
      </c>
      <c r="BI79" s="152"/>
      <c r="BJ79" s="152" t="s">
        <v>103</v>
      </c>
      <c r="BK79" s="152" t="s">
        <v>103</v>
      </c>
      <c r="BL79" s="152" t="s">
        <v>103</v>
      </c>
      <c r="BM79" s="164" t="s">
        <v>137</v>
      </c>
      <c r="BN79" s="165"/>
      <c r="BO79" s="164"/>
      <c r="BP79" s="164"/>
      <c r="BQ79" s="164"/>
      <c r="BR79" s="164"/>
      <c r="BS79" s="164"/>
      <c r="BT79" s="124">
        <v>42811</v>
      </c>
      <c r="BU79" s="166">
        <v>10</v>
      </c>
      <c r="BV79" s="168">
        <v>10</v>
      </c>
      <c r="BW79" s="168">
        <v>12</v>
      </c>
      <c r="BX79" s="168">
        <v>12</v>
      </c>
      <c r="BY79" s="169"/>
      <c r="BZ79" s="131" t="s">
        <v>121</v>
      </c>
      <c r="CA79" s="170">
        <v>4</v>
      </c>
    </row>
    <row r="80" spans="1:79" s="171" customFormat="1" ht="25.5" x14ac:dyDescent="0.5">
      <c r="A80" s="100">
        <v>71</v>
      </c>
      <c r="B80" s="172" t="s">
        <v>525</v>
      </c>
      <c r="C80" s="163"/>
      <c r="D80" s="163" t="s">
        <v>105</v>
      </c>
      <c r="E80" s="157" t="s">
        <v>526</v>
      </c>
      <c r="F80" s="153" t="s">
        <v>527</v>
      </c>
      <c r="G80" s="103" t="s">
        <v>528</v>
      </c>
      <c r="H80" s="152" t="s">
        <v>529</v>
      </c>
      <c r="I80" s="152"/>
      <c r="J80" s="153"/>
      <c r="K80" s="173">
        <v>1610600135481</v>
      </c>
      <c r="L80" s="174">
        <v>34729</v>
      </c>
      <c r="M80" s="107">
        <f t="shared" ca="1" si="8"/>
        <v>24</v>
      </c>
      <c r="N80" s="144"/>
      <c r="O80" s="163" t="s">
        <v>110</v>
      </c>
      <c r="P80" s="109" t="s">
        <v>118</v>
      </c>
      <c r="Q80" s="109" t="s">
        <v>119</v>
      </c>
      <c r="R80" s="157"/>
      <c r="S80" s="157"/>
      <c r="T80" s="109" t="s">
        <v>120</v>
      </c>
      <c r="U80" s="164" t="s">
        <v>101</v>
      </c>
      <c r="V80" s="164" t="s">
        <v>518</v>
      </c>
      <c r="W80" s="163"/>
      <c r="X80" s="163"/>
      <c r="Y80" s="163"/>
      <c r="Z80" s="163"/>
      <c r="AA80" s="163"/>
      <c r="AB80" s="162"/>
      <c r="AC80" s="158">
        <v>40901</v>
      </c>
      <c r="AD80" s="159">
        <v>41023</v>
      </c>
      <c r="AE80" s="159">
        <v>40901</v>
      </c>
      <c r="AF80" s="117">
        <f t="shared" ca="1" si="10"/>
        <v>2895</v>
      </c>
      <c r="AG80" s="160">
        <f t="shared" ca="1" si="11"/>
        <v>8</v>
      </c>
      <c r="AH80" s="160">
        <f t="shared" ca="1" si="12"/>
        <v>11</v>
      </c>
      <c r="AI80" s="179">
        <f t="shared" ca="1" si="13"/>
        <v>7.9315068493150687</v>
      </c>
      <c r="AJ80" s="121" t="str">
        <f t="shared" ca="1" si="14"/>
        <v>12</v>
      </c>
      <c r="AK80" s="159"/>
      <c r="AL80" s="161"/>
      <c r="AM80" s="159"/>
      <c r="AN80" s="107"/>
      <c r="AO80" s="159"/>
      <c r="AP80" s="107"/>
      <c r="AQ80" s="107"/>
      <c r="AR80" s="107"/>
      <c r="AS80" s="107">
        <v>3</v>
      </c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62"/>
      <c r="BE80" s="162"/>
      <c r="BF80" s="159"/>
      <c r="BG80" s="159"/>
      <c r="BH80" s="152" t="s">
        <v>103</v>
      </c>
      <c r="BI80" s="164"/>
      <c r="BJ80" s="152" t="s">
        <v>103</v>
      </c>
      <c r="BK80" s="152" t="s">
        <v>103</v>
      </c>
      <c r="BL80" s="152" t="s">
        <v>103</v>
      </c>
      <c r="BM80" s="164" t="s">
        <v>137</v>
      </c>
      <c r="BN80" s="164"/>
      <c r="BO80" s="164"/>
      <c r="BP80" s="164"/>
      <c r="BQ80" s="164"/>
      <c r="BR80" s="164"/>
      <c r="BS80" s="164"/>
      <c r="BT80" s="124">
        <v>42811</v>
      </c>
      <c r="BU80" s="166">
        <v>10</v>
      </c>
      <c r="BV80" s="168">
        <v>10</v>
      </c>
      <c r="BW80" s="168">
        <v>12</v>
      </c>
      <c r="BX80" s="168">
        <v>12</v>
      </c>
      <c r="BY80" s="169"/>
      <c r="BZ80" s="131" t="s">
        <v>121</v>
      </c>
      <c r="CA80" s="170">
        <v>2</v>
      </c>
    </row>
    <row r="81" spans="1:79" s="171" customFormat="1" ht="25.5" x14ac:dyDescent="0.5">
      <c r="A81" s="100">
        <v>72</v>
      </c>
      <c r="B81" s="172" t="s">
        <v>530</v>
      </c>
      <c r="C81" s="163"/>
      <c r="D81" s="163" t="s">
        <v>105</v>
      </c>
      <c r="E81" s="157" t="s">
        <v>531</v>
      </c>
      <c r="F81" s="153" t="s">
        <v>532</v>
      </c>
      <c r="G81" s="103" t="s">
        <v>533</v>
      </c>
      <c r="H81" s="152" t="s">
        <v>534</v>
      </c>
      <c r="I81" s="152"/>
      <c r="J81" s="153"/>
      <c r="K81" s="173">
        <v>1129700051649</v>
      </c>
      <c r="L81" s="174">
        <v>34550</v>
      </c>
      <c r="M81" s="107">
        <f t="shared" ca="1" si="8"/>
        <v>25</v>
      </c>
      <c r="N81" s="175"/>
      <c r="O81" s="163" t="s">
        <v>110</v>
      </c>
      <c r="P81" s="109" t="s">
        <v>437</v>
      </c>
      <c r="Q81" s="109" t="s">
        <v>200</v>
      </c>
      <c r="R81" s="157"/>
      <c r="S81" s="157"/>
      <c r="T81" s="109" t="s">
        <v>201</v>
      </c>
      <c r="U81" s="164" t="s">
        <v>101</v>
      </c>
      <c r="V81" s="164" t="s">
        <v>518</v>
      </c>
      <c r="W81" s="163"/>
      <c r="X81" s="163"/>
      <c r="Y81" s="163"/>
      <c r="Z81" s="163"/>
      <c r="AA81" s="163"/>
      <c r="AB81" s="162"/>
      <c r="AC81" s="158">
        <v>41095</v>
      </c>
      <c r="AD81" s="159">
        <v>41218</v>
      </c>
      <c r="AE81" s="159">
        <v>41095</v>
      </c>
      <c r="AF81" s="117">
        <f t="shared" ca="1" si="10"/>
        <v>2701</v>
      </c>
      <c r="AG81" s="160">
        <f t="shared" ca="1" si="11"/>
        <v>7</v>
      </c>
      <c r="AH81" s="160">
        <f t="shared" ca="1" si="12"/>
        <v>4</v>
      </c>
      <c r="AI81" s="179">
        <f t="shared" ca="1" si="13"/>
        <v>7.4</v>
      </c>
      <c r="AJ81" s="121" t="str">
        <f t="shared" ca="1" si="14"/>
        <v>12</v>
      </c>
      <c r="AK81" s="159"/>
      <c r="AL81" s="161"/>
      <c r="AM81" s="159"/>
      <c r="AN81" s="107"/>
      <c r="AO81" s="159"/>
      <c r="AP81" s="107"/>
      <c r="AQ81" s="107"/>
      <c r="AR81" s="107"/>
      <c r="AS81" s="107"/>
      <c r="AT81" s="107"/>
      <c r="AU81" s="107"/>
      <c r="AV81" s="107"/>
      <c r="AW81" s="107"/>
      <c r="AX81" s="107">
        <v>3</v>
      </c>
      <c r="AY81" s="107"/>
      <c r="AZ81" s="107"/>
      <c r="BA81" s="107"/>
      <c r="BB81" s="107"/>
      <c r="BC81" s="107"/>
      <c r="BD81" s="162"/>
      <c r="BE81" s="162"/>
      <c r="BF81" s="159"/>
      <c r="BG81" s="159"/>
      <c r="BH81" s="164"/>
      <c r="BI81" s="164"/>
      <c r="BJ81" s="164"/>
      <c r="BK81" s="164"/>
      <c r="BL81" s="164"/>
      <c r="BM81" s="164"/>
      <c r="BN81" s="164"/>
      <c r="BO81" s="164"/>
      <c r="BP81" s="164"/>
      <c r="BQ81" s="164"/>
      <c r="BR81" s="164"/>
      <c r="BS81" s="164"/>
      <c r="BT81" s="124">
        <v>42811</v>
      </c>
      <c r="BU81" s="166">
        <v>7</v>
      </c>
      <c r="BV81" s="167">
        <v>10</v>
      </c>
      <c r="BW81" s="168">
        <v>10</v>
      </c>
      <c r="BX81" s="168">
        <v>12</v>
      </c>
      <c r="BY81" s="169"/>
      <c r="BZ81" s="137" t="s">
        <v>121</v>
      </c>
      <c r="CA81" s="170">
        <v>0</v>
      </c>
    </row>
    <row r="82" spans="1:79" s="171" customFormat="1" ht="25.5" x14ac:dyDescent="0.5">
      <c r="A82" s="100">
        <v>73</v>
      </c>
      <c r="B82" s="172" t="s">
        <v>535</v>
      </c>
      <c r="C82" s="163"/>
      <c r="D82" s="163" t="s">
        <v>105</v>
      </c>
      <c r="E82" s="157" t="s">
        <v>536</v>
      </c>
      <c r="F82" s="153" t="s">
        <v>537</v>
      </c>
      <c r="G82" s="103" t="s">
        <v>538</v>
      </c>
      <c r="H82" s="152" t="s">
        <v>539</v>
      </c>
      <c r="I82" s="152"/>
      <c r="J82" s="153"/>
      <c r="K82" s="173">
        <v>1450500128515</v>
      </c>
      <c r="L82" s="174">
        <v>32827</v>
      </c>
      <c r="M82" s="107">
        <f t="shared" ca="1" si="8"/>
        <v>30</v>
      </c>
      <c r="N82" s="175"/>
      <c r="O82" s="163" t="s">
        <v>110</v>
      </c>
      <c r="P82" s="109" t="s">
        <v>118</v>
      </c>
      <c r="Q82" s="109" t="s">
        <v>290</v>
      </c>
      <c r="R82" s="157"/>
      <c r="S82" s="157"/>
      <c r="T82" s="109" t="s">
        <v>120</v>
      </c>
      <c r="U82" s="164" t="s">
        <v>101</v>
      </c>
      <c r="V82" s="164" t="s">
        <v>518</v>
      </c>
      <c r="W82" s="163"/>
      <c r="X82" s="163"/>
      <c r="Y82" s="163"/>
      <c r="Z82" s="163"/>
      <c r="AA82" s="163"/>
      <c r="AB82" s="162"/>
      <c r="AC82" s="158">
        <v>41108</v>
      </c>
      <c r="AD82" s="159">
        <v>41231</v>
      </c>
      <c r="AE82" s="159">
        <v>41108</v>
      </c>
      <c r="AF82" s="117">
        <f t="shared" ca="1" si="10"/>
        <v>2688</v>
      </c>
      <c r="AG82" s="160">
        <f t="shared" ca="1" si="11"/>
        <v>7</v>
      </c>
      <c r="AH82" s="160">
        <f t="shared" ca="1" si="12"/>
        <v>4</v>
      </c>
      <c r="AI82" s="179">
        <f t="shared" ca="1" si="13"/>
        <v>7.3643835616438356</v>
      </c>
      <c r="AJ82" s="121" t="str">
        <f t="shared" ca="1" si="14"/>
        <v>12</v>
      </c>
      <c r="AK82" s="159"/>
      <c r="AL82" s="161"/>
      <c r="AM82" s="159"/>
      <c r="AN82" s="107"/>
      <c r="AO82" s="159"/>
      <c r="AP82" s="107"/>
      <c r="AQ82" s="107"/>
      <c r="AR82" s="107"/>
      <c r="AS82" s="107">
        <v>3</v>
      </c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62"/>
      <c r="BE82" s="162"/>
      <c r="BF82" s="116">
        <v>41518</v>
      </c>
      <c r="BG82" s="116">
        <v>42618</v>
      </c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24">
        <v>42811</v>
      </c>
      <c r="BU82" s="166">
        <v>7</v>
      </c>
      <c r="BV82" s="167">
        <v>10</v>
      </c>
      <c r="BW82" s="168">
        <v>10</v>
      </c>
      <c r="BX82" s="168">
        <v>12</v>
      </c>
      <c r="BY82" s="169"/>
      <c r="BZ82" s="131" t="s">
        <v>121</v>
      </c>
      <c r="CA82" s="170">
        <v>0</v>
      </c>
    </row>
    <row r="83" spans="1:79" s="171" customFormat="1" ht="25.5" x14ac:dyDescent="0.5">
      <c r="A83" s="100">
        <v>74</v>
      </c>
      <c r="B83" s="172" t="s">
        <v>540</v>
      </c>
      <c r="C83" s="163"/>
      <c r="D83" s="163" t="s">
        <v>105</v>
      </c>
      <c r="E83" s="157" t="s">
        <v>541</v>
      </c>
      <c r="F83" s="153" t="s">
        <v>339</v>
      </c>
      <c r="G83" s="103" t="s">
        <v>542</v>
      </c>
      <c r="H83" s="152" t="s">
        <v>543</v>
      </c>
      <c r="I83" s="152"/>
      <c r="J83" s="153"/>
      <c r="K83" s="173">
        <v>3120600615956</v>
      </c>
      <c r="L83" s="174">
        <v>29043</v>
      </c>
      <c r="M83" s="107">
        <f t="shared" ca="1" si="8"/>
        <v>40</v>
      </c>
      <c r="N83" s="175"/>
      <c r="O83" s="163" t="s">
        <v>110</v>
      </c>
      <c r="P83" s="109" t="s">
        <v>517</v>
      </c>
      <c r="Q83" s="109" t="s">
        <v>319</v>
      </c>
      <c r="R83" s="157"/>
      <c r="S83" s="157"/>
      <c r="T83" s="109" t="s">
        <v>320</v>
      </c>
      <c r="U83" s="164" t="s">
        <v>101</v>
      </c>
      <c r="V83" s="164" t="s">
        <v>518</v>
      </c>
      <c r="W83" s="163"/>
      <c r="X83" s="163"/>
      <c r="Y83" s="163"/>
      <c r="Z83" s="163"/>
      <c r="AA83" s="163"/>
      <c r="AB83" s="162"/>
      <c r="AC83" s="158">
        <v>41190</v>
      </c>
      <c r="AD83" s="159">
        <v>41313</v>
      </c>
      <c r="AE83" s="159">
        <v>41190</v>
      </c>
      <c r="AF83" s="117">
        <f t="shared" ca="1" si="10"/>
        <v>2606</v>
      </c>
      <c r="AG83" s="160">
        <f t="shared" ca="1" si="11"/>
        <v>7</v>
      </c>
      <c r="AH83" s="160">
        <f t="shared" ca="1" si="12"/>
        <v>1</v>
      </c>
      <c r="AI83" s="179">
        <f t="shared" ca="1" si="13"/>
        <v>7.13972602739726</v>
      </c>
      <c r="AJ83" s="121" t="str">
        <f t="shared" ca="1" si="14"/>
        <v>12</v>
      </c>
      <c r="AK83" s="159"/>
      <c r="AL83" s="161"/>
      <c r="AM83" s="159"/>
      <c r="AN83" s="107">
        <v>37</v>
      </c>
      <c r="AO83" s="159"/>
      <c r="AP83" s="107"/>
      <c r="AQ83" s="107"/>
      <c r="AR83" s="107"/>
      <c r="AS83" s="107"/>
      <c r="AT83" s="107"/>
      <c r="AU83" s="107"/>
      <c r="AV83" s="107"/>
      <c r="AW83" s="107"/>
      <c r="AX83" s="107">
        <v>3</v>
      </c>
      <c r="AY83" s="107"/>
      <c r="AZ83" s="107"/>
      <c r="BA83" s="107"/>
      <c r="BB83" s="107"/>
      <c r="BC83" s="107"/>
      <c r="BD83" s="162"/>
      <c r="BE83" s="162"/>
      <c r="BF83" s="159"/>
      <c r="BG83" s="159">
        <v>42431</v>
      </c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24">
        <v>42811</v>
      </c>
      <c r="BU83" s="166">
        <v>7</v>
      </c>
      <c r="BV83" s="167">
        <v>10</v>
      </c>
      <c r="BW83" s="168">
        <v>10</v>
      </c>
      <c r="BX83" s="168">
        <v>12</v>
      </c>
      <c r="BY83" s="169"/>
      <c r="BZ83" s="131" t="s">
        <v>121</v>
      </c>
      <c r="CA83" s="170">
        <v>0</v>
      </c>
    </row>
    <row r="84" spans="1:79" s="171" customFormat="1" ht="25.5" x14ac:dyDescent="0.5">
      <c r="A84" s="100">
        <v>75</v>
      </c>
      <c r="B84" s="172" t="s">
        <v>540</v>
      </c>
      <c r="C84" s="163"/>
      <c r="D84" s="163" t="s">
        <v>93</v>
      </c>
      <c r="E84" s="157" t="s">
        <v>544</v>
      </c>
      <c r="F84" s="153" t="s">
        <v>545</v>
      </c>
      <c r="G84" s="103" t="s">
        <v>546</v>
      </c>
      <c r="H84" s="152" t="s">
        <v>547</v>
      </c>
      <c r="I84" s="152"/>
      <c r="J84" s="153"/>
      <c r="K84" s="173">
        <v>2120600029102</v>
      </c>
      <c r="L84" s="174">
        <v>33324</v>
      </c>
      <c r="M84" s="107">
        <f t="shared" ca="1" si="8"/>
        <v>28</v>
      </c>
      <c r="N84" s="175"/>
      <c r="O84" s="163" t="s">
        <v>98</v>
      </c>
      <c r="P84" s="109" t="s">
        <v>437</v>
      </c>
      <c r="Q84" s="109" t="s">
        <v>200</v>
      </c>
      <c r="R84" s="157"/>
      <c r="S84" s="157"/>
      <c r="T84" s="109" t="s">
        <v>201</v>
      </c>
      <c r="U84" s="164" t="s">
        <v>101</v>
      </c>
      <c r="V84" s="164" t="s">
        <v>518</v>
      </c>
      <c r="W84" s="163"/>
      <c r="X84" s="163"/>
      <c r="Y84" s="163"/>
      <c r="Z84" s="163"/>
      <c r="AA84" s="163"/>
      <c r="AB84" s="162"/>
      <c r="AC84" s="158">
        <v>41206</v>
      </c>
      <c r="AD84" s="159">
        <v>41329</v>
      </c>
      <c r="AE84" s="159">
        <v>41206</v>
      </c>
      <c r="AF84" s="117">
        <f t="shared" ca="1" si="10"/>
        <v>2590</v>
      </c>
      <c r="AG84" s="160">
        <f t="shared" ca="1" si="11"/>
        <v>7</v>
      </c>
      <c r="AH84" s="160">
        <f t="shared" ca="1" si="12"/>
        <v>1</v>
      </c>
      <c r="AI84" s="179">
        <f t="shared" ca="1" si="13"/>
        <v>7.095890410958904</v>
      </c>
      <c r="AJ84" s="121" t="str">
        <f t="shared" ca="1" si="14"/>
        <v>12</v>
      </c>
      <c r="AK84" s="159"/>
      <c r="AL84" s="161"/>
      <c r="AM84" s="159"/>
      <c r="AN84" s="107"/>
      <c r="AO84" s="159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>
        <v>3</v>
      </c>
      <c r="AZ84" s="107"/>
      <c r="BA84" s="107"/>
      <c r="BB84" s="107"/>
      <c r="BC84" s="107"/>
      <c r="BD84" s="162"/>
      <c r="BE84" s="162"/>
      <c r="BF84" s="159"/>
      <c r="BG84" s="159"/>
      <c r="BH84" s="164"/>
      <c r="BI84" s="164"/>
      <c r="BJ84" s="164"/>
      <c r="BK84" s="164"/>
      <c r="BL84" s="164"/>
      <c r="BM84" s="164"/>
      <c r="BN84" s="164"/>
      <c r="BO84" s="164"/>
      <c r="BP84" s="164"/>
      <c r="BQ84" s="164"/>
      <c r="BR84" s="164"/>
      <c r="BS84" s="164"/>
      <c r="BT84" s="124">
        <v>42811</v>
      </c>
      <c r="BU84" s="166">
        <v>7</v>
      </c>
      <c r="BV84" s="167">
        <v>10</v>
      </c>
      <c r="BW84" s="168">
        <v>10</v>
      </c>
      <c r="BX84" s="168">
        <v>12</v>
      </c>
      <c r="BY84" s="169"/>
      <c r="BZ84" s="131" t="s">
        <v>121</v>
      </c>
      <c r="CA84" s="170">
        <v>0</v>
      </c>
    </row>
    <row r="85" spans="1:79" s="171" customFormat="1" ht="25.5" x14ac:dyDescent="0.5">
      <c r="A85" s="100">
        <v>76</v>
      </c>
      <c r="B85" s="172" t="s">
        <v>548</v>
      </c>
      <c r="C85" s="163"/>
      <c r="D85" s="163" t="s">
        <v>105</v>
      </c>
      <c r="E85" s="157" t="s">
        <v>549</v>
      </c>
      <c r="F85" s="153" t="s">
        <v>550</v>
      </c>
      <c r="G85" s="103" t="s">
        <v>551</v>
      </c>
      <c r="H85" s="152" t="s">
        <v>552</v>
      </c>
      <c r="I85" s="152"/>
      <c r="J85" s="153"/>
      <c r="K85" s="173">
        <v>1129700056381</v>
      </c>
      <c r="L85" s="174">
        <v>34598</v>
      </c>
      <c r="M85" s="107">
        <f t="shared" ca="1" si="8"/>
        <v>25</v>
      </c>
      <c r="N85" s="175"/>
      <c r="O85" s="163" t="s">
        <v>110</v>
      </c>
      <c r="P85" s="109" t="s">
        <v>118</v>
      </c>
      <c r="Q85" s="109" t="s">
        <v>290</v>
      </c>
      <c r="R85" s="157"/>
      <c r="S85" s="157"/>
      <c r="T85" s="109" t="s">
        <v>120</v>
      </c>
      <c r="U85" s="164" t="s">
        <v>101</v>
      </c>
      <c r="V85" s="164" t="s">
        <v>518</v>
      </c>
      <c r="W85" s="163"/>
      <c r="X85" s="163"/>
      <c r="Y85" s="163"/>
      <c r="Z85" s="163"/>
      <c r="AA85" s="163"/>
      <c r="AB85" s="162"/>
      <c r="AC85" s="158">
        <v>41334</v>
      </c>
      <c r="AD85" s="159">
        <v>41456</v>
      </c>
      <c r="AE85" s="159">
        <v>41334</v>
      </c>
      <c r="AF85" s="117">
        <f t="shared" ca="1" si="10"/>
        <v>2462</v>
      </c>
      <c r="AG85" s="160">
        <f t="shared" ca="1" si="11"/>
        <v>6</v>
      </c>
      <c r="AH85" s="160">
        <f t="shared" ca="1" si="12"/>
        <v>8</v>
      </c>
      <c r="AI85" s="179">
        <f t="shared" ca="1" si="13"/>
        <v>6.7452054794520544</v>
      </c>
      <c r="AJ85" s="121" t="str">
        <f t="shared" ca="1" si="14"/>
        <v>12</v>
      </c>
      <c r="AK85" s="159"/>
      <c r="AL85" s="161"/>
      <c r="AM85" s="159"/>
      <c r="AN85" s="107"/>
      <c r="AO85" s="159"/>
      <c r="AP85" s="107"/>
      <c r="AQ85" s="107">
        <v>3</v>
      </c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62"/>
      <c r="BE85" s="162"/>
      <c r="BF85" s="159"/>
      <c r="BG85" s="159"/>
      <c r="BH85" s="164"/>
      <c r="BI85" s="164"/>
      <c r="BJ85" s="164"/>
      <c r="BK85" s="164"/>
      <c r="BL85" s="164"/>
      <c r="BM85" s="164"/>
      <c r="BN85" s="164"/>
      <c r="BO85" s="164"/>
      <c r="BP85" s="164"/>
      <c r="BQ85" s="164"/>
      <c r="BR85" s="164"/>
      <c r="BS85" s="164"/>
      <c r="BT85" s="124">
        <v>42811</v>
      </c>
      <c r="BU85" s="166">
        <v>7</v>
      </c>
      <c r="BV85" s="168">
        <v>10</v>
      </c>
      <c r="BW85" s="168">
        <v>10</v>
      </c>
      <c r="BX85" s="168">
        <v>12</v>
      </c>
      <c r="BY85" s="169"/>
      <c r="BZ85" s="131">
        <v>0</v>
      </c>
      <c r="CA85" s="170">
        <v>0</v>
      </c>
    </row>
    <row r="86" spans="1:79" s="171" customFormat="1" ht="25.5" x14ac:dyDescent="0.5">
      <c r="A86" s="100">
        <v>77</v>
      </c>
      <c r="B86" s="172" t="s">
        <v>553</v>
      </c>
      <c r="C86" s="163"/>
      <c r="D86" s="163" t="s">
        <v>93</v>
      </c>
      <c r="E86" s="157" t="s">
        <v>554</v>
      </c>
      <c r="F86" s="153" t="s">
        <v>555</v>
      </c>
      <c r="G86" s="103" t="s">
        <v>556</v>
      </c>
      <c r="H86" s="152" t="s">
        <v>557</v>
      </c>
      <c r="I86" s="152"/>
      <c r="J86" s="153"/>
      <c r="K86" s="173">
        <v>3120600496558</v>
      </c>
      <c r="L86" s="174">
        <v>26210</v>
      </c>
      <c r="M86" s="107">
        <f t="shared" ca="1" si="8"/>
        <v>48</v>
      </c>
      <c r="N86" s="175"/>
      <c r="O86" s="163" t="s">
        <v>98</v>
      </c>
      <c r="P86" s="109" t="s">
        <v>558</v>
      </c>
      <c r="Q86" s="109" t="s">
        <v>119</v>
      </c>
      <c r="R86" s="157"/>
      <c r="S86" s="157"/>
      <c r="T86" s="109" t="s">
        <v>120</v>
      </c>
      <c r="U86" s="164" t="s">
        <v>101</v>
      </c>
      <c r="V86" s="164" t="s">
        <v>518</v>
      </c>
      <c r="W86" s="163"/>
      <c r="X86" s="163"/>
      <c r="Y86" s="163"/>
      <c r="Z86" s="163"/>
      <c r="AA86" s="163"/>
      <c r="AB86" s="162"/>
      <c r="AC86" s="158">
        <v>41351</v>
      </c>
      <c r="AD86" s="159">
        <v>41473</v>
      </c>
      <c r="AE86" s="159">
        <v>41351</v>
      </c>
      <c r="AF86" s="117">
        <f t="shared" ca="1" si="10"/>
        <v>2445</v>
      </c>
      <c r="AG86" s="160">
        <f t="shared" ca="1" si="11"/>
        <v>6</v>
      </c>
      <c r="AH86" s="160">
        <f t="shared" ca="1" si="12"/>
        <v>8</v>
      </c>
      <c r="AI86" s="179">
        <f t="shared" ca="1" si="13"/>
        <v>6.6986301369863011</v>
      </c>
      <c r="AJ86" s="121" t="str">
        <f t="shared" ca="1" si="14"/>
        <v>12</v>
      </c>
      <c r="AK86" s="159"/>
      <c r="AL86" s="161"/>
      <c r="AM86" s="159"/>
      <c r="AN86" s="107"/>
      <c r="AO86" s="159"/>
      <c r="AP86" s="107"/>
      <c r="AQ86" s="107"/>
      <c r="AR86" s="107"/>
      <c r="AS86" s="107"/>
      <c r="AT86" s="107"/>
      <c r="AU86" s="107"/>
      <c r="AV86" s="107"/>
      <c r="AW86" s="107">
        <v>3</v>
      </c>
      <c r="AX86" s="107"/>
      <c r="AY86" s="107"/>
      <c r="AZ86" s="107"/>
      <c r="BA86" s="107"/>
      <c r="BB86" s="107"/>
      <c r="BC86" s="107">
        <v>3</v>
      </c>
      <c r="BD86" s="162"/>
      <c r="BE86" s="162"/>
      <c r="BF86" s="116">
        <v>41518</v>
      </c>
      <c r="BG86" s="116">
        <v>42618</v>
      </c>
      <c r="BH86" s="164"/>
      <c r="BI86" s="164"/>
      <c r="BJ86" s="164"/>
      <c r="BK86" s="164"/>
      <c r="BL86" s="164"/>
      <c r="BM86" s="164"/>
      <c r="BN86" s="164"/>
      <c r="BO86" s="164"/>
      <c r="BP86" s="164"/>
      <c r="BQ86" s="164"/>
      <c r="BR86" s="164"/>
      <c r="BS86" s="164"/>
      <c r="BT86" s="124">
        <v>42811</v>
      </c>
      <c r="BU86" s="166">
        <v>7</v>
      </c>
      <c r="BV86" s="168">
        <v>10</v>
      </c>
      <c r="BW86" s="168">
        <v>10</v>
      </c>
      <c r="BX86" s="168">
        <v>12</v>
      </c>
      <c r="BY86" s="169"/>
      <c r="BZ86" s="131" t="s">
        <v>121</v>
      </c>
      <c r="CA86" s="170">
        <v>0</v>
      </c>
    </row>
    <row r="87" spans="1:79" s="171" customFormat="1" ht="25.5" x14ac:dyDescent="0.5">
      <c r="A87" s="100">
        <v>78</v>
      </c>
      <c r="B87" s="172" t="s">
        <v>559</v>
      </c>
      <c r="C87" s="163"/>
      <c r="D87" s="163" t="s">
        <v>93</v>
      </c>
      <c r="E87" s="157" t="s">
        <v>560</v>
      </c>
      <c r="F87" s="153" t="s">
        <v>561</v>
      </c>
      <c r="G87" s="103" t="s">
        <v>562</v>
      </c>
      <c r="H87" s="152" t="s">
        <v>563</v>
      </c>
      <c r="I87" s="152"/>
      <c r="J87" s="153"/>
      <c r="K87" s="173">
        <v>1129900155758</v>
      </c>
      <c r="L87" s="174">
        <v>33730</v>
      </c>
      <c r="M87" s="107">
        <f t="shared" ca="1" si="8"/>
        <v>27</v>
      </c>
      <c r="N87" s="175"/>
      <c r="O87" s="163" t="s">
        <v>98</v>
      </c>
      <c r="P87" s="109" t="s">
        <v>118</v>
      </c>
      <c r="Q87" s="109" t="s">
        <v>119</v>
      </c>
      <c r="R87" s="157"/>
      <c r="S87" s="157"/>
      <c r="T87" s="109" t="s">
        <v>120</v>
      </c>
      <c r="U87" s="164" t="s">
        <v>101</v>
      </c>
      <c r="V87" s="164" t="s">
        <v>518</v>
      </c>
      <c r="W87" s="163"/>
      <c r="X87" s="163"/>
      <c r="Y87" s="163"/>
      <c r="Z87" s="163"/>
      <c r="AA87" s="163"/>
      <c r="AB87" s="162"/>
      <c r="AC87" s="158">
        <v>41407</v>
      </c>
      <c r="AD87" s="159">
        <v>41530</v>
      </c>
      <c r="AE87" s="159">
        <v>41407</v>
      </c>
      <c r="AF87" s="117">
        <f t="shared" ca="1" si="10"/>
        <v>2389</v>
      </c>
      <c r="AG87" s="160">
        <f t="shared" ca="1" si="11"/>
        <v>6</v>
      </c>
      <c r="AH87" s="160">
        <f t="shared" ca="1" si="12"/>
        <v>6</v>
      </c>
      <c r="AI87" s="179">
        <f t="shared" ca="1" si="13"/>
        <v>6.5452054794520551</v>
      </c>
      <c r="AJ87" s="121" t="str">
        <f t="shared" ca="1" si="14"/>
        <v>12</v>
      </c>
      <c r="AK87" s="159"/>
      <c r="AL87" s="161"/>
      <c r="AM87" s="159"/>
      <c r="AN87" s="107">
        <v>41</v>
      </c>
      <c r="AO87" s="159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>
        <v>3</v>
      </c>
      <c r="BA87" s="107"/>
      <c r="BB87" s="107"/>
      <c r="BC87" s="107"/>
      <c r="BD87" s="162"/>
      <c r="BE87" s="162"/>
      <c r="BF87" s="159"/>
      <c r="BG87" s="159"/>
      <c r="BH87" s="164"/>
      <c r="BI87" s="164"/>
      <c r="BJ87" s="164"/>
      <c r="BK87" s="164"/>
      <c r="BL87" s="164"/>
      <c r="BM87" s="164"/>
      <c r="BN87" s="164"/>
      <c r="BO87" s="164"/>
      <c r="BP87" s="164"/>
      <c r="BQ87" s="164"/>
      <c r="BR87" s="164"/>
      <c r="BS87" s="164"/>
      <c r="BT87" s="124">
        <v>42811</v>
      </c>
      <c r="BU87" s="166">
        <v>7</v>
      </c>
      <c r="BV87" s="167">
        <v>10</v>
      </c>
      <c r="BW87" s="168">
        <v>10</v>
      </c>
      <c r="BX87" s="168">
        <v>12</v>
      </c>
      <c r="BY87" s="169"/>
      <c r="BZ87" s="131" t="s">
        <v>121</v>
      </c>
      <c r="CA87" s="170">
        <v>0.5</v>
      </c>
    </row>
    <row r="88" spans="1:79" s="171" customFormat="1" ht="25.5" x14ac:dyDescent="0.5">
      <c r="A88" s="100">
        <v>79</v>
      </c>
      <c r="B88" s="172" t="s">
        <v>564</v>
      </c>
      <c r="C88" s="163"/>
      <c r="D88" s="163" t="s">
        <v>93</v>
      </c>
      <c r="E88" s="153" t="s">
        <v>565</v>
      </c>
      <c r="F88" s="153" t="s">
        <v>566</v>
      </c>
      <c r="G88" s="103" t="s">
        <v>567</v>
      </c>
      <c r="H88" s="152" t="s">
        <v>568</v>
      </c>
      <c r="I88" s="152"/>
      <c r="J88" s="153"/>
      <c r="K88" s="154">
        <v>1120600167094</v>
      </c>
      <c r="L88" s="155">
        <v>33485</v>
      </c>
      <c r="M88" s="107">
        <f t="shared" ca="1" si="8"/>
        <v>28</v>
      </c>
      <c r="N88" s="156"/>
      <c r="O88" s="152" t="s">
        <v>98</v>
      </c>
      <c r="P88" s="109" t="s">
        <v>437</v>
      </c>
      <c r="Q88" s="109" t="s">
        <v>200</v>
      </c>
      <c r="R88" s="157"/>
      <c r="S88" s="157"/>
      <c r="T88" s="109" t="s">
        <v>201</v>
      </c>
      <c r="U88" s="164" t="s">
        <v>101</v>
      </c>
      <c r="V88" s="164" t="s">
        <v>518</v>
      </c>
      <c r="W88" s="163"/>
      <c r="X88" s="163"/>
      <c r="Y88" s="163"/>
      <c r="Z88" s="163"/>
      <c r="AA88" s="163"/>
      <c r="AB88" s="162"/>
      <c r="AC88" s="158">
        <v>41479</v>
      </c>
      <c r="AD88" s="159">
        <v>41571</v>
      </c>
      <c r="AE88" s="159">
        <v>41479</v>
      </c>
      <c r="AF88" s="117">
        <f t="shared" ca="1" si="10"/>
        <v>2317</v>
      </c>
      <c r="AG88" s="160">
        <f t="shared" ca="1" si="11"/>
        <v>6</v>
      </c>
      <c r="AH88" s="160">
        <f t="shared" ca="1" si="12"/>
        <v>4</v>
      </c>
      <c r="AI88" s="179">
        <f t="shared" ca="1" si="13"/>
        <v>6.3479452054794523</v>
      </c>
      <c r="AJ88" s="121" t="str">
        <f t="shared" ca="1" si="14"/>
        <v>12</v>
      </c>
      <c r="AK88" s="159"/>
      <c r="AL88" s="161"/>
      <c r="AM88" s="159"/>
      <c r="AN88" s="107"/>
      <c r="AO88" s="159"/>
      <c r="AP88" s="107"/>
      <c r="AQ88" s="107"/>
      <c r="AR88" s="107"/>
      <c r="AS88" s="107"/>
      <c r="AT88" s="107"/>
      <c r="AU88" s="107"/>
      <c r="AV88" s="107"/>
      <c r="AW88" s="107"/>
      <c r="AX88" s="107">
        <v>3</v>
      </c>
      <c r="AY88" s="107"/>
      <c r="AZ88" s="107"/>
      <c r="BA88" s="107"/>
      <c r="BB88" s="107"/>
      <c r="BC88" s="107"/>
      <c r="BD88" s="162"/>
      <c r="BE88" s="162"/>
      <c r="BF88" s="159"/>
      <c r="BG88" s="159"/>
      <c r="BH88" s="164"/>
      <c r="BI88" s="164"/>
      <c r="BJ88" s="164"/>
      <c r="BK88" s="164"/>
      <c r="BL88" s="164"/>
      <c r="BM88" s="164"/>
      <c r="BN88" s="164"/>
      <c r="BO88" s="164"/>
      <c r="BP88" s="164"/>
      <c r="BQ88" s="164"/>
      <c r="BR88" s="164"/>
      <c r="BS88" s="164"/>
      <c r="BT88" s="124">
        <v>42811</v>
      </c>
      <c r="BU88" s="166">
        <v>7</v>
      </c>
      <c r="BV88" s="168">
        <v>7</v>
      </c>
      <c r="BW88" s="168">
        <v>10</v>
      </c>
      <c r="BX88" s="168">
        <v>10</v>
      </c>
      <c r="BY88" s="169"/>
      <c r="BZ88" s="131" t="s">
        <v>121</v>
      </c>
      <c r="CA88" s="170">
        <v>0</v>
      </c>
    </row>
    <row r="89" spans="1:79" s="171" customFormat="1" ht="27.75" x14ac:dyDescent="0.65">
      <c r="A89" s="100">
        <v>80</v>
      </c>
      <c r="B89" s="203" t="s">
        <v>569</v>
      </c>
      <c r="C89" s="204"/>
      <c r="D89" s="163" t="s">
        <v>123</v>
      </c>
      <c r="E89" s="205" t="s">
        <v>570</v>
      </c>
      <c r="F89" s="206" t="s">
        <v>571</v>
      </c>
      <c r="G89" s="103" t="s">
        <v>572</v>
      </c>
      <c r="H89" s="207" t="s">
        <v>573</v>
      </c>
      <c r="I89" s="207"/>
      <c r="J89" s="206"/>
      <c r="K89" s="208">
        <v>3120600616031</v>
      </c>
      <c r="L89" s="209">
        <v>24814</v>
      </c>
      <c r="M89" s="107">
        <f t="shared" ca="1" si="8"/>
        <v>52</v>
      </c>
      <c r="N89" s="210"/>
      <c r="O89" s="163" t="s">
        <v>110</v>
      </c>
      <c r="P89" s="109" t="s">
        <v>118</v>
      </c>
      <c r="Q89" s="109" t="s">
        <v>165</v>
      </c>
      <c r="R89" s="157"/>
      <c r="S89" s="157"/>
      <c r="T89" s="109" t="s">
        <v>120</v>
      </c>
      <c r="U89" s="164" t="s">
        <v>101</v>
      </c>
      <c r="V89" s="164" t="s">
        <v>518</v>
      </c>
      <c r="W89" s="163"/>
      <c r="X89" s="163"/>
      <c r="Y89" s="163"/>
      <c r="Z89" s="163"/>
      <c r="AA89" s="163"/>
      <c r="AB89" s="162"/>
      <c r="AC89" s="158">
        <v>41645</v>
      </c>
      <c r="AD89" s="159">
        <v>41765</v>
      </c>
      <c r="AE89" s="159">
        <v>41645</v>
      </c>
      <c r="AF89" s="117">
        <f t="shared" ca="1" si="10"/>
        <v>2151</v>
      </c>
      <c r="AG89" s="160">
        <f t="shared" ca="1" si="11"/>
        <v>5</v>
      </c>
      <c r="AH89" s="160">
        <f t="shared" ca="1" si="12"/>
        <v>10</v>
      </c>
      <c r="AI89" s="179">
        <f t="shared" ca="1" si="13"/>
        <v>5.8931506849315065</v>
      </c>
      <c r="AJ89" s="121" t="str">
        <f t="shared" ca="1" si="14"/>
        <v>12</v>
      </c>
      <c r="AK89" s="159"/>
      <c r="AL89" s="161"/>
      <c r="AM89" s="159"/>
      <c r="AN89" s="107"/>
      <c r="AO89" s="159"/>
      <c r="AP89" s="107"/>
      <c r="AQ89" s="107"/>
      <c r="AR89" s="107"/>
      <c r="AS89" s="107">
        <v>3</v>
      </c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62"/>
      <c r="BE89" s="162"/>
      <c r="BF89" s="159"/>
      <c r="BG89" s="159"/>
      <c r="BH89" s="164"/>
      <c r="BI89" s="164"/>
      <c r="BJ89" s="164"/>
      <c r="BK89" s="164"/>
      <c r="BL89" s="164"/>
      <c r="BM89" s="164"/>
      <c r="BN89" s="164"/>
      <c r="BO89" s="164"/>
      <c r="BP89" s="164"/>
      <c r="BQ89" s="164"/>
      <c r="BR89" s="164"/>
      <c r="BS89" s="164"/>
      <c r="BT89" s="124">
        <v>42811</v>
      </c>
      <c r="BU89" s="166">
        <v>7</v>
      </c>
      <c r="BV89" s="168">
        <v>7</v>
      </c>
      <c r="BW89" s="168">
        <v>10</v>
      </c>
      <c r="BX89" s="168">
        <v>10</v>
      </c>
      <c r="BY89" s="169"/>
      <c r="BZ89" s="131" t="s">
        <v>121</v>
      </c>
      <c r="CA89" s="170">
        <v>0</v>
      </c>
    </row>
    <row r="90" spans="1:79" s="171" customFormat="1" ht="25.5" x14ac:dyDescent="0.5">
      <c r="A90" s="100">
        <v>81</v>
      </c>
      <c r="B90" s="172" t="s">
        <v>574</v>
      </c>
      <c r="C90" s="163"/>
      <c r="D90" s="163" t="s">
        <v>105</v>
      </c>
      <c r="E90" s="157" t="s">
        <v>575</v>
      </c>
      <c r="F90" s="153" t="s">
        <v>576</v>
      </c>
      <c r="G90" s="103" t="s">
        <v>577</v>
      </c>
      <c r="H90" s="152" t="s">
        <v>578</v>
      </c>
      <c r="I90" s="152"/>
      <c r="J90" s="153"/>
      <c r="K90" s="173">
        <v>2120100003431</v>
      </c>
      <c r="L90" s="174">
        <v>31282</v>
      </c>
      <c r="M90" s="107">
        <f t="shared" ca="1" si="8"/>
        <v>34</v>
      </c>
      <c r="N90" s="175"/>
      <c r="O90" s="163" t="s">
        <v>110</v>
      </c>
      <c r="P90" s="109" t="s">
        <v>118</v>
      </c>
      <c r="Q90" s="109" t="s">
        <v>227</v>
      </c>
      <c r="R90" s="157"/>
      <c r="S90" s="157"/>
      <c r="T90" s="109" t="s">
        <v>120</v>
      </c>
      <c r="U90" s="164" t="s">
        <v>101</v>
      </c>
      <c r="V90" s="164" t="s">
        <v>518</v>
      </c>
      <c r="W90" s="163"/>
      <c r="X90" s="163"/>
      <c r="Y90" s="163"/>
      <c r="Z90" s="163"/>
      <c r="AA90" s="163"/>
      <c r="AB90" s="162"/>
      <c r="AC90" s="158">
        <v>41663</v>
      </c>
      <c r="AD90" s="159">
        <v>41786</v>
      </c>
      <c r="AE90" s="159">
        <v>41663</v>
      </c>
      <c r="AF90" s="117">
        <f t="shared" ca="1" si="10"/>
        <v>2133</v>
      </c>
      <c r="AG90" s="160">
        <f t="shared" ca="1" si="11"/>
        <v>5</v>
      </c>
      <c r="AH90" s="160">
        <f t="shared" ca="1" si="12"/>
        <v>10</v>
      </c>
      <c r="AI90" s="179">
        <f t="shared" ca="1" si="13"/>
        <v>5.8438356164383558</v>
      </c>
      <c r="AJ90" s="121" t="str">
        <f t="shared" ca="1" si="14"/>
        <v>12</v>
      </c>
      <c r="AK90" s="159"/>
      <c r="AL90" s="161"/>
      <c r="AM90" s="159"/>
      <c r="AN90" s="107"/>
      <c r="AO90" s="159"/>
      <c r="AP90" s="107"/>
      <c r="AQ90" s="107"/>
      <c r="AR90" s="107"/>
      <c r="AS90" s="107">
        <v>3</v>
      </c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62"/>
      <c r="BE90" s="162"/>
      <c r="BF90" s="159"/>
      <c r="BG90" s="159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/>
      <c r="BS90" s="164"/>
      <c r="BT90" s="124">
        <v>42811</v>
      </c>
      <c r="BU90" s="166">
        <v>7</v>
      </c>
      <c r="BV90" s="168">
        <v>7</v>
      </c>
      <c r="BW90" s="168">
        <v>10</v>
      </c>
      <c r="BX90" s="168">
        <v>10</v>
      </c>
      <c r="BY90" s="169"/>
      <c r="BZ90" s="131" t="s">
        <v>121</v>
      </c>
      <c r="CA90" s="170">
        <v>5</v>
      </c>
    </row>
    <row r="91" spans="1:79" s="171" customFormat="1" ht="25.5" x14ac:dyDescent="0.5">
      <c r="A91" s="100">
        <v>82</v>
      </c>
      <c r="B91" s="172" t="s">
        <v>579</v>
      </c>
      <c r="C91" s="163"/>
      <c r="D91" s="163" t="s">
        <v>123</v>
      </c>
      <c r="E91" s="157" t="s">
        <v>580</v>
      </c>
      <c r="F91" s="153" t="s">
        <v>561</v>
      </c>
      <c r="G91" s="103" t="s">
        <v>581</v>
      </c>
      <c r="H91" s="152" t="s">
        <v>582</v>
      </c>
      <c r="I91" s="152"/>
      <c r="J91" s="153"/>
      <c r="K91" s="173">
        <v>1659900523892</v>
      </c>
      <c r="L91" s="174">
        <v>33824</v>
      </c>
      <c r="M91" s="107">
        <f t="shared" ca="1" si="8"/>
        <v>27</v>
      </c>
      <c r="N91" s="175"/>
      <c r="O91" s="163" t="s">
        <v>110</v>
      </c>
      <c r="P91" s="109" t="s">
        <v>118</v>
      </c>
      <c r="Q91" s="109" t="s">
        <v>165</v>
      </c>
      <c r="R91" s="157"/>
      <c r="S91" s="157"/>
      <c r="T91" s="109" t="s">
        <v>120</v>
      </c>
      <c r="U91" s="164" t="s">
        <v>101</v>
      </c>
      <c r="V91" s="164" t="s">
        <v>518</v>
      </c>
      <c r="W91" s="163"/>
      <c r="X91" s="163"/>
      <c r="Y91" s="163"/>
      <c r="Z91" s="163"/>
      <c r="AA91" s="163"/>
      <c r="AB91" s="162"/>
      <c r="AC91" s="158">
        <v>41667</v>
      </c>
      <c r="AD91" s="159">
        <v>41787</v>
      </c>
      <c r="AE91" s="159">
        <v>41667</v>
      </c>
      <c r="AF91" s="117">
        <f t="shared" ca="1" si="10"/>
        <v>2129</v>
      </c>
      <c r="AG91" s="160">
        <f t="shared" ca="1" si="11"/>
        <v>5</v>
      </c>
      <c r="AH91" s="160">
        <f t="shared" ca="1" si="12"/>
        <v>9</v>
      </c>
      <c r="AI91" s="179">
        <f t="shared" ca="1" si="13"/>
        <v>5.8328767123287673</v>
      </c>
      <c r="AJ91" s="121" t="str">
        <f t="shared" ca="1" si="14"/>
        <v>12</v>
      </c>
      <c r="AK91" s="159"/>
      <c r="AL91" s="161"/>
      <c r="AM91" s="159"/>
      <c r="AN91" s="107"/>
      <c r="AO91" s="159"/>
      <c r="AP91" s="107"/>
      <c r="AQ91" s="107"/>
      <c r="AR91" s="107">
        <v>3</v>
      </c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62"/>
      <c r="BE91" s="162"/>
      <c r="BF91" s="159"/>
      <c r="BG91" s="159"/>
      <c r="BH91" s="164"/>
      <c r="BI91" s="164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24">
        <v>42811</v>
      </c>
      <c r="BU91" s="166">
        <v>7</v>
      </c>
      <c r="BV91" s="168">
        <v>7</v>
      </c>
      <c r="BW91" s="168">
        <v>10</v>
      </c>
      <c r="BX91" s="168">
        <v>10</v>
      </c>
      <c r="BY91" s="169"/>
      <c r="BZ91" s="131" t="s">
        <v>121</v>
      </c>
      <c r="CA91" s="170">
        <v>0</v>
      </c>
    </row>
    <row r="92" spans="1:79" s="171" customFormat="1" ht="25.5" x14ac:dyDescent="0.5">
      <c r="A92" s="100">
        <v>83</v>
      </c>
      <c r="B92" s="172" t="s">
        <v>583</v>
      </c>
      <c r="C92" s="163"/>
      <c r="D92" s="163" t="s">
        <v>105</v>
      </c>
      <c r="E92" s="157" t="s">
        <v>584</v>
      </c>
      <c r="F92" s="153" t="s">
        <v>585</v>
      </c>
      <c r="G92" s="103" t="s">
        <v>586</v>
      </c>
      <c r="H92" s="152" t="s">
        <v>587</v>
      </c>
      <c r="I92" s="152"/>
      <c r="J92" s="153"/>
      <c r="K92" s="173">
        <v>3130100480547</v>
      </c>
      <c r="L92" s="174">
        <v>27971</v>
      </c>
      <c r="M92" s="107">
        <f t="shared" ca="1" si="8"/>
        <v>43</v>
      </c>
      <c r="N92" s="175"/>
      <c r="O92" s="163" t="s">
        <v>110</v>
      </c>
      <c r="P92" s="109" t="s">
        <v>523</v>
      </c>
      <c r="Q92" s="109" t="s">
        <v>524</v>
      </c>
      <c r="R92" s="157"/>
      <c r="S92" s="157"/>
      <c r="T92" s="109" t="s">
        <v>120</v>
      </c>
      <c r="U92" s="164" t="s">
        <v>101</v>
      </c>
      <c r="V92" s="164" t="s">
        <v>518</v>
      </c>
      <c r="W92" s="163"/>
      <c r="X92" s="163"/>
      <c r="Y92" s="163"/>
      <c r="Z92" s="163"/>
      <c r="AA92" s="163"/>
      <c r="AB92" s="162"/>
      <c r="AC92" s="158">
        <v>41796</v>
      </c>
      <c r="AD92" s="159">
        <v>41796</v>
      </c>
      <c r="AE92" s="159">
        <v>41796</v>
      </c>
      <c r="AF92" s="117">
        <f t="shared" ca="1" si="10"/>
        <v>2000</v>
      </c>
      <c r="AG92" s="160">
        <f t="shared" ca="1" si="11"/>
        <v>5</v>
      </c>
      <c r="AH92" s="160">
        <f t="shared" ca="1" si="12"/>
        <v>5</v>
      </c>
      <c r="AI92" s="179">
        <f t="shared" ca="1" si="13"/>
        <v>5.4794520547945202</v>
      </c>
      <c r="AJ92" s="121" t="str">
        <f t="shared" ca="1" si="14"/>
        <v>12</v>
      </c>
      <c r="AK92" s="159"/>
      <c r="AL92" s="161"/>
      <c r="AM92" s="159"/>
      <c r="AN92" s="107"/>
      <c r="AO92" s="159"/>
      <c r="AP92" s="107"/>
      <c r="AQ92" s="107"/>
      <c r="AR92" s="107"/>
      <c r="AS92" s="107">
        <v>3</v>
      </c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62"/>
      <c r="BE92" s="162"/>
      <c r="BF92" s="159"/>
      <c r="BG92" s="159"/>
      <c r="BH92" s="164"/>
      <c r="BI92" s="164"/>
      <c r="BJ92" s="164"/>
      <c r="BK92" s="164"/>
      <c r="BL92" s="164"/>
      <c r="BM92" s="164"/>
      <c r="BN92" s="164"/>
      <c r="BO92" s="164"/>
      <c r="BP92" s="164"/>
      <c r="BQ92" s="164"/>
      <c r="BR92" s="164"/>
      <c r="BS92" s="164"/>
      <c r="BT92" s="124">
        <v>42811</v>
      </c>
      <c r="BU92" s="166">
        <v>4</v>
      </c>
      <c r="BV92" s="167">
        <v>7</v>
      </c>
      <c r="BW92" s="168">
        <v>10</v>
      </c>
      <c r="BX92" s="168">
        <v>10</v>
      </c>
      <c r="BY92" s="169"/>
      <c r="BZ92" s="131" t="s">
        <v>121</v>
      </c>
      <c r="CA92" s="170">
        <v>4</v>
      </c>
    </row>
    <row r="93" spans="1:79" s="171" customFormat="1" ht="25.5" x14ac:dyDescent="0.5">
      <c r="A93" s="100">
        <v>84</v>
      </c>
      <c r="B93" s="172" t="s">
        <v>588</v>
      </c>
      <c r="C93" s="163"/>
      <c r="D93" s="163" t="s">
        <v>123</v>
      </c>
      <c r="E93" s="157" t="s">
        <v>589</v>
      </c>
      <c r="F93" s="153" t="s">
        <v>590</v>
      </c>
      <c r="G93" s="103" t="s">
        <v>591</v>
      </c>
      <c r="H93" s="152" t="s">
        <v>170</v>
      </c>
      <c r="I93" s="152"/>
      <c r="J93" s="153"/>
      <c r="K93" s="173">
        <v>3120600466667</v>
      </c>
      <c r="L93" s="174">
        <v>30353</v>
      </c>
      <c r="M93" s="107">
        <f t="shared" ca="1" si="8"/>
        <v>36</v>
      </c>
      <c r="N93" s="175"/>
      <c r="O93" s="163" t="s">
        <v>110</v>
      </c>
      <c r="P93" s="109" t="s">
        <v>118</v>
      </c>
      <c r="Q93" s="109" t="s">
        <v>227</v>
      </c>
      <c r="R93" s="157"/>
      <c r="S93" s="157"/>
      <c r="T93" s="109" t="s">
        <v>120</v>
      </c>
      <c r="U93" s="164" t="s">
        <v>101</v>
      </c>
      <c r="V93" s="164" t="s">
        <v>518</v>
      </c>
      <c r="W93" s="163"/>
      <c r="X93" s="163"/>
      <c r="Y93" s="163"/>
      <c r="Z93" s="163"/>
      <c r="AA93" s="163"/>
      <c r="AB93" s="162"/>
      <c r="AC93" s="158">
        <v>41841</v>
      </c>
      <c r="AD93" s="159">
        <v>41841</v>
      </c>
      <c r="AE93" s="159">
        <v>41841</v>
      </c>
      <c r="AF93" s="117">
        <f t="shared" ca="1" si="10"/>
        <v>1955</v>
      </c>
      <c r="AG93" s="160">
        <f t="shared" ca="1" si="11"/>
        <v>5</v>
      </c>
      <c r="AH93" s="160">
        <f t="shared" ca="1" si="12"/>
        <v>4</v>
      </c>
      <c r="AI93" s="179">
        <f t="shared" ca="1" si="13"/>
        <v>5.3561643835616435</v>
      </c>
      <c r="AJ93" s="121" t="str">
        <f t="shared" ca="1" si="14"/>
        <v>12</v>
      </c>
      <c r="AK93" s="159"/>
      <c r="AL93" s="161"/>
      <c r="AM93" s="159"/>
      <c r="AN93" s="107"/>
      <c r="AO93" s="159"/>
      <c r="AP93" s="107"/>
      <c r="AQ93" s="107">
        <v>3</v>
      </c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62"/>
      <c r="BE93" s="162"/>
      <c r="BF93" s="159"/>
      <c r="BG93" s="159"/>
      <c r="BH93" s="164"/>
      <c r="BI93" s="164"/>
      <c r="BJ93" s="164"/>
      <c r="BK93" s="164"/>
      <c r="BL93" s="164"/>
      <c r="BM93" s="164"/>
      <c r="BN93" s="164"/>
      <c r="BO93" s="164"/>
      <c r="BP93" s="164"/>
      <c r="BQ93" s="164"/>
      <c r="BR93" s="164"/>
      <c r="BS93" s="164"/>
      <c r="BT93" s="124">
        <v>42811</v>
      </c>
      <c r="BU93" s="166">
        <v>4</v>
      </c>
      <c r="BV93" s="167">
        <v>7</v>
      </c>
      <c r="BW93" s="168">
        <v>7</v>
      </c>
      <c r="BX93" s="168">
        <v>10</v>
      </c>
      <c r="BY93" s="169"/>
      <c r="BZ93" s="131" t="s">
        <v>121</v>
      </c>
      <c r="CA93" s="170">
        <v>0</v>
      </c>
    </row>
    <row r="94" spans="1:79" s="171" customFormat="1" ht="25.5" x14ac:dyDescent="0.5">
      <c r="A94" s="100">
        <v>85</v>
      </c>
      <c r="B94" s="172" t="s">
        <v>592</v>
      </c>
      <c r="C94" s="115"/>
      <c r="D94" s="163" t="s">
        <v>105</v>
      </c>
      <c r="E94" s="157" t="s">
        <v>593</v>
      </c>
      <c r="F94" s="153" t="s">
        <v>594</v>
      </c>
      <c r="G94" s="103" t="s">
        <v>595</v>
      </c>
      <c r="H94" s="152" t="s">
        <v>596</v>
      </c>
      <c r="I94" s="152"/>
      <c r="J94" s="153"/>
      <c r="K94" s="173">
        <v>1129900124208</v>
      </c>
      <c r="L94" s="174">
        <v>33474</v>
      </c>
      <c r="M94" s="107">
        <f t="shared" ca="1" si="8"/>
        <v>28</v>
      </c>
      <c r="N94" s="175"/>
      <c r="O94" s="163" t="s">
        <v>110</v>
      </c>
      <c r="P94" s="109" t="s">
        <v>437</v>
      </c>
      <c r="Q94" s="109" t="s">
        <v>200</v>
      </c>
      <c r="R94" s="157"/>
      <c r="S94" s="157"/>
      <c r="T94" s="109" t="s">
        <v>201</v>
      </c>
      <c r="U94" s="164" t="s">
        <v>101</v>
      </c>
      <c r="V94" s="164" t="s">
        <v>518</v>
      </c>
      <c r="W94" s="163"/>
      <c r="X94" s="163"/>
      <c r="Y94" s="163"/>
      <c r="Z94" s="163"/>
      <c r="AA94" s="163"/>
      <c r="AB94" s="162"/>
      <c r="AC94" s="158">
        <v>42585</v>
      </c>
      <c r="AD94" s="115">
        <f t="shared" ref="AD94:AD106" si="15">AC94+120</f>
        <v>42705</v>
      </c>
      <c r="AE94" s="159">
        <v>42585</v>
      </c>
      <c r="AF94" s="117">
        <f t="shared" ca="1" si="10"/>
        <v>1211</v>
      </c>
      <c r="AG94" s="160">
        <f t="shared" ca="1" si="11"/>
        <v>3</v>
      </c>
      <c r="AH94" s="160">
        <f t="shared" ca="1" si="12"/>
        <v>3</v>
      </c>
      <c r="AI94" s="179">
        <f t="shared" ca="1" si="13"/>
        <v>3.3178082191780822</v>
      </c>
      <c r="AJ94" s="121" t="str">
        <f t="shared" ca="1" si="14"/>
        <v>10</v>
      </c>
      <c r="AK94" s="159"/>
      <c r="AL94" s="181"/>
      <c r="AM94" s="163"/>
      <c r="AN94" s="107"/>
      <c r="AO94" s="211">
        <v>5</v>
      </c>
      <c r="AP94" s="107"/>
      <c r="AQ94" s="107"/>
      <c r="AR94" s="107"/>
      <c r="AS94" s="107"/>
      <c r="AT94" s="107"/>
      <c r="AU94" s="107"/>
      <c r="AV94" s="107"/>
      <c r="AW94" s="107"/>
      <c r="AX94" s="107"/>
      <c r="AY94" s="107">
        <v>3</v>
      </c>
      <c r="AZ94" s="107"/>
      <c r="BA94" s="107"/>
      <c r="BB94" s="107"/>
      <c r="BC94" s="107"/>
      <c r="BD94" s="162"/>
      <c r="BE94" s="162"/>
      <c r="BF94" s="174"/>
      <c r="BG94" s="174"/>
      <c r="BH94" s="157"/>
      <c r="BI94" s="157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24">
        <v>42811</v>
      </c>
      <c r="BU94" s="166"/>
      <c r="BV94" s="167"/>
      <c r="BW94" s="168">
        <v>3</v>
      </c>
      <c r="BX94" s="168">
        <v>7</v>
      </c>
      <c r="BY94" s="169"/>
      <c r="BZ94" s="131" t="s">
        <v>121</v>
      </c>
      <c r="CA94" s="170">
        <v>1</v>
      </c>
    </row>
    <row r="95" spans="1:79" s="171" customFormat="1" ht="25.5" x14ac:dyDescent="0.5">
      <c r="A95" s="100">
        <v>86</v>
      </c>
      <c r="B95" s="172" t="s">
        <v>597</v>
      </c>
      <c r="C95" s="115"/>
      <c r="D95" s="163" t="s">
        <v>105</v>
      </c>
      <c r="E95" s="157" t="s">
        <v>598</v>
      </c>
      <c r="F95" s="153" t="s">
        <v>599</v>
      </c>
      <c r="G95" s="103" t="s">
        <v>600</v>
      </c>
      <c r="H95" s="152" t="s">
        <v>601</v>
      </c>
      <c r="I95" s="152"/>
      <c r="J95" s="153"/>
      <c r="K95" s="173">
        <v>2100500036913</v>
      </c>
      <c r="L95" s="174">
        <v>32130</v>
      </c>
      <c r="M95" s="107">
        <f t="shared" ca="1" si="8"/>
        <v>32</v>
      </c>
      <c r="N95" s="175"/>
      <c r="O95" s="163" t="s">
        <v>110</v>
      </c>
      <c r="P95" s="109" t="s">
        <v>523</v>
      </c>
      <c r="Q95" s="109" t="s">
        <v>290</v>
      </c>
      <c r="R95" s="157"/>
      <c r="S95" s="157"/>
      <c r="T95" s="109" t="s">
        <v>120</v>
      </c>
      <c r="U95" s="164" t="s">
        <v>101</v>
      </c>
      <c r="V95" s="164" t="s">
        <v>518</v>
      </c>
      <c r="W95" s="163"/>
      <c r="X95" s="163"/>
      <c r="Y95" s="163"/>
      <c r="Z95" s="163"/>
      <c r="AA95" s="163"/>
      <c r="AB95" s="162"/>
      <c r="AC95" s="158">
        <v>42619</v>
      </c>
      <c r="AD95" s="115">
        <f t="shared" si="15"/>
        <v>42739</v>
      </c>
      <c r="AE95" s="159">
        <v>42619</v>
      </c>
      <c r="AF95" s="117">
        <f t="shared" ca="1" si="10"/>
        <v>1177</v>
      </c>
      <c r="AG95" s="160">
        <f t="shared" ca="1" si="11"/>
        <v>3</v>
      </c>
      <c r="AH95" s="160">
        <f t="shared" ca="1" si="12"/>
        <v>2</v>
      </c>
      <c r="AI95" s="179">
        <f t="shared" ca="1" si="13"/>
        <v>3.2246575342465755</v>
      </c>
      <c r="AJ95" s="121" t="str">
        <f t="shared" ca="1" si="14"/>
        <v>10</v>
      </c>
      <c r="AK95" s="159"/>
      <c r="AL95" s="181"/>
      <c r="AM95" s="163"/>
      <c r="AN95" s="107"/>
      <c r="AO95" s="163"/>
      <c r="AP95" s="107"/>
      <c r="AQ95" s="107">
        <v>3</v>
      </c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62"/>
      <c r="BE95" s="162"/>
      <c r="BF95" s="174"/>
      <c r="BG95" s="174"/>
      <c r="BH95" s="157"/>
      <c r="BI95" s="157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24">
        <v>42811</v>
      </c>
      <c r="BU95" s="166"/>
      <c r="BV95" s="167"/>
      <c r="BW95" s="168">
        <v>2</v>
      </c>
      <c r="BX95" s="168">
        <v>7</v>
      </c>
      <c r="BY95" s="169"/>
      <c r="BZ95" s="131" t="s">
        <v>121</v>
      </c>
      <c r="CA95" s="170">
        <v>1</v>
      </c>
    </row>
    <row r="96" spans="1:79" s="171" customFormat="1" ht="25.5" x14ac:dyDescent="0.5">
      <c r="A96" s="100">
        <v>87</v>
      </c>
      <c r="B96" s="172" t="s">
        <v>602</v>
      </c>
      <c r="C96" s="115"/>
      <c r="D96" s="163" t="s">
        <v>105</v>
      </c>
      <c r="E96" s="157" t="s">
        <v>603</v>
      </c>
      <c r="F96" s="153" t="s">
        <v>283</v>
      </c>
      <c r="G96" s="103" t="s">
        <v>604</v>
      </c>
      <c r="H96" s="152" t="s">
        <v>605</v>
      </c>
      <c r="I96" s="152"/>
      <c r="J96" s="153"/>
      <c r="K96" s="173">
        <v>1100200517942</v>
      </c>
      <c r="L96" s="174">
        <v>32861</v>
      </c>
      <c r="M96" s="107">
        <f t="shared" ca="1" si="8"/>
        <v>30</v>
      </c>
      <c r="N96" s="175"/>
      <c r="O96" s="163" t="s">
        <v>110</v>
      </c>
      <c r="P96" s="109" t="s">
        <v>374</v>
      </c>
      <c r="Q96" s="109" t="s">
        <v>319</v>
      </c>
      <c r="R96" s="157"/>
      <c r="S96" s="157"/>
      <c r="T96" s="109" t="s">
        <v>320</v>
      </c>
      <c r="U96" s="164" t="s">
        <v>101</v>
      </c>
      <c r="V96" s="164" t="s">
        <v>518</v>
      </c>
      <c r="W96" s="163"/>
      <c r="X96" s="163"/>
      <c r="Y96" s="163"/>
      <c r="Z96" s="163"/>
      <c r="AA96" s="163"/>
      <c r="AB96" s="162"/>
      <c r="AC96" s="158">
        <v>42622</v>
      </c>
      <c r="AD96" s="115">
        <f t="shared" si="15"/>
        <v>42742</v>
      </c>
      <c r="AE96" s="159">
        <v>42622</v>
      </c>
      <c r="AF96" s="117">
        <f t="shared" ca="1" si="10"/>
        <v>1174</v>
      </c>
      <c r="AG96" s="160">
        <f t="shared" ca="1" si="11"/>
        <v>3</v>
      </c>
      <c r="AH96" s="160">
        <f t="shared" ca="1" si="12"/>
        <v>2</v>
      </c>
      <c r="AI96" s="179">
        <f t="shared" ca="1" si="13"/>
        <v>3.2164383561643834</v>
      </c>
      <c r="AJ96" s="121" t="str">
        <f t="shared" ca="1" si="14"/>
        <v>10</v>
      </c>
      <c r="AK96" s="159"/>
      <c r="AL96" s="181"/>
      <c r="AM96" s="163"/>
      <c r="AN96" s="107"/>
      <c r="AO96" s="163"/>
      <c r="AP96" s="107"/>
      <c r="AQ96" s="107"/>
      <c r="AR96" s="107">
        <v>3</v>
      </c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62"/>
      <c r="BE96" s="162"/>
      <c r="BF96" s="174"/>
      <c r="BG96" s="174"/>
      <c r="BH96" s="157"/>
      <c r="BI96" s="157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24">
        <v>42811</v>
      </c>
      <c r="BU96" s="166"/>
      <c r="BV96" s="167"/>
      <c r="BW96" s="168">
        <v>2</v>
      </c>
      <c r="BX96" s="168">
        <v>7</v>
      </c>
      <c r="BY96" s="169"/>
      <c r="BZ96" s="131" t="s">
        <v>121</v>
      </c>
      <c r="CA96" s="170">
        <v>0</v>
      </c>
    </row>
    <row r="97" spans="1:79" s="171" customFormat="1" ht="25.5" x14ac:dyDescent="0.5">
      <c r="A97" s="100">
        <v>88</v>
      </c>
      <c r="B97" s="172" t="s">
        <v>606</v>
      </c>
      <c r="C97" s="115"/>
      <c r="D97" s="163" t="s">
        <v>105</v>
      </c>
      <c r="E97" s="157" t="s">
        <v>607</v>
      </c>
      <c r="F97" s="153" t="s">
        <v>608</v>
      </c>
      <c r="G97" s="103" t="s">
        <v>609</v>
      </c>
      <c r="H97" s="152" t="s">
        <v>610</v>
      </c>
      <c r="I97" s="152"/>
      <c r="J97" s="153"/>
      <c r="K97" s="173">
        <v>1100500207141</v>
      </c>
      <c r="L97" s="174">
        <v>31944</v>
      </c>
      <c r="M97" s="107">
        <f t="shared" ca="1" si="8"/>
        <v>32</v>
      </c>
      <c r="N97" s="175"/>
      <c r="O97" s="163" t="s">
        <v>110</v>
      </c>
      <c r="P97" s="109" t="s">
        <v>523</v>
      </c>
      <c r="Q97" s="109" t="s">
        <v>426</v>
      </c>
      <c r="R97" s="157"/>
      <c r="S97" s="157"/>
      <c r="T97" s="109" t="s">
        <v>120</v>
      </c>
      <c r="U97" s="164" t="s">
        <v>101</v>
      </c>
      <c r="V97" s="164" t="s">
        <v>518</v>
      </c>
      <c r="W97" s="163"/>
      <c r="X97" s="163"/>
      <c r="Y97" s="163"/>
      <c r="Z97" s="163"/>
      <c r="AA97" s="163"/>
      <c r="AB97" s="162"/>
      <c r="AC97" s="158">
        <v>42653</v>
      </c>
      <c r="AD97" s="115">
        <f t="shared" si="15"/>
        <v>42773</v>
      </c>
      <c r="AE97" s="159">
        <v>42653</v>
      </c>
      <c r="AF97" s="117">
        <f t="shared" ca="1" si="10"/>
        <v>1143</v>
      </c>
      <c r="AG97" s="160">
        <f t="shared" ca="1" si="11"/>
        <v>3</v>
      </c>
      <c r="AH97" s="160">
        <f t="shared" ca="1" si="12"/>
        <v>1</v>
      </c>
      <c r="AI97" s="179">
        <f t="shared" ca="1" si="13"/>
        <v>3.1315068493150684</v>
      </c>
      <c r="AJ97" s="121" t="str">
        <f t="shared" ca="1" si="14"/>
        <v>10</v>
      </c>
      <c r="AK97" s="159"/>
      <c r="AL97" s="181"/>
      <c r="AM97" s="163"/>
      <c r="AN97" s="107"/>
      <c r="AO97" s="163">
        <v>5</v>
      </c>
      <c r="AP97" s="107"/>
      <c r="AQ97" s="107">
        <v>3</v>
      </c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62"/>
      <c r="BE97" s="162"/>
      <c r="BF97" s="174"/>
      <c r="BG97" s="174"/>
      <c r="BH97" s="157"/>
      <c r="BI97" s="157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24">
        <v>42811</v>
      </c>
      <c r="BU97" s="166"/>
      <c r="BV97" s="167"/>
      <c r="BW97" s="168">
        <v>2</v>
      </c>
      <c r="BX97" s="168">
        <v>7</v>
      </c>
      <c r="BY97" s="169"/>
      <c r="BZ97" s="131" t="s">
        <v>121</v>
      </c>
      <c r="CA97" s="170">
        <v>1.5</v>
      </c>
    </row>
    <row r="98" spans="1:79" s="171" customFormat="1" ht="25.5" x14ac:dyDescent="0.5">
      <c r="A98" s="100">
        <v>89</v>
      </c>
      <c r="B98" s="172" t="s">
        <v>611</v>
      </c>
      <c r="C98" s="163"/>
      <c r="D98" s="163" t="s">
        <v>123</v>
      </c>
      <c r="E98" s="157" t="s">
        <v>612</v>
      </c>
      <c r="F98" s="153" t="s">
        <v>613</v>
      </c>
      <c r="G98" s="103" t="s">
        <v>614</v>
      </c>
      <c r="H98" s="152" t="s">
        <v>615</v>
      </c>
      <c r="I98" s="152"/>
      <c r="J98" s="153"/>
      <c r="K98" s="173">
        <v>3360300162822</v>
      </c>
      <c r="L98" s="174">
        <v>28083</v>
      </c>
      <c r="M98" s="107">
        <f t="shared" ca="1" si="8"/>
        <v>43</v>
      </c>
      <c r="N98" s="175"/>
      <c r="O98" s="163" t="s">
        <v>110</v>
      </c>
      <c r="P98" s="109" t="s">
        <v>118</v>
      </c>
      <c r="Q98" s="109" t="s">
        <v>119</v>
      </c>
      <c r="R98" s="157"/>
      <c r="S98" s="157"/>
      <c r="T98" s="109" t="s">
        <v>120</v>
      </c>
      <c r="U98" s="164" t="s">
        <v>101</v>
      </c>
      <c r="V98" s="164" t="s">
        <v>518</v>
      </c>
      <c r="W98" s="163"/>
      <c r="X98" s="163"/>
      <c r="Y98" s="163"/>
      <c r="Z98" s="163"/>
      <c r="AA98" s="163"/>
      <c r="AB98" s="162"/>
      <c r="AC98" s="158">
        <v>42681</v>
      </c>
      <c r="AD98" s="115">
        <f t="shared" si="15"/>
        <v>42801</v>
      </c>
      <c r="AE98" s="159">
        <v>42681</v>
      </c>
      <c r="AF98" s="117">
        <f t="shared" ca="1" si="10"/>
        <v>1115</v>
      </c>
      <c r="AG98" s="160">
        <f t="shared" ca="1" si="11"/>
        <v>3</v>
      </c>
      <c r="AH98" s="160">
        <f t="shared" ca="1" si="12"/>
        <v>0</v>
      </c>
      <c r="AI98" s="179">
        <f t="shared" ca="1" si="13"/>
        <v>3.0547945205479454</v>
      </c>
      <c r="AJ98" s="121" t="str">
        <f t="shared" ca="1" si="14"/>
        <v>10</v>
      </c>
      <c r="AK98" s="159"/>
      <c r="AL98" s="181"/>
      <c r="AM98" s="163"/>
      <c r="AN98" s="107"/>
      <c r="AO98" s="163">
        <v>5</v>
      </c>
      <c r="AP98" s="107"/>
      <c r="AQ98" s="107"/>
      <c r="AR98" s="107">
        <v>3</v>
      </c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62">
        <v>42710</v>
      </c>
      <c r="BE98" s="162"/>
      <c r="BF98" s="174"/>
      <c r="BG98" s="174"/>
      <c r="BH98" s="157"/>
      <c r="BI98" s="157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24">
        <v>42811</v>
      </c>
      <c r="BU98" s="166"/>
      <c r="BV98" s="167"/>
      <c r="BW98" s="168">
        <v>1</v>
      </c>
      <c r="BX98" s="168">
        <v>7</v>
      </c>
      <c r="BY98" s="169"/>
      <c r="BZ98" s="131" t="s">
        <v>121</v>
      </c>
      <c r="CA98" s="170">
        <v>1</v>
      </c>
    </row>
    <row r="99" spans="1:79" s="171" customFormat="1" ht="25.5" x14ac:dyDescent="0.5">
      <c r="A99" s="100">
        <v>90</v>
      </c>
      <c r="B99" s="172" t="s">
        <v>616</v>
      </c>
      <c r="C99" s="180"/>
      <c r="D99" s="163" t="s">
        <v>93</v>
      </c>
      <c r="E99" s="157" t="s">
        <v>617</v>
      </c>
      <c r="F99" s="153" t="s">
        <v>618</v>
      </c>
      <c r="G99" s="103" t="s">
        <v>619</v>
      </c>
      <c r="H99" s="152" t="s">
        <v>620</v>
      </c>
      <c r="I99" s="152" t="s">
        <v>380</v>
      </c>
      <c r="J99" s="153" t="s">
        <v>621</v>
      </c>
      <c r="K99" s="173">
        <v>1102700639801</v>
      </c>
      <c r="L99" s="174">
        <v>35294</v>
      </c>
      <c r="M99" s="107">
        <f t="shared" ca="1" si="8"/>
        <v>23</v>
      </c>
      <c r="N99" s="175">
        <v>4078161923</v>
      </c>
      <c r="O99" s="163" t="s">
        <v>98</v>
      </c>
      <c r="P99" s="109" t="s">
        <v>622</v>
      </c>
      <c r="Q99" s="109" t="s">
        <v>119</v>
      </c>
      <c r="R99" s="157"/>
      <c r="S99" s="157"/>
      <c r="T99" s="109" t="s">
        <v>120</v>
      </c>
      <c r="U99" s="164" t="s">
        <v>101</v>
      </c>
      <c r="V99" s="164" t="s">
        <v>518</v>
      </c>
      <c r="W99" s="163"/>
      <c r="X99" s="163"/>
      <c r="Y99" s="163"/>
      <c r="Z99" s="163"/>
      <c r="AA99" s="163"/>
      <c r="AB99" s="162"/>
      <c r="AC99" s="158">
        <v>42780</v>
      </c>
      <c r="AD99" s="115">
        <f t="shared" si="15"/>
        <v>42900</v>
      </c>
      <c r="AE99" s="159">
        <v>42780</v>
      </c>
      <c r="AF99" s="117">
        <f t="shared" ca="1" si="10"/>
        <v>1016</v>
      </c>
      <c r="AG99" s="160">
        <f t="shared" ca="1" si="11"/>
        <v>2</v>
      </c>
      <c r="AH99" s="160">
        <f t="shared" ca="1" si="12"/>
        <v>9</v>
      </c>
      <c r="AI99" s="179">
        <f t="shared" ca="1" si="13"/>
        <v>2.7835616438356166</v>
      </c>
      <c r="AJ99" s="121" t="str">
        <f t="shared" ca="1" si="14"/>
        <v>7</v>
      </c>
      <c r="AK99" s="159"/>
      <c r="AL99" s="181"/>
      <c r="AM99" s="163"/>
      <c r="AN99" s="107"/>
      <c r="AO99" s="163">
        <v>9</v>
      </c>
      <c r="AP99" s="107"/>
      <c r="AQ99" s="107"/>
      <c r="AR99" s="107"/>
      <c r="AS99" s="107"/>
      <c r="AT99" s="107"/>
      <c r="AU99" s="107"/>
      <c r="AV99" s="107"/>
      <c r="AW99" s="107"/>
      <c r="AX99" s="107"/>
      <c r="AY99" s="107">
        <v>3</v>
      </c>
      <c r="AZ99" s="107"/>
      <c r="BA99" s="107"/>
      <c r="BB99" s="107"/>
      <c r="BC99" s="107"/>
      <c r="BD99" s="162">
        <v>42804</v>
      </c>
      <c r="BE99" s="162"/>
      <c r="BF99" s="174"/>
      <c r="BG99" s="174"/>
      <c r="BH99" s="157"/>
      <c r="BI99" s="157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24">
        <v>42811</v>
      </c>
      <c r="BU99" s="166"/>
      <c r="BV99" s="167"/>
      <c r="BW99" s="168"/>
      <c r="BX99" s="168">
        <v>6</v>
      </c>
      <c r="BY99" s="169"/>
      <c r="BZ99" s="131" t="s">
        <v>121</v>
      </c>
      <c r="CA99" s="170">
        <v>0</v>
      </c>
    </row>
    <row r="100" spans="1:79" s="171" customFormat="1" ht="25.5" x14ac:dyDescent="0.5">
      <c r="A100" s="100">
        <v>91</v>
      </c>
      <c r="B100" s="172" t="s">
        <v>623</v>
      </c>
      <c r="C100" s="163"/>
      <c r="D100" s="163" t="s">
        <v>105</v>
      </c>
      <c r="E100" s="157" t="s">
        <v>624</v>
      </c>
      <c r="F100" s="153" t="s">
        <v>625</v>
      </c>
      <c r="G100" s="103" t="s">
        <v>626</v>
      </c>
      <c r="H100" s="152" t="s">
        <v>627</v>
      </c>
      <c r="I100" s="152" t="s">
        <v>395</v>
      </c>
      <c r="J100" s="153" t="s">
        <v>628</v>
      </c>
      <c r="K100" s="173">
        <v>1129700135745</v>
      </c>
      <c r="L100" s="174">
        <v>35635</v>
      </c>
      <c r="M100" s="107">
        <f t="shared" ca="1" si="8"/>
        <v>22</v>
      </c>
      <c r="N100" s="175">
        <v>4079212442</v>
      </c>
      <c r="O100" s="176" t="s">
        <v>110</v>
      </c>
      <c r="P100" s="109" t="s">
        <v>523</v>
      </c>
      <c r="Q100" s="109" t="s">
        <v>290</v>
      </c>
      <c r="R100" s="157"/>
      <c r="S100" s="157"/>
      <c r="T100" s="109" t="s">
        <v>120</v>
      </c>
      <c r="U100" s="164" t="s">
        <v>101</v>
      </c>
      <c r="V100" s="164" t="s">
        <v>518</v>
      </c>
      <c r="W100" s="163"/>
      <c r="X100" s="163"/>
      <c r="Y100" s="163"/>
      <c r="Z100" s="163"/>
      <c r="AA100" s="163"/>
      <c r="AB100" s="162"/>
      <c r="AC100" s="158">
        <v>42851</v>
      </c>
      <c r="AD100" s="115">
        <f t="shared" si="15"/>
        <v>42971</v>
      </c>
      <c r="AE100" s="159">
        <v>42851</v>
      </c>
      <c r="AF100" s="117">
        <f t="shared" ca="1" si="10"/>
        <v>945</v>
      </c>
      <c r="AG100" s="160">
        <f t="shared" ca="1" si="11"/>
        <v>2</v>
      </c>
      <c r="AH100" s="160">
        <f t="shared" ca="1" si="12"/>
        <v>7</v>
      </c>
      <c r="AI100" s="179">
        <f t="shared" ca="1" si="13"/>
        <v>2.5890410958904111</v>
      </c>
      <c r="AJ100" s="121" t="str">
        <f t="shared" ca="1" si="14"/>
        <v>7</v>
      </c>
      <c r="AK100" s="159"/>
      <c r="AL100" s="181"/>
      <c r="AM100" s="163"/>
      <c r="AN100" s="107"/>
      <c r="AO100" s="163">
        <v>4</v>
      </c>
      <c r="AP100" s="107"/>
      <c r="AQ100" s="107">
        <v>3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62">
        <v>42881</v>
      </c>
      <c r="BE100" s="162"/>
      <c r="BF100" s="174"/>
      <c r="BG100" s="174"/>
      <c r="BH100" s="157"/>
      <c r="BI100" s="157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24"/>
      <c r="BU100" s="166"/>
      <c r="BV100" s="167"/>
      <c r="BW100" s="168"/>
      <c r="BX100" s="168">
        <v>5</v>
      </c>
      <c r="BY100" s="169"/>
      <c r="BZ100" s="131" t="s">
        <v>121</v>
      </c>
      <c r="CA100" s="170"/>
    </row>
    <row r="101" spans="1:79" s="171" customFormat="1" ht="25.5" x14ac:dyDescent="0.5">
      <c r="A101" s="100">
        <v>92</v>
      </c>
      <c r="B101" s="172" t="s">
        <v>629</v>
      </c>
      <c r="C101" s="163"/>
      <c r="D101" s="163" t="s">
        <v>105</v>
      </c>
      <c r="E101" s="157" t="s">
        <v>630</v>
      </c>
      <c r="F101" s="153" t="s">
        <v>631</v>
      </c>
      <c r="G101" s="103" t="s">
        <v>632</v>
      </c>
      <c r="H101" s="152" t="s">
        <v>633</v>
      </c>
      <c r="I101" s="152" t="s">
        <v>395</v>
      </c>
      <c r="J101" s="153" t="s">
        <v>634</v>
      </c>
      <c r="K101" s="173">
        <v>1160400079566</v>
      </c>
      <c r="L101" s="174">
        <v>32086</v>
      </c>
      <c r="M101" s="107">
        <f t="shared" ca="1" si="8"/>
        <v>32</v>
      </c>
      <c r="N101" s="175">
        <v>4079567847</v>
      </c>
      <c r="O101" s="176" t="s">
        <v>110</v>
      </c>
      <c r="P101" s="109" t="s">
        <v>523</v>
      </c>
      <c r="Q101" s="109" t="s">
        <v>290</v>
      </c>
      <c r="R101" s="157"/>
      <c r="S101" s="157"/>
      <c r="T101" s="109" t="s">
        <v>120</v>
      </c>
      <c r="U101" s="164" t="s">
        <v>101</v>
      </c>
      <c r="V101" s="164" t="s">
        <v>518</v>
      </c>
      <c r="W101" s="163"/>
      <c r="X101" s="163"/>
      <c r="Y101" s="163"/>
      <c r="Z101" s="163"/>
      <c r="AA101" s="163"/>
      <c r="AB101" s="162"/>
      <c r="AC101" s="158">
        <v>42851</v>
      </c>
      <c r="AD101" s="115">
        <f t="shared" si="15"/>
        <v>42971</v>
      </c>
      <c r="AE101" s="159">
        <v>42851</v>
      </c>
      <c r="AF101" s="117">
        <f t="shared" ca="1" si="10"/>
        <v>945</v>
      </c>
      <c r="AG101" s="160">
        <f t="shared" ca="1" si="11"/>
        <v>2</v>
      </c>
      <c r="AH101" s="160">
        <f t="shared" ca="1" si="12"/>
        <v>7</v>
      </c>
      <c r="AI101" s="179">
        <f t="shared" ca="1" si="13"/>
        <v>2.5890410958904111</v>
      </c>
      <c r="AJ101" s="121" t="str">
        <f t="shared" ca="1" si="14"/>
        <v>7</v>
      </c>
      <c r="AK101" s="159"/>
      <c r="AL101" s="181"/>
      <c r="AM101" s="163"/>
      <c r="AN101" s="107"/>
      <c r="AO101" s="163">
        <v>4</v>
      </c>
      <c r="AP101" s="107"/>
      <c r="AQ101" s="107"/>
      <c r="AR101" s="107">
        <v>3</v>
      </c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62">
        <v>42881</v>
      </c>
      <c r="BE101" s="162"/>
      <c r="BF101" s="174"/>
      <c r="BG101" s="174"/>
      <c r="BH101" s="157"/>
      <c r="BI101" s="157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24"/>
      <c r="BU101" s="166"/>
      <c r="BV101" s="167"/>
      <c r="BW101" s="168"/>
      <c r="BX101" s="168">
        <v>5</v>
      </c>
      <c r="BY101" s="169"/>
      <c r="BZ101" s="131" t="s">
        <v>121</v>
      </c>
      <c r="CA101" s="170">
        <v>0</v>
      </c>
    </row>
    <row r="102" spans="1:79" s="171" customFormat="1" ht="25.5" x14ac:dyDescent="0.5">
      <c r="A102" s="100">
        <v>93</v>
      </c>
      <c r="B102" s="172" t="s">
        <v>635</v>
      </c>
      <c r="C102" s="163"/>
      <c r="D102" s="163" t="s">
        <v>105</v>
      </c>
      <c r="E102" s="157" t="s">
        <v>636</v>
      </c>
      <c r="F102" s="153" t="s">
        <v>637</v>
      </c>
      <c r="G102" s="103" t="s">
        <v>638</v>
      </c>
      <c r="H102" s="152" t="s">
        <v>182</v>
      </c>
      <c r="I102" s="152" t="s">
        <v>395</v>
      </c>
      <c r="J102" s="153" t="s">
        <v>639</v>
      </c>
      <c r="K102" s="173">
        <v>5340900001630</v>
      </c>
      <c r="L102" s="174">
        <v>29450</v>
      </c>
      <c r="M102" s="107">
        <f t="shared" ca="1" si="8"/>
        <v>39</v>
      </c>
      <c r="N102" s="175">
        <v>4079568275</v>
      </c>
      <c r="O102" s="176" t="s">
        <v>110</v>
      </c>
      <c r="P102" s="109" t="s">
        <v>640</v>
      </c>
      <c r="Q102" s="109" t="s">
        <v>524</v>
      </c>
      <c r="R102" s="157"/>
      <c r="S102" s="157"/>
      <c r="T102" s="109" t="s">
        <v>120</v>
      </c>
      <c r="U102" s="164" t="s">
        <v>101</v>
      </c>
      <c r="V102" s="164" t="s">
        <v>518</v>
      </c>
      <c r="W102" s="163"/>
      <c r="X102" s="163"/>
      <c r="Y102" s="163"/>
      <c r="Z102" s="163"/>
      <c r="AA102" s="163"/>
      <c r="AB102" s="162"/>
      <c r="AC102" s="158">
        <v>42851</v>
      </c>
      <c r="AD102" s="115">
        <f t="shared" si="15"/>
        <v>42971</v>
      </c>
      <c r="AE102" s="159">
        <v>42851</v>
      </c>
      <c r="AF102" s="117">
        <f t="shared" ca="1" si="10"/>
        <v>945</v>
      </c>
      <c r="AG102" s="160">
        <f t="shared" ca="1" si="11"/>
        <v>2</v>
      </c>
      <c r="AH102" s="160">
        <f t="shared" ca="1" si="12"/>
        <v>7</v>
      </c>
      <c r="AI102" s="179">
        <f t="shared" ca="1" si="13"/>
        <v>2.5890410958904111</v>
      </c>
      <c r="AJ102" s="121" t="str">
        <f t="shared" ca="1" si="14"/>
        <v>7</v>
      </c>
      <c r="AK102" s="159"/>
      <c r="AL102" s="181" t="s">
        <v>641</v>
      </c>
      <c r="AM102" s="163"/>
      <c r="AN102" s="107"/>
      <c r="AO102" s="182">
        <v>5</v>
      </c>
      <c r="AP102" s="107"/>
      <c r="AQ102" s="107"/>
      <c r="AR102" s="107"/>
      <c r="AS102" s="107"/>
      <c r="AT102" s="107">
        <v>3</v>
      </c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62">
        <v>42881</v>
      </c>
      <c r="BE102" s="162"/>
      <c r="BF102" s="174"/>
      <c r="BG102" s="174"/>
      <c r="BH102" s="157"/>
      <c r="BI102" s="157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24"/>
      <c r="BU102" s="166"/>
      <c r="BV102" s="167"/>
      <c r="BW102" s="168"/>
      <c r="BX102" s="168">
        <v>5</v>
      </c>
      <c r="BY102" s="169"/>
      <c r="BZ102" s="131" t="s">
        <v>121</v>
      </c>
      <c r="CA102" s="170"/>
    </row>
    <row r="103" spans="1:79" s="171" customFormat="1" ht="25.5" x14ac:dyDescent="0.5">
      <c r="A103" s="100">
        <v>94</v>
      </c>
      <c r="B103" s="172" t="s">
        <v>642</v>
      </c>
      <c r="C103" s="163"/>
      <c r="D103" s="163" t="s">
        <v>105</v>
      </c>
      <c r="E103" s="157" t="s">
        <v>643</v>
      </c>
      <c r="F103" s="153" t="s">
        <v>550</v>
      </c>
      <c r="G103" s="103" t="s">
        <v>644</v>
      </c>
      <c r="H103" s="152" t="s">
        <v>645</v>
      </c>
      <c r="I103" s="152" t="s">
        <v>395</v>
      </c>
      <c r="J103" s="153" t="s">
        <v>646</v>
      </c>
      <c r="K103" s="173">
        <v>1129700056985</v>
      </c>
      <c r="L103" s="174">
        <v>34611</v>
      </c>
      <c r="M103" s="107">
        <f t="shared" ca="1" si="8"/>
        <v>25</v>
      </c>
      <c r="N103" s="175">
        <v>3762469271</v>
      </c>
      <c r="O103" s="163" t="s">
        <v>110</v>
      </c>
      <c r="P103" s="109" t="s">
        <v>523</v>
      </c>
      <c r="Q103" s="109" t="s">
        <v>232</v>
      </c>
      <c r="R103" s="157"/>
      <c r="S103" s="157"/>
      <c r="T103" s="109" t="s">
        <v>120</v>
      </c>
      <c r="U103" s="164" t="s">
        <v>101</v>
      </c>
      <c r="V103" s="164" t="s">
        <v>518</v>
      </c>
      <c r="W103" s="163"/>
      <c r="X103" s="163"/>
      <c r="Y103" s="163"/>
      <c r="Z103" s="163"/>
      <c r="AA103" s="163"/>
      <c r="AB103" s="162"/>
      <c r="AC103" s="158">
        <v>42857</v>
      </c>
      <c r="AD103" s="115">
        <f t="shared" si="15"/>
        <v>42977</v>
      </c>
      <c r="AE103" s="159">
        <v>42857</v>
      </c>
      <c r="AF103" s="117">
        <f t="shared" ca="1" si="10"/>
        <v>939</v>
      </c>
      <c r="AG103" s="160">
        <f t="shared" ca="1" si="11"/>
        <v>2</v>
      </c>
      <c r="AH103" s="160">
        <f t="shared" ca="1" si="12"/>
        <v>6</v>
      </c>
      <c r="AI103" s="179">
        <f t="shared" ca="1" si="13"/>
        <v>2.5726027397260274</v>
      </c>
      <c r="AJ103" s="121" t="str">
        <f t="shared" ca="1" si="14"/>
        <v>7</v>
      </c>
      <c r="AK103" s="159"/>
      <c r="AL103" s="181"/>
      <c r="AM103" s="163"/>
      <c r="AN103" s="107"/>
      <c r="AO103" s="212">
        <v>5</v>
      </c>
      <c r="AP103" s="107"/>
      <c r="AQ103" s="107"/>
      <c r="AR103" s="107">
        <v>3</v>
      </c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62">
        <v>42881</v>
      </c>
      <c r="BE103" s="162"/>
      <c r="BF103" s="174"/>
      <c r="BG103" s="174"/>
      <c r="BH103" s="157"/>
      <c r="BI103" s="157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24"/>
      <c r="BU103" s="166"/>
      <c r="BV103" s="167"/>
      <c r="BW103" s="168"/>
      <c r="BX103" s="168">
        <v>5</v>
      </c>
      <c r="BY103" s="169"/>
      <c r="BZ103" s="131" t="s">
        <v>121</v>
      </c>
      <c r="CA103" s="170"/>
    </row>
    <row r="104" spans="1:79" s="171" customFormat="1" ht="25.5" x14ac:dyDescent="0.5">
      <c r="A104" s="100">
        <v>95</v>
      </c>
      <c r="B104" s="172" t="s">
        <v>647</v>
      </c>
      <c r="C104" s="163"/>
      <c r="D104" s="163" t="s">
        <v>105</v>
      </c>
      <c r="E104" s="157" t="s">
        <v>648</v>
      </c>
      <c r="F104" s="153" t="s">
        <v>649</v>
      </c>
      <c r="G104" s="103" t="s">
        <v>650</v>
      </c>
      <c r="H104" s="152" t="s">
        <v>651</v>
      </c>
      <c r="I104" s="152" t="s">
        <v>395</v>
      </c>
      <c r="J104" s="153" t="s">
        <v>652</v>
      </c>
      <c r="K104" s="173">
        <v>1139900083129</v>
      </c>
      <c r="L104" s="174">
        <v>32899</v>
      </c>
      <c r="M104" s="107">
        <f t="shared" ca="1" si="8"/>
        <v>29</v>
      </c>
      <c r="N104" s="175">
        <v>4079569776</v>
      </c>
      <c r="O104" s="163" t="s">
        <v>110</v>
      </c>
      <c r="P104" s="109" t="s">
        <v>118</v>
      </c>
      <c r="Q104" s="109" t="s">
        <v>119</v>
      </c>
      <c r="R104" s="157"/>
      <c r="S104" s="157"/>
      <c r="T104" s="109" t="s">
        <v>120</v>
      </c>
      <c r="U104" s="164" t="s">
        <v>101</v>
      </c>
      <c r="V104" s="164" t="s">
        <v>518</v>
      </c>
      <c r="W104" s="163"/>
      <c r="X104" s="163"/>
      <c r="Y104" s="163"/>
      <c r="Z104" s="163"/>
      <c r="AA104" s="163"/>
      <c r="AB104" s="162"/>
      <c r="AC104" s="158">
        <v>42857</v>
      </c>
      <c r="AD104" s="115">
        <f t="shared" si="15"/>
        <v>42977</v>
      </c>
      <c r="AE104" s="159">
        <v>42857</v>
      </c>
      <c r="AF104" s="117">
        <f t="shared" ca="1" si="10"/>
        <v>939</v>
      </c>
      <c r="AG104" s="160">
        <f t="shared" ca="1" si="11"/>
        <v>2</v>
      </c>
      <c r="AH104" s="160">
        <f t="shared" ca="1" si="12"/>
        <v>6</v>
      </c>
      <c r="AI104" s="179">
        <f t="shared" ca="1" si="13"/>
        <v>2.5726027397260274</v>
      </c>
      <c r="AJ104" s="121" t="str">
        <f t="shared" ca="1" si="14"/>
        <v>7</v>
      </c>
      <c r="AK104" s="159"/>
      <c r="AL104" s="181"/>
      <c r="AM104" s="163"/>
      <c r="AN104" s="107"/>
      <c r="AO104" s="163">
        <v>3</v>
      </c>
      <c r="AP104" s="107"/>
      <c r="AQ104" s="107"/>
      <c r="AR104" s="107">
        <v>3</v>
      </c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62">
        <v>42881</v>
      </c>
      <c r="BE104" s="162"/>
      <c r="BF104" s="174"/>
      <c r="BG104" s="174"/>
      <c r="BH104" s="157"/>
      <c r="BI104" s="157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24"/>
      <c r="BU104" s="166"/>
      <c r="BV104" s="167"/>
      <c r="BW104" s="168"/>
      <c r="BX104" s="168">
        <v>5</v>
      </c>
      <c r="BY104" s="169"/>
      <c r="BZ104" s="131" t="s">
        <v>121</v>
      </c>
      <c r="CA104" s="170"/>
    </row>
    <row r="105" spans="1:79" s="171" customFormat="1" ht="25.5" x14ac:dyDescent="0.5">
      <c r="A105" s="100">
        <v>96</v>
      </c>
      <c r="B105" s="213" t="s">
        <v>653</v>
      </c>
      <c r="C105" s="163"/>
      <c r="D105" s="163" t="s">
        <v>105</v>
      </c>
      <c r="E105" s="157" t="s">
        <v>654</v>
      </c>
      <c r="F105" s="153" t="s">
        <v>655</v>
      </c>
      <c r="G105" s="103" t="s">
        <v>656</v>
      </c>
      <c r="H105" s="152" t="s">
        <v>657</v>
      </c>
      <c r="I105" s="152" t="s">
        <v>395</v>
      </c>
      <c r="J105" s="153" t="s">
        <v>658</v>
      </c>
      <c r="K105" s="173">
        <v>3340101151626</v>
      </c>
      <c r="L105" s="174">
        <v>30042</v>
      </c>
      <c r="M105" s="107">
        <f t="shared" ca="1" si="8"/>
        <v>37</v>
      </c>
      <c r="N105" s="175">
        <v>4079655276</v>
      </c>
      <c r="O105" s="163" t="s">
        <v>110</v>
      </c>
      <c r="P105" s="109" t="s">
        <v>118</v>
      </c>
      <c r="Q105" s="109" t="s">
        <v>119</v>
      </c>
      <c r="R105" s="157"/>
      <c r="S105" s="157"/>
      <c r="T105" s="109" t="s">
        <v>120</v>
      </c>
      <c r="U105" s="164" t="s">
        <v>101</v>
      </c>
      <c r="V105" s="164" t="s">
        <v>518</v>
      </c>
      <c r="W105" s="163"/>
      <c r="X105" s="163"/>
      <c r="Y105" s="163"/>
      <c r="Z105" s="163"/>
      <c r="AA105" s="163"/>
      <c r="AB105" s="162"/>
      <c r="AC105" s="158">
        <v>42857</v>
      </c>
      <c r="AD105" s="115">
        <f t="shared" si="15"/>
        <v>42977</v>
      </c>
      <c r="AE105" s="159">
        <v>42857</v>
      </c>
      <c r="AF105" s="117">
        <f t="shared" ca="1" si="10"/>
        <v>939</v>
      </c>
      <c r="AG105" s="160">
        <f t="shared" ca="1" si="11"/>
        <v>2</v>
      </c>
      <c r="AH105" s="160">
        <f t="shared" ca="1" si="12"/>
        <v>6</v>
      </c>
      <c r="AI105" s="179">
        <f t="shared" ca="1" si="13"/>
        <v>2.5726027397260274</v>
      </c>
      <c r="AJ105" s="121" t="str">
        <f t="shared" ca="1" si="14"/>
        <v>7</v>
      </c>
      <c r="AK105" s="159"/>
      <c r="AL105" s="181"/>
      <c r="AM105" s="163"/>
      <c r="AN105" s="107"/>
      <c r="AO105" s="163">
        <v>4</v>
      </c>
      <c r="AP105" s="107"/>
      <c r="AQ105" s="107"/>
      <c r="AR105" s="107">
        <v>3</v>
      </c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62">
        <v>42881</v>
      </c>
      <c r="BE105" s="162"/>
      <c r="BF105" s="174"/>
      <c r="BG105" s="174"/>
      <c r="BH105" s="157"/>
      <c r="BI105" s="157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24"/>
      <c r="BU105" s="166"/>
      <c r="BV105" s="167"/>
      <c r="BW105" s="168"/>
      <c r="BX105" s="168">
        <v>5</v>
      </c>
      <c r="BY105" s="169"/>
      <c r="BZ105" s="131" t="s">
        <v>121</v>
      </c>
      <c r="CA105" s="170">
        <v>0</v>
      </c>
    </row>
    <row r="106" spans="1:79" s="171" customFormat="1" ht="22.5" customHeight="1" x14ac:dyDescent="0.5">
      <c r="A106" s="100">
        <v>97</v>
      </c>
      <c r="B106" s="172" t="s">
        <v>659</v>
      </c>
      <c r="C106" s="163"/>
      <c r="D106" s="163" t="s">
        <v>93</v>
      </c>
      <c r="E106" s="157" t="s">
        <v>660</v>
      </c>
      <c r="F106" s="153" t="s">
        <v>661</v>
      </c>
      <c r="G106" s="103" t="s">
        <v>662</v>
      </c>
      <c r="H106" s="152" t="s">
        <v>663</v>
      </c>
      <c r="I106" s="152" t="s">
        <v>380</v>
      </c>
      <c r="J106" s="153" t="s">
        <v>664</v>
      </c>
      <c r="K106" s="173">
        <v>1100702627841</v>
      </c>
      <c r="L106" s="174">
        <v>35767</v>
      </c>
      <c r="M106" s="107">
        <f t="shared" ca="1" si="8"/>
        <v>22</v>
      </c>
      <c r="N106" s="175">
        <v>3342461994</v>
      </c>
      <c r="O106" s="163" t="s">
        <v>98</v>
      </c>
      <c r="P106" s="109" t="s">
        <v>523</v>
      </c>
      <c r="Q106" s="109" t="s">
        <v>290</v>
      </c>
      <c r="R106" s="157"/>
      <c r="S106" s="157"/>
      <c r="T106" s="109" t="s">
        <v>120</v>
      </c>
      <c r="U106" s="164" t="s">
        <v>101</v>
      </c>
      <c r="V106" s="164" t="s">
        <v>518</v>
      </c>
      <c r="W106" s="163"/>
      <c r="X106" s="163"/>
      <c r="Y106" s="163"/>
      <c r="Z106" s="163"/>
      <c r="AA106" s="163"/>
      <c r="AB106" s="162"/>
      <c r="AC106" s="158">
        <v>42861</v>
      </c>
      <c r="AD106" s="115">
        <f t="shared" si="15"/>
        <v>42981</v>
      </c>
      <c r="AE106" s="159">
        <v>42861</v>
      </c>
      <c r="AF106" s="117">
        <f t="shared" ca="1" si="10"/>
        <v>935</v>
      </c>
      <c r="AG106" s="160">
        <f t="shared" ca="1" si="11"/>
        <v>2</v>
      </c>
      <c r="AH106" s="160">
        <f t="shared" ca="1" si="12"/>
        <v>6</v>
      </c>
      <c r="AI106" s="179">
        <f t="shared" ca="1" si="13"/>
        <v>2.5616438356164384</v>
      </c>
      <c r="AJ106" s="121" t="str">
        <f t="shared" ca="1" si="14"/>
        <v>7</v>
      </c>
      <c r="AK106" s="159"/>
      <c r="AL106" s="181"/>
      <c r="AM106" s="212">
        <v>49</v>
      </c>
      <c r="AN106" s="107"/>
      <c r="AO106" s="163">
        <v>48</v>
      </c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>
        <v>3</v>
      </c>
      <c r="BB106" s="107"/>
      <c r="BC106" s="107"/>
      <c r="BD106" s="162">
        <v>42861</v>
      </c>
      <c r="BE106" s="162"/>
      <c r="BF106" s="174"/>
      <c r="BG106" s="174"/>
      <c r="BH106" s="157"/>
      <c r="BI106" s="157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24"/>
      <c r="BU106" s="166"/>
      <c r="BV106" s="167"/>
      <c r="BW106" s="168"/>
      <c r="BX106" s="168">
        <v>5</v>
      </c>
      <c r="BY106" s="169"/>
      <c r="BZ106" s="131" t="s">
        <v>121</v>
      </c>
      <c r="CA106" s="170">
        <v>0</v>
      </c>
    </row>
    <row r="107" spans="1:79" s="171" customFormat="1" ht="23.25" customHeight="1" x14ac:dyDescent="0.5">
      <c r="A107" s="100">
        <v>98</v>
      </c>
      <c r="B107" s="172" t="s">
        <v>665</v>
      </c>
      <c r="C107" s="163"/>
      <c r="D107" s="163" t="s">
        <v>93</v>
      </c>
      <c r="E107" s="157" t="s">
        <v>666</v>
      </c>
      <c r="F107" s="153" t="s">
        <v>223</v>
      </c>
      <c r="G107" s="103" t="s">
        <v>667</v>
      </c>
      <c r="H107" s="152" t="s">
        <v>539</v>
      </c>
      <c r="I107" s="152" t="s">
        <v>380</v>
      </c>
      <c r="J107" s="153" t="s">
        <v>668</v>
      </c>
      <c r="K107" s="173">
        <v>1129700159474</v>
      </c>
      <c r="L107" s="174">
        <v>35962</v>
      </c>
      <c r="M107" s="107">
        <f t="shared" ca="1" si="8"/>
        <v>21</v>
      </c>
      <c r="N107" s="175">
        <v>4079417345</v>
      </c>
      <c r="O107" s="163" t="s">
        <v>98</v>
      </c>
      <c r="P107" s="109" t="s">
        <v>523</v>
      </c>
      <c r="Q107" s="109" t="s">
        <v>290</v>
      </c>
      <c r="R107" s="157"/>
      <c r="S107" s="157"/>
      <c r="T107" s="109" t="s">
        <v>120</v>
      </c>
      <c r="U107" s="164" t="s">
        <v>101</v>
      </c>
      <c r="V107" s="164" t="s">
        <v>518</v>
      </c>
      <c r="W107" s="163"/>
      <c r="X107" s="163"/>
      <c r="Y107" s="163"/>
      <c r="Z107" s="163"/>
      <c r="AA107" s="163"/>
      <c r="AB107" s="162"/>
      <c r="AC107" s="158">
        <v>42861</v>
      </c>
      <c r="AD107" s="115">
        <f>AC107+192</f>
        <v>43053</v>
      </c>
      <c r="AE107" s="159">
        <v>42861</v>
      </c>
      <c r="AF107" s="117">
        <f t="shared" ca="1" si="10"/>
        <v>935</v>
      </c>
      <c r="AG107" s="160">
        <f t="shared" ca="1" si="11"/>
        <v>2</v>
      </c>
      <c r="AH107" s="160">
        <f t="shared" ca="1" si="12"/>
        <v>6</v>
      </c>
      <c r="AI107" s="179">
        <f t="shared" ca="1" si="13"/>
        <v>2.5616438356164384</v>
      </c>
      <c r="AJ107" s="121" t="str">
        <f t="shared" ca="1" si="14"/>
        <v>7</v>
      </c>
      <c r="AK107" s="159"/>
      <c r="AL107" s="181"/>
      <c r="AM107" s="163"/>
      <c r="AN107" s="107"/>
      <c r="AO107" s="182">
        <v>10</v>
      </c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>
        <v>2</v>
      </c>
      <c r="AZ107" s="107">
        <v>1</v>
      </c>
      <c r="BA107" s="107"/>
      <c r="BB107" s="107"/>
      <c r="BC107" s="107"/>
      <c r="BD107" s="162">
        <v>42861</v>
      </c>
      <c r="BE107" s="162"/>
      <c r="BF107" s="174"/>
      <c r="BG107" s="174"/>
      <c r="BH107" s="157"/>
      <c r="BI107" s="157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24"/>
      <c r="BU107" s="166"/>
      <c r="BV107" s="167"/>
      <c r="BW107" s="168"/>
      <c r="BX107" s="168">
        <v>5</v>
      </c>
      <c r="BY107" s="169"/>
      <c r="BZ107" s="131" t="s">
        <v>121</v>
      </c>
      <c r="CA107" s="170">
        <v>0</v>
      </c>
    </row>
    <row r="108" spans="1:79" s="171" customFormat="1" ht="25.5" x14ac:dyDescent="0.5">
      <c r="A108" s="100">
        <v>99</v>
      </c>
      <c r="B108" s="172" t="s">
        <v>669</v>
      </c>
      <c r="C108" s="163"/>
      <c r="D108" s="163" t="s">
        <v>105</v>
      </c>
      <c r="E108" s="157" t="s">
        <v>670</v>
      </c>
      <c r="F108" s="153" t="s">
        <v>671</v>
      </c>
      <c r="G108" s="103" t="s">
        <v>672</v>
      </c>
      <c r="H108" s="152" t="s">
        <v>673</v>
      </c>
      <c r="I108" s="152" t="s">
        <v>395</v>
      </c>
      <c r="J108" s="153" t="s">
        <v>674</v>
      </c>
      <c r="K108" s="173">
        <v>1129700126649</v>
      </c>
      <c r="L108" s="174">
        <v>35502</v>
      </c>
      <c r="M108" s="107">
        <f t="shared" ca="1" si="8"/>
        <v>22</v>
      </c>
      <c r="N108" s="175">
        <v>3442382511</v>
      </c>
      <c r="O108" s="163" t="s">
        <v>110</v>
      </c>
      <c r="P108" s="109" t="s">
        <v>118</v>
      </c>
      <c r="Q108" s="109" t="s">
        <v>119</v>
      </c>
      <c r="R108" s="157"/>
      <c r="S108" s="157"/>
      <c r="T108" s="109" t="s">
        <v>120</v>
      </c>
      <c r="U108" s="164" t="s">
        <v>101</v>
      </c>
      <c r="V108" s="164" t="s">
        <v>518</v>
      </c>
      <c r="W108" s="163"/>
      <c r="X108" s="163"/>
      <c r="Y108" s="163"/>
      <c r="Z108" s="163"/>
      <c r="AA108" s="163"/>
      <c r="AB108" s="162"/>
      <c r="AC108" s="158">
        <v>42920</v>
      </c>
      <c r="AD108" s="115">
        <f t="shared" ref="AD108:AD114" si="16">AC108+120</f>
        <v>43040</v>
      </c>
      <c r="AE108" s="159">
        <v>42920</v>
      </c>
      <c r="AF108" s="117">
        <f t="shared" ca="1" si="10"/>
        <v>876</v>
      </c>
      <c r="AG108" s="160">
        <f t="shared" ca="1" si="11"/>
        <v>2</v>
      </c>
      <c r="AH108" s="160">
        <f t="shared" ca="1" si="12"/>
        <v>4</v>
      </c>
      <c r="AI108" s="179">
        <f t="shared" ca="1" si="13"/>
        <v>2.4</v>
      </c>
      <c r="AJ108" s="121" t="str">
        <f t="shared" ca="1" si="14"/>
        <v>7</v>
      </c>
      <c r="AK108" s="159"/>
      <c r="AL108" s="181"/>
      <c r="AM108" s="212">
        <v>40</v>
      </c>
      <c r="AN108" s="107"/>
      <c r="AO108" s="163">
        <v>3</v>
      </c>
      <c r="AP108" s="107"/>
      <c r="AQ108" s="107"/>
      <c r="AR108" s="107"/>
      <c r="AS108" s="107">
        <v>3</v>
      </c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62">
        <v>42940</v>
      </c>
      <c r="BE108" s="162"/>
      <c r="BF108" s="174"/>
      <c r="BG108" s="174"/>
      <c r="BH108" s="157"/>
      <c r="BI108" s="157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24"/>
      <c r="BU108" s="166"/>
      <c r="BV108" s="167"/>
      <c r="BW108" s="168"/>
      <c r="BX108" s="168">
        <v>4</v>
      </c>
      <c r="BY108" s="169"/>
      <c r="BZ108" s="131" t="s">
        <v>121</v>
      </c>
      <c r="CA108" s="170">
        <v>0</v>
      </c>
    </row>
    <row r="109" spans="1:79" s="171" customFormat="1" ht="25.5" x14ac:dyDescent="0.5">
      <c r="A109" s="100">
        <v>100</v>
      </c>
      <c r="B109" s="172" t="s">
        <v>675</v>
      </c>
      <c r="C109" s="163"/>
      <c r="D109" s="163" t="s">
        <v>105</v>
      </c>
      <c r="E109" s="157" t="s">
        <v>676</v>
      </c>
      <c r="F109" s="153" t="s">
        <v>677</v>
      </c>
      <c r="G109" s="103" t="s">
        <v>678</v>
      </c>
      <c r="H109" s="152" t="s">
        <v>679</v>
      </c>
      <c r="I109" s="152" t="s">
        <v>395</v>
      </c>
      <c r="J109" s="153" t="s">
        <v>680</v>
      </c>
      <c r="K109" s="173">
        <v>1129700172713</v>
      </c>
      <c r="L109" s="174">
        <v>36185</v>
      </c>
      <c r="M109" s="107">
        <f t="shared" ca="1" si="8"/>
        <v>20</v>
      </c>
      <c r="N109" s="175">
        <v>4061062926</v>
      </c>
      <c r="O109" s="163" t="s">
        <v>110</v>
      </c>
      <c r="P109" s="109" t="s">
        <v>681</v>
      </c>
      <c r="Q109" s="109" t="s">
        <v>111</v>
      </c>
      <c r="R109" s="157"/>
      <c r="S109" s="157"/>
      <c r="T109" s="109" t="s">
        <v>112</v>
      </c>
      <c r="U109" s="164" t="s">
        <v>101</v>
      </c>
      <c r="V109" s="164" t="s">
        <v>518</v>
      </c>
      <c r="W109" s="163"/>
      <c r="X109" s="163"/>
      <c r="Y109" s="163"/>
      <c r="Z109" s="163"/>
      <c r="AA109" s="163"/>
      <c r="AB109" s="162"/>
      <c r="AC109" s="158">
        <v>42943</v>
      </c>
      <c r="AD109" s="214">
        <f t="shared" si="16"/>
        <v>43063</v>
      </c>
      <c r="AE109" s="159">
        <v>42943</v>
      </c>
      <c r="AF109" s="117">
        <f t="shared" ca="1" si="10"/>
        <v>853</v>
      </c>
      <c r="AG109" s="160">
        <f t="shared" ca="1" si="11"/>
        <v>2</v>
      </c>
      <c r="AH109" s="160">
        <f t="shared" ca="1" si="12"/>
        <v>4</v>
      </c>
      <c r="AI109" s="179">
        <f t="shared" ca="1" si="13"/>
        <v>2.3369863013698629</v>
      </c>
      <c r="AJ109" s="121" t="str">
        <f t="shared" ca="1" si="14"/>
        <v>7</v>
      </c>
      <c r="AK109" s="159"/>
      <c r="AL109" s="181"/>
      <c r="AM109" s="163"/>
      <c r="AN109" s="107"/>
      <c r="AO109" s="182">
        <v>5</v>
      </c>
      <c r="AP109" s="107"/>
      <c r="AQ109" s="107"/>
      <c r="AR109" s="107"/>
      <c r="AS109" s="107">
        <v>3</v>
      </c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62">
        <v>42968</v>
      </c>
      <c r="BE109" s="162"/>
      <c r="BF109" s="174"/>
      <c r="BG109" s="174"/>
      <c r="BH109" s="157"/>
      <c r="BI109" s="157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24"/>
      <c r="BU109" s="166"/>
      <c r="BV109" s="167"/>
      <c r="BW109" s="168"/>
      <c r="BX109" s="168">
        <v>4</v>
      </c>
      <c r="BY109" s="169"/>
      <c r="BZ109" s="131" t="s">
        <v>121</v>
      </c>
      <c r="CA109" s="170">
        <v>0</v>
      </c>
    </row>
    <row r="110" spans="1:79" s="171" customFormat="1" ht="25.5" x14ac:dyDescent="0.5">
      <c r="A110" s="100">
        <v>101</v>
      </c>
      <c r="B110" s="172" t="s">
        <v>682</v>
      </c>
      <c r="C110" s="163"/>
      <c r="D110" s="163" t="s">
        <v>93</v>
      </c>
      <c r="E110" s="157" t="s">
        <v>683</v>
      </c>
      <c r="F110" s="153" t="s">
        <v>684</v>
      </c>
      <c r="G110" s="103" t="s">
        <v>685</v>
      </c>
      <c r="H110" s="152" t="s">
        <v>686</v>
      </c>
      <c r="I110" s="152" t="s">
        <v>380</v>
      </c>
      <c r="J110" s="153" t="s">
        <v>687</v>
      </c>
      <c r="K110" s="173">
        <v>1730200113765</v>
      </c>
      <c r="L110" s="174">
        <v>32328</v>
      </c>
      <c r="M110" s="107">
        <f t="shared" ca="1" si="8"/>
        <v>31</v>
      </c>
      <c r="N110" s="175"/>
      <c r="O110" s="163" t="s">
        <v>98</v>
      </c>
      <c r="P110" s="109" t="s">
        <v>118</v>
      </c>
      <c r="Q110" s="109" t="s">
        <v>119</v>
      </c>
      <c r="R110" s="157"/>
      <c r="S110" s="157"/>
      <c r="T110" s="109" t="s">
        <v>120</v>
      </c>
      <c r="U110" s="164" t="s">
        <v>101</v>
      </c>
      <c r="V110" s="164" t="s">
        <v>518</v>
      </c>
      <c r="W110" s="163"/>
      <c r="X110" s="163"/>
      <c r="Y110" s="163"/>
      <c r="Z110" s="163"/>
      <c r="AA110" s="163"/>
      <c r="AB110" s="162"/>
      <c r="AC110" s="158">
        <v>42968</v>
      </c>
      <c r="AD110" s="115">
        <f t="shared" si="16"/>
        <v>43088</v>
      </c>
      <c r="AE110" s="159">
        <v>42968</v>
      </c>
      <c r="AF110" s="117">
        <f t="shared" ca="1" si="10"/>
        <v>828</v>
      </c>
      <c r="AG110" s="160">
        <f t="shared" ca="1" si="11"/>
        <v>2</v>
      </c>
      <c r="AH110" s="160">
        <f t="shared" ca="1" si="12"/>
        <v>3</v>
      </c>
      <c r="AI110" s="179">
        <f t="shared" ca="1" si="13"/>
        <v>2.2684931506849315</v>
      </c>
      <c r="AJ110" s="121" t="str">
        <f t="shared" ca="1" si="14"/>
        <v>7</v>
      </c>
      <c r="AK110" s="159"/>
      <c r="AL110" s="181"/>
      <c r="AM110" s="163">
        <v>42</v>
      </c>
      <c r="AN110" s="107"/>
      <c r="AO110" s="182">
        <v>8</v>
      </c>
      <c r="AP110" s="107"/>
      <c r="AQ110" s="107"/>
      <c r="AR110" s="107"/>
      <c r="AS110" s="107"/>
      <c r="AT110" s="107"/>
      <c r="AU110" s="107"/>
      <c r="AV110" s="107"/>
      <c r="AW110" s="107"/>
      <c r="AX110" s="107">
        <v>3</v>
      </c>
      <c r="AY110" s="107"/>
      <c r="AZ110" s="107"/>
      <c r="BA110" s="107"/>
      <c r="BB110" s="107"/>
      <c r="BC110" s="107"/>
      <c r="BD110" s="162">
        <v>43000</v>
      </c>
      <c r="BE110" s="158" t="s">
        <v>688</v>
      </c>
      <c r="BF110" s="174"/>
      <c r="BG110" s="174"/>
      <c r="BH110" s="157"/>
      <c r="BI110" s="157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24"/>
      <c r="BU110" s="166"/>
      <c r="BV110" s="167"/>
      <c r="BW110" s="168"/>
      <c r="BX110" s="168">
        <v>3</v>
      </c>
      <c r="BY110" s="169"/>
      <c r="BZ110" s="131" t="s">
        <v>121</v>
      </c>
      <c r="CA110" s="170"/>
    </row>
    <row r="111" spans="1:79" s="171" customFormat="1" ht="25.5" x14ac:dyDescent="0.5">
      <c r="A111" s="100">
        <v>102</v>
      </c>
      <c r="B111" s="172" t="s">
        <v>689</v>
      </c>
      <c r="C111" s="163"/>
      <c r="D111" s="163" t="s">
        <v>105</v>
      </c>
      <c r="E111" s="157" t="s">
        <v>690</v>
      </c>
      <c r="F111" s="153" t="s">
        <v>691</v>
      </c>
      <c r="G111" s="103" t="s">
        <v>692</v>
      </c>
      <c r="H111" s="152" t="s">
        <v>693</v>
      </c>
      <c r="I111" s="152" t="s">
        <v>395</v>
      </c>
      <c r="J111" s="153" t="s">
        <v>694</v>
      </c>
      <c r="K111" s="173">
        <v>3800800596771</v>
      </c>
      <c r="L111" s="174">
        <v>29246</v>
      </c>
      <c r="M111" s="107">
        <f t="shared" ca="1" si="8"/>
        <v>39</v>
      </c>
      <c r="N111" s="175">
        <v>4077264100</v>
      </c>
      <c r="O111" s="163" t="s">
        <v>110</v>
      </c>
      <c r="P111" s="109" t="s">
        <v>523</v>
      </c>
      <c r="Q111" s="109" t="s">
        <v>290</v>
      </c>
      <c r="R111" s="157"/>
      <c r="S111" s="157"/>
      <c r="T111" s="109" t="s">
        <v>120</v>
      </c>
      <c r="U111" s="164" t="s">
        <v>101</v>
      </c>
      <c r="V111" s="164" t="s">
        <v>518</v>
      </c>
      <c r="W111" s="163"/>
      <c r="X111" s="163"/>
      <c r="Y111" s="163"/>
      <c r="Z111" s="163"/>
      <c r="AA111" s="163"/>
      <c r="AB111" s="162"/>
      <c r="AC111" s="158">
        <v>43027</v>
      </c>
      <c r="AD111" s="115">
        <f t="shared" si="16"/>
        <v>43147</v>
      </c>
      <c r="AE111" s="159">
        <v>43027</v>
      </c>
      <c r="AF111" s="117">
        <f t="shared" ca="1" si="10"/>
        <v>769</v>
      </c>
      <c r="AG111" s="160">
        <f t="shared" ca="1" si="11"/>
        <v>2</v>
      </c>
      <c r="AH111" s="160">
        <f t="shared" ca="1" si="12"/>
        <v>1</v>
      </c>
      <c r="AI111" s="179">
        <f t="shared" ca="1" si="13"/>
        <v>2.106849315068493</v>
      </c>
      <c r="AJ111" s="121" t="str">
        <f t="shared" ca="1" si="14"/>
        <v>7</v>
      </c>
      <c r="AK111" s="159"/>
      <c r="AL111" s="181"/>
      <c r="AM111" s="163"/>
      <c r="AN111" s="107"/>
      <c r="AO111" s="182">
        <v>3</v>
      </c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62"/>
      <c r="BE111" s="215" t="s">
        <v>695</v>
      </c>
      <c r="BF111" s="174"/>
      <c r="BG111" s="174"/>
      <c r="BH111" s="157"/>
      <c r="BI111" s="157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24"/>
      <c r="BU111" s="166"/>
      <c r="BV111" s="167"/>
      <c r="BW111" s="168"/>
      <c r="BX111" s="168">
        <v>2</v>
      </c>
      <c r="BY111" s="169"/>
      <c r="BZ111" s="131" t="s">
        <v>121</v>
      </c>
      <c r="CA111" s="170">
        <v>0</v>
      </c>
    </row>
    <row r="112" spans="1:79" s="171" customFormat="1" ht="25.5" x14ac:dyDescent="0.5">
      <c r="A112" s="100">
        <v>103</v>
      </c>
      <c r="B112" s="172" t="s">
        <v>696</v>
      </c>
      <c r="C112" s="163"/>
      <c r="D112" s="163" t="s">
        <v>105</v>
      </c>
      <c r="E112" s="157" t="s">
        <v>697</v>
      </c>
      <c r="F112" s="153" t="s">
        <v>698</v>
      </c>
      <c r="G112" s="103" t="s">
        <v>699</v>
      </c>
      <c r="H112" s="152" t="s">
        <v>601</v>
      </c>
      <c r="I112" s="152" t="s">
        <v>395</v>
      </c>
      <c r="J112" s="153" t="s">
        <v>700</v>
      </c>
      <c r="K112" s="173">
        <v>1440400005489</v>
      </c>
      <c r="L112" s="174">
        <v>30820</v>
      </c>
      <c r="M112" s="107">
        <f t="shared" ca="1" si="8"/>
        <v>35</v>
      </c>
      <c r="N112" s="175">
        <v>4085061805</v>
      </c>
      <c r="O112" s="163" t="s">
        <v>110</v>
      </c>
      <c r="P112" s="109" t="s">
        <v>523</v>
      </c>
      <c r="Q112" s="109" t="s">
        <v>172</v>
      </c>
      <c r="R112" s="157"/>
      <c r="S112" s="157"/>
      <c r="T112" s="109" t="s">
        <v>120</v>
      </c>
      <c r="U112" s="164" t="s">
        <v>101</v>
      </c>
      <c r="V112" s="164" t="s">
        <v>518</v>
      </c>
      <c r="W112" s="163"/>
      <c r="X112" s="163"/>
      <c r="Y112" s="163"/>
      <c r="Z112" s="163"/>
      <c r="AA112" s="163"/>
      <c r="AB112" s="162"/>
      <c r="AC112" s="158">
        <v>43045</v>
      </c>
      <c r="AD112" s="115">
        <f t="shared" si="16"/>
        <v>43165</v>
      </c>
      <c r="AE112" s="159">
        <v>43043</v>
      </c>
      <c r="AF112" s="117">
        <f t="shared" ca="1" si="10"/>
        <v>753</v>
      </c>
      <c r="AG112" s="160">
        <f t="shared" ca="1" si="11"/>
        <v>2</v>
      </c>
      <c r="AH112" s="160">
        <f t="shared" ca="1" si="12"/>
        <v>0</v>
      </c>
      <c r="AI112" s="179">
        <f t="shared" ca="1" si="13"/>
        <v>2.0630136986301371</v>
      </c>
      <c r="AJ112" s="121" t="str">
        <f t="shared" ca="1" si="14"/>
        <v>7</v>
      </c>
      <c r="AK112" s="159"/>
      <c r="AL112" s="181"/>
      <c r="AM112" s="163"/>
      <c r="AN112" s="107"/>
      <c r="AO112" s="182">
        <v>7</v>
      </c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62"/>
      <c r="BE112" s="216" t="s">
        <v>701</v>
      </c>
      <c r="BF112" s="174"/>
      <c r="BG112" s="174"/>
      <c r="BH112" s="157"/>
      <c r="BI112" s="157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24"/>
      <c r="BU112" s="166"/>
      <c r="BV112" s="167"/>
      <c r="BW112" s="168"/>
      <c r="BX112" s="168">
        <v>1</v>
      </c>
      <c r="BY112" s="169"/>
      <c r="BZ112" s="131" t="s">
        <v>121</v>
      </c>
      <c r="CA112" s="170">
        <v>0</v>
      </c>
    </row>
    <row r="113" spans="1:79" s="171" customFormat="1" ht="25.5" x14ac:dyDescent="0.5">
      <c r="A113" s="100">
        <v>104</v>
      </c>
      <c r="B113" s="172" t="s">
        <v>702</v>
      </c>
      <c r="C113" s="163"/>
      <c r="D113" s="163" t="s">
        <v>105</v>
      </c>
      <c r="E113" s="157" t="s">
        <v>703</v>
      </c>
      <c r="F113" s="153" t="s">
        <v>704</v>
      </c>
      <c r="G113" s="103" t="s">
        <v>705</v>
      </c>
      <c r="H113" s="152" t="s">
        <v>706</v>
      </c>
      <c r="I113" s="152" t="s">
        <v>395</v>
      </c>
      <c r="J113" s="153" t="s">
        <v>707</v>
      </c>
      <c r="K113" s="173">
        <v>1120600063733</v>
      </c>
      <c r="L113" s="174">
        <v>30735</v>
      </c>
      <c r="M113" s="107">
        <f t="shared" ca="1" si="8"/>
        <v>35</v>
      </c>
      <c r="N113" s="175">
        <v>3712669596</v>
      </c>
      <c r="O113" s="163" t="s">
        <v>110</v>
      </c>
      <c r="P113" s="109" t="s">
        <v>118</v>
      </c>
      <c r="Q113" s="109" t="s">
        <v>119</v>
      </c>
      <c r="R113" s="157"/>
      <c r="S113" s="157"/>
      <c r="T113" s="109" t="s">
        <v>120</v>
      </c>
      <c r="U113" s="164" t="s">
        <v>101</v>
      </c>
      <c r="V113" s="164" t="s">
        <v>518</v>
      </c>
      <c r="W113" s="163"/>
      <c r="X113" s="163"/>
      <c r="Y113" s="163"/>
      <c r="Z113" s="163"/>
      <c r="AA113" s="163"/>
      <c r="AB113" s="162"/>
      <c r="AC113" s="158">
        <v>43054</v>
      </c>
      <c r="AD113" s="115">
        <f t="shared" si="16"/>
        <v>43174</v>
      </c>
      <c r="AE113" s="159">
        <v>43054</v>
      </c>
      <c r="AF113" s="117">
        <f t="shared" ca="1" si="10"/>
        <v>742</v>
      </c>
      <c r="AG113" s="160">
        <f t="shared" ca="1" si="11"/>
        <v>2</v>
      </c>
      <c r="AH113" s="160">
        <f t="shared" ca="1" si="12"/>
        <v>0</v>
      </c>
      <c r="AI113" s="179">
        <f t="shared" ca="1" si="13"/>
        <v>2.032876712328767</v>
      </c>
      <c r="AJ113" s="121" t="str">
        <f t="shared" ca="1" si="14"/>
        <v>7</v>
      </c>
      <c r="AK113" s="159"/>
      <c r="AL113" s="181"/>
      <c r="AM113" s="163">
        <v>41</v>
      </c>
      <c r="AN113" s="107"/>
      <c r="AO113" s="163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62"/>
      <c r="BE113" s="162"/>
      <c r="BF113" s="174"/>
      <c r="BG113" s="174"/>
      <c r="BH113" s="157"/>
      <c r="BI113" s="157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24"/>
      <c r="BU113" s="166"/>
      <c r="BV113" s="167"/>
      <c r="BW113" s="168"/>
      <c r="BX113" s="168"/>
      <c r="BY113" s="169"/>
      <c r="BZ113" s="169"/>
      <c r="CA113" s="170"/>
    </row>
    <row r="114" spans="1:79" s="171" customFormat="1" ht="25.5" x14ac:dyDescent="0.5">
      <c r="A114" s="100">
        <v>105</v>
      </c>
      <c r="B114" s="172" t="s">
        <v>708</v>
      </c>
      <c r="C114" s="163"/>
      <c r="D114" s="163" t="s">
        <v>105</v>
      </c>
      <c r="E114" s="157" t="s">
        <v>709</v>
      </c>
      <c r="F114" s="153" t="s">
        <v>454</v>
      </c>
      <c r="G114" s="103" t="s">
        <v>710</v>
      </c>
      <c r="H114" s="152" t="s">
        <v>711</v>
      </c>
      <c r="I114" s="152" t="s">
        <v>395</v>
      </c>
      <c r="J114" s="153" t="s">
        <v>712</v>
      </c>
      <c r="K114" s="173">
        <v>2120600020369</v>
      </c>
      <c r="L114" s="174">
        <v>32113</v>
      </c>
      <c r="M114" s="107">
        <f t="shared" ca="1" si="8"/>
        <v>32</v>
      </c>
      <c r="N114" s="175">
        <v>4089751957</v>
      </c>
      <c r="O114" s="163" t="s">
        <v>110</v>
      </c>
      <c r="P114" s="109" t="s">
        <v>312</v>
      </c>
      <c r="Q114" s="109" t="s">
        <v>200</v>
      </c>
      <c r="R114" s="157"/>
      <c r="S114" s="157"/>
      <c r="T114" s="109" t="s">
        <v>201</v>
      </c>
      <c r="U114" s="164" t="s">
        <v>101</v>
      </c>
      <c r="V114" s="164" t="s">
        <v>518</v>
      </c>
      <c r="W114" s="163"/>
      <c r="X114" s="163"/>
      <c r="Y114" s="163"/>
      <c r="Z114" s="163"/>
      <c r="AA114" s="163"/>
      <c r="AB114" s="162"/>
      <c r="AC114" s="158">
        <v>43062</v>
      </c>
      <c r="AD114" s="115">
        <f t="shared" si="16"/>
        <v>43182</v>
      </c>
      <c r="AE114" s="159">
        <v>43062</v>
      </c>
      <c r="AF114" s="117">
        <f t="shared" ca="1" si="10"/>
        <v>734</v>
      </c>
      <c r="AG114" s="160">
        <f t="shared" ca="1" si="11"/>
        <v>2</v>
      </c>
      <c r="AH114" s="160">
        <f t="shared" ca="1" si="12"/>
        <v>0</v>
      </c>
      <c r="AI114" s="179">
        <f t="shared" ca="1" si="13"/>
        <v>2.010958904109589</v>
      </c>
      <c r="AJ114" s="121" t="str">
        <f t="shared" ca="1" si="14"/>
        <v>7</v>
      </c>
      <c r="AK114" s="159"/>
      <c r="AL114" s="181"/>
      <c r="AM114" s="182">
        <v>38</v>
      </c>
      <c r="AN114" s="217">
        <v>38</v>
      </c>
      <c r="AO114" s="163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62"/>
      <c r="BE114" s="162"/>
      <c r="BF114" s="174"/>
      <c r="BG114" s="174"/>
      <c r="BH114" s="157"/>
      <c r="BI114" s="157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24"/>
      <c r="BU114" s="166"/>
      <c r="BV114" s="167"/>
      <c r="BW114" s="168"/>
      <c r="BX114" s="168"/>
      <c r="BY114" s="169"/>
      <c r="BZ114" s="169"/>
      <c r="CA114" s="170"/>
    </row>
    <row r="115" spans="1:79" s="171" customFormat="1" ht="25.5" x14ac:dyDescent="0.5">
      <c r="A115" s="100">
        <v>106</v>
      </c>
      <c r="B115" s="172" t="s">
        <v>713</v>
      </c>
      <c r="C115" s="163"/>
      <c r="D115" s="163" t="s">
        <v>105</v>
      </c>
      <c r="E115" s="157" t="s">
        <v>714</v>
      </c>
      <c r="F115" s="153" t="s">
        <v>715</v>
      </c>
      <c r="G115" s="103" t="s">
        <v>716</v>
      </c>
      <c r="H115" s="152" t="s">
        <v>717</v>
      </c>
      <c r="I115" s="152" t="s">
        <v>395</v>
      </c>
      <c r="J115" s="153" t="s">
        <v>718</v>
      </c>
      <c r="K115" s="173">
        <v>3100200976811</v>
      </c>
      <c r="L115" s="174">
        <v>30294</v>
      </c>
      <c r="M115" s="107">
        <f t="shared" ca="1" si="8"/>
        <v>37</v>
      </c>
      <c r="N115" s="175">
        <v>2712098333</v>
      </c>
      <c r="O115" s="163" t="s">
        <v>110</v>
      </c>
      <c r="P115" s="109" t="s">
        <v>719</v>
      </c>
      <c r="Q115" s="109" t="s">
        <v>165</v>
      </c>
      <c r="R115" s="157">
        <f t="shared" ref="R115:R146" si="17">AK115-AC115</f>
        <v>-43157</v>
      </c>
      <c r="S115" s="157"/>
      <c r="T115" s="109" t="s">
        <v>120</v>
      </c>
      <c r="U115" s="164" t="s">
        <v>101</v>
      </c>
      <c r="V115" s="164" t="s">
        <v>518</v>
      </c>
      <c r="W115" s="163"/>
      <c r="X115" s="163"/>
      <c r="Y115" s="163"/>
      <c r="Z115" s="163"/>
      <c r="AA115" s="163"/>
      <c r="AB115" s="162"/>
      <c r="AC115" s="158">
        <v>43157</v>
      </c>
      <c r="AD115" s="115">
        <v>43277</v>
      </c>
      <c r="AE115" s="159">
        <v>43157</v>
      </c>
      <c r="AF115" s="117">
        <f t="shared" ca="1" si="10"/>
        <v>639</v>
      </c>
      <c r="AG115" s="160">
        <f t="shared" ca="1" si="11"/>
        <v>1</v>
      </c>
      <c r="AH115" s="160">
        <f t="shared" ca="1" si="12"/>
        <v>9</v>
      </c>
      <c r="AI115" s="179">
        <f t="shared" ca="1" si="13"/>
        <v>1.7506849315068493</v>
      </c>
      <c r="AJ115" s="121" t="str">
        <f t="shared" ca="1" si="14"/>
        <v>7</v>
      </c>
      <c r="AK115" s="159"/>
      <c r="AL115" s="181"/>
      <c r="AM115" s="182">
        <v>40</v>
      </c>
      <c r="AN115" s="217"/>
      <c r="AO115" s="163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62"/>
      <c r="BE115" s="162"/>
      <c r="BF115" s="174"/>
      <c r="BG115" s="174"/>
      <c r="BH115" s="157"/>
      <c r="BI115" s="157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24"/>
      <c r="BU115" s="166"/>
      <c r="BV115" s="167"/>
      <c r="BW115" s="168"/>
      <c r="BX115" s="168"/>
      <c r="BY115" s="169"/>
      <c r="BZ115" s="169"/>
      <c r="CA115" s="170"/>
    </row>
    <row r="116" spans="1:79" s="171" customFormat="1" ht="25.5" x14ac:dyDescent="0.5">
      <c r="A116" s="100">
        <v>107</v>
      </c>
      <c r="B116" s="172" t="s">
        <v>720</v>
      </c>
      <c r="C116" s="163"/>
      <c r="D116" s="163" t="s">
        <v>93</v>
      </c>
      <c r="E116" s="157" t="s">
        <v>721</v>
      </c>
      <c r="F116" s="153" t="s">
        <v>722</v>
      </c>
      <c r="G116" s="103" t="s">
        <v>723</v>
      </c>
      <c r="H116" s="152" t="s">
        <v>147</v>
      </c>
      <c r="I116" s="152" t="s">
        <v>443</v>
      </c>
      <c r="J116" s="153" t="s">
        <v>724</v>
      </c>
      <c r="K116" s="173">
        <v>1120600099536</v>
      </c>
      <c r="L116" s="174">
        <v>31966</v>
      </c>
      <c r="M116" s="107">
        <f t="shared" ca="1" si="8"/>
        <v>32</v>
      </c>
      <c r="N116" s="175">
        <v>3282474837</v>
      </c>
      <c r="O116" s="163" t="s">
        <v>98</v>
      </c>
      <c r="P116" s="109" t="s">
        <v>719</v>
      </c>
      <c r="Q116" s="109" t="s">
        <v>165</v>
      </c>
      <c r="R116" s="157">
        <f t="shared" si="17"/>
        <v>-43150</v>
      </c>
      <c r="S116" s="157"/>
      <c r="T116" s="109" t="s">
        <v>120</v>
      </c>
      <c r="U116" s="164" t="s">
        <v>101</v>
      </c>
      <c r="V116" s="164" t="s">
        <v>518</v>
      </c>
      <c r="W116" s="163"/>
      <c r="X116" s="163"/>
      <c r="Y116" s="163"/>
      <c r="Z116" s="163"/>
      <c r="AA116" s="163"/>
      <c r="AB116" s="162"/>
      <c r="AC116" s="158">
        <v>43150</v>
      </c>
      <c r="AD116" s="115">
        <f t="shared" ref="AD116:AD179" si="18">AC116+120</f>
        <v>43270</v>
      </c>
      <c r="AE116" s="159">
        <v>43150</v>
      </c>
      <c r="AF116" s="117">
        <f t="shared" ca="1" si="10"/>
        <v>646</v>
      </c>
      <c r="AG116" s="160">
        <f t="shared" ca="1" si="11"/>
        <v>1</v>
      </c>
      <c r="AH116" s="160">
        <f t="shared" ca="1" si="12"/>
        <v>9</v>
      </c>
      <c r="AI116" s="179">
        <f t="shared" ca="1" si="13"/>
        <v>1.7698630136986302</v>
      </c>
      <c r="AJ116" s="121" t="str">
        <f t="shared" ca="1" si="14"/>
        <v>7</v>
      </c>
      <c r="AK116" s="159"/>
      <c r="AL116" s="181"/>
      <c r="AM116" s="182">
        <v>44</v>
      </c>
      <c r="AN116" s="217"/>
      <c r="AO116" s="163"/>
      <c r="AP116" s="107"/>
      <c r="AQ116" s="107"/>
      <c r="AR116" s="107"/>
      <c r="AS116" s="107"/>
      <c r="AT116" s="107"/>
      <c r="AU116" s="107"/>
      <c r="AV116" s="107"/>
      <c r="AW116" s="107">
        <v>3</v>
      </c>
      <c r="AX116" s="107"/>
      <c r="AY116" s="107"/>
      <c r="AZ116" s="107"/>
      <c r="BA116" s="107"/>
      <c r="BB116" s="107"/>
      <c r="BC116" s="107"/>
      <c r="BD116" s="162"/>
      <c r="BE116" s="162"/>
      <c r="BF116" s="174"/>
      <c r="BG116" s="174"/>
      <c r="BH116" s="157"/>
      <c r="BI116" s="157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24"/>
      <c r="BU116" s="166"/>
      <c r="BV116" s="167"/>
      <c r="BW116" s="168"/>
      <c r="BX116" s="168"/>
      <c r="BY116" s="169"/>
      <c r="BZ116" s="169"/>
      <c r="CA116" s="170"/>
    </row>
    <row r="117" spans="1:79" s="171" customFormat="1" ht="25.5" x14ac:dyDescent="0.5">
      <c r="A117" s="100">
        <v>108</v>
      </c>
      <c r="B117" s="172" t="s">
        <v>725</v>
      </c>
      <c r="C117" s="163"/>
      <c r="D117" s="163" t="s">
        <v>123</v>
      </c>
      <c r="E117" s="153" t="s">
        <v>726</v>
      </c>
      <c r="F117" s="153" t="s">
        <v>727</v>
      </c>
      <c r="G117" s="103" t="s">
        <v>728</v>
      </c>
      <c r="H117" s="152" t="s">
        <v>729</v>
      </c>
      <c r="I117" s="152" t="s">
        <v>730</v>
      </c>
      <c r="J117" s="153" t="s">
        <v>731</v>
      </c>
      <c r="K117" s="173">
        <v>3340101150077</v>
      </c>
      <c r="L117" s="174">
        <v>26937</v>
      </c>
      <c r="M117" s="107">
        <f t="shared" ca="1" si="8"/>
        <v>46</v>
      </c>
      <c r="N117" s="175">
        <v>4088784981</v>
      </c>
      <c r="O117" s="163" t="s">
        <v>110</v>
      </c>
      <c r="P117" s="109" t="s">
        <v>523</v>
      </c>
      <c r="Q117" s="109" t="s">
        <v>290</v>
      </c>
      <c r="R117" s="157">
        <f t="shared" si="17"/>
        <v>-43152</v>
      </c>
      <c r="S117" s="157"/>
      <c r="T117" s="109" t="s">
        <v>120</v>
      </c>
      <c r="U117" s="164" t="s">
        <v>101</v>
      </c>
      <c r="V117" s="164" t="s">
        <v>518</v>
      </c>
      <c r="W117" s="163"/>
      <c r="X117" s="163"/>
      <c r="Y117" s="163"/>
      <c r="Z117" s="163"/>
      <c r="AA117" s="163"/>
      <c r="AB117" s="162"/>
      <c r="AC117" s="158">
        <v>43152</v>
      </c>
      <c r="AD117" s="115">
        <f t="shared" si="18"/>
        <v>43272</v>
      </c>
      <c r="AE117" s="159">
        <v>43152</v>
      </c>
      <c r="AF117" s="117">
        <f t="shared" ca="1" si="10"/>
        <v>644</v>
      </c>
      <c r="AG117" s="160">
        <f t="shared" ca="1" si="11"/>
        <v>1</v>
      </c>
      <c r="AH117" s="160">
        <f t="shared" ca="1" si="12"/>
        <v>9</v>
      </c>
      <c r="AI117" s="179">
        <f t="shared" ca="1" si="13"/>
        <v>1.7643835616438357</v>
      </c>
      <c r="AJ117" s="121" t="str">
        <f t="shared" ca="1" si="14"/>
        <v>7</v>
      </c>
      <c r="AK117" s="159"/>
      <c r="AL117" s="181"/>
      <c r="AM117" s="182">
        <v>38</v>
      </c>
      <c r="AN117" s="217"/>
      <c r="AO117" s="163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62"/>
      <c r="BE117" s="162" t="s">
        <v>654</v>
      </c>
      <c r="BF117" s="174"/>
      <c r="BG117" s="174"/>
      <c r="BH117" s="157"/>
      <c r="BI117" s="157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24"/>
      <c r="BU117" s="166"/>
      <c r="BV117" s="167"/>
      <c r="BW117" s="168"/>
      <c r="BX117" s="168"/>
      <c r="BY117" s="169"/>
      <c r="BZ117" s="169"/>
      <c r="CA117" s="170"/>
    </row>
    <row r="118" spans="1:79" s="171" customFormat="1" ht="25.5" x14ac:dyDescent="0.5">
      <c r="A118" s="100">
        <v>109</v>
      </c>
      <c r="B118" s="172" t="s">
        <v>732</v>
      </c>
      <c r="C118" s="163"/>
      <c r="D118" s="163" t="s">
        <v>105</v>
      </c>
      <c r="E118" s="157" t="s">
        <v>733</v>
      </c>
      <c r="F118" s="153" t="s">
        <v>339</v>
      </c>
      <c r="G118" s="103" t="s">
        <v>734</v>
      </c>
      <c r="H118" s="152" t="s">
        <v>325</v>
      </c>
      <c r="I118" s="152" t="s">
        <v>395</v>
      </c>
      <c r="J118" s="153" t="s">
        <v>735</v>
      </c>
      <c r="K118" s="173">
        <v>3120600553373</v>
      </c>
      <c r="L118" s="174">
        <v>28353</v>
      </c>
      <c r="M118" s="107">
        <f t="shared" ca="1" si="8"/>
        <v>42</v>
      </c>
      <c r="N118" s="175">
        <v>3762227001</v>
      </c>
      <c r="O118" s="163" t="s">
        <v>110</v>
      </c>
      <c r="P118" s="109" t="s">
        <v>437</v>
      </c>
      <c r="Q118" s="109" t="s">
        <v>200</v>
      </c>
      <c r="R118" s="157">
        <f t="shared" si="17"/>
        <v>-43180</v>
      </c>
      <c r="S118" s="157"/>
      <c r="T118" s="109" t="s">
        <v>201</v>
      </c>
      <c r="U118" s="164" t="s">
        <v>101</v>
      </c>
      <c r="V118" s="164" t="s">
        <v>518</v>
      </c>
      <c r="W118" s="163"/>
      <c r="X118" s="163"/>
      <c r="Y118" s="163"/>
      <c r="Z118" s="163"/>
      <c r="AA118" s="163"/>
      <c r="AB118" s="162"/>
      <c r="AC118" s="158">
        <v>43180</v>
      </c>
      <c r="AD118" s="115">
        <f t="shared" si="18"/>
        <v>43300</v>
      </c>
      <c r="AE118" s="159">
        <v>43180</v>
      </c>
      <c r="AF118" s="117">
        <f t="shared" ca="1" si="10"/>
        <v>616</v>
      </c>
      <c r="AG118" s="160">
        <f t="shared" ca="1" si="11"/>
        <v>1</v>
      </c>
      <c r="AH118" s="160">
        <f t="shared" ca="1" si="12"/>
        <v>8</v>
      </c>
      <c r="AI118" s="179">
        <f t="shared" ca="1" si="13"/>
        <v>1.6876712328767123</v>
      </c>
      <c r="AJ118" s="121" t="str">
        <f t="shared" ca="1" si="14"/>
        <v>7</v>
      </c>
      <c r="AK118" s="159"/>
      <c r="AL118" s="181"/>
      <c r="AM118" s="163" t="s">
        <v>736</v>
      </c>
      <c r="AN118" s="107"/>
      <c r="AO118" s="163"/>
      <c r="AP118" s="107"/>
      <c r="AQ118" s="107">
        <v>3</v>
      </c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62"/>
      <c r="BE118" s="162"/>
      <c r="BF118" s="174"/>
      <c r="BG118" s="174"/>
      <c r="BH118" s="157"/>
      <c r="BI118" s="157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24"/>
      <c r="BU118" s="166"/>
      <c r="BV118" s="167"/>
      <c r="BW118" s="168"/>
      <c r="BX118" s="168"/>
      <c r="BY118" s="169"/>
      <c r="BZ118" s="169"/>
      <c r="CA118" s="170"/>
    </row>
    <row r="119" spans="1:79" s="171" customFormat="1" ht="25.5" x14ac:dyDescent="0.5">
      <c r="A119" s="100">
        <v>110</v>
      </c>
      <c r="B119" s="172" t="s">
        <v>737</v>
      </c>
      <c r="C119" s="163"/>
      <c r="D119" s="163" t="s">
        <v>738</v>
      </c>
      <c r="E119" s="153" t="s">
        <v>739</v>
      </c>
      <c r="F119" s="153" t="s">
        <v>740</v>
      </c>
      <c r="G119" s="103" t="s">
        <v>741</v>
      </c>
      <c r="H119" s="152" t="s">
        <v>742</v>
      </c>
      <c r="I119" s="152" t="s">
        <v>730</v>
      </c>
      <c r="J119" s="153" t="s">
        <v>743</v>
      </c>
      <c r="K119" s="173">
        <v>3160600376471</v>
      </c>
      <c r="L119" s="174">
        <v>28254</v>
      </c>
      <c r="M119" s="107">
        <f t="shared" ca="1" si="8"/>
        <v>42</v>
      </c>
      <c r="N119" s="175">
        <v>4090310192</v>
      </c>
      <c r="O119" s="163" t="s">
        <v>110</v>
      </c>
      <c r="P119" s="109" t="s">
        <v>719</v>
      </c>
      <c r="Q119" s="109" t="s">
        <v>165</v>
      </c>
      <c r="R119" s="157">
        <f t="shared" si="17"/>
        <v>-43211</v>
      </c>
      <c r="S119" s="157"/>
      <c r="T119" s="109" t="s">
        <v>120</v>
      </c>
      <c r="U119" s="164" t="s">
        <v>101</v>
      </c>
      <c r="V119" s="164" t="s">
        <v>518</v>
      </c>
      <c r="W119" s="163"/>
      <c r="X119" s="163"/>
      <c r="Y119" s="163"/>
      <c r="Z119" s="163"/>
      <c r="AA119" s="163"/>
      <c r="AB119" s="162"/>
      <c r="AC119" s="158">
        <v>43211</v>
      </c>
      <c r="AD119" s="115">
        <f t="shared" si="18"/>
        <v>43331</v>
      </c>
      <c r="AE119" s="159">
        <v>43211</v>
      </c>
      <c r="AF119" s="117">
        <f t="shared" ca="1" si="10"/>
        <v>585</v>
      </c>
      <c r="AG119" s="160">
        <f t="shared" ca="1" si="11"/>
        <v>1</v>
      </c>
      <c r="AH119" s="160">
        <f t="shared" ca="1" si="12"/>
        <v>7</v>
      </c>
      <c r="AI119" s="179">
        <f t="shared" ca="1" si="13"/>
        <v>1.6027397260273972</v>
      </c>
      <c r="AJ119" s="121" t="str">
        <f t="shared" ca="1" si="14"/>
        <v>7</v>
      </c>
      <c r="AK119" s="159"/>
      <c r="AL119" s="181"/>
      <c r="AM119" s="163">
        <v>39</v>
      </c>
      <c r="AN119" s="107"/>
      <c r="AO119" s="163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62"/>
      <c r="BE119" s="162"/>
      <c r="BF119" s="174"/>
      <c r="BG119" s="174"/>
      <c r="BH119" s="157"/>
      <c r="BI119" s="157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24"/>
      <c r="BU119" s="166"/>
      <c r="BV119" s="167"/>
      <c r="BW119" s="168"/>
      <c r="BX119" s="168"/>
      <c r="BY119" s="169"/>
      <c r="BZ119" s="169"/>
      <c r="CA119" s="170"/>
    </row>
    <row r="120" spans="1:79" s="171" customFormat="1" ht="25.5" x14ac:dyDescent="0.5">
      <c r="A120" s="100">
        <v>111</v>
      </c>
      <c r="B120" s="172" t="s">
        <v>744</v>
      </c>
      <c r="C120" s="163"/>
      <c r="D120" s="163" t="s">
        <v>93</v>
      </c>
      <c r="E120" s="157" t="s">
        <v>745</v>
      </c>
      <c r="F120" s="153" t="s">
        <v>746</v>
      </c>
      <c r="G120" s="103" t="s">
        <v>747</v>
      </c>
      <c r="H120" s="152" t="s">
        <v>748</v>
      </c>
      <c r="I120" s="152" t="s">
        <v>443</v>
      </c>
      <c r="J120" s="153" t="s">
        <v>749</v>
      </c>
      <c r="K120" s="173">
        <v>1650200163038</v>
      </c>
      <c r="L120" s="174">
        <v>35456</v>
      </c>
      <c r="M120" s="107">
        <f t="shared" ca="1" si="8"/>
        <v>22</v>
      </c>
      <c r="N120" s="175">
        <v>4280026626</v>
      </c>
      <c r="O120" s="163" t="s">
        <v>98</v>
      </c>
      <c r="P120" s="109" t="s">
        <v>523</v>
      </c>
      <c r="Q120" s="109" t="s">
        <v>290</v>
      </c>
      <c r="R120" s="157">
        <f t="shared" si="17"/>
        <v>-43222</v>
      </c>
      <c r="S120" s="157"/>
      <c r="T120" s="109" t="s">
        <v>120</v>
      </c>
      <c r="U120" s="164" t="s">
        <v>101</v>
      </c>
      <c r="V120" s="164" t="s">
        <v>518</v>
      </c>
      <c r="W120" s="163"/>
      <c r="X120" s="163"/>
      <c r="Y120" s="163"/>
      <c r="Z120" s="163"/>
      <c r="AA120" s="163"/>
      <c r="AB120" s="162"/>
      <c r="AC120" s="158">
        <v>43222</v>
      </c>
      <c r="AD120" s="115">
        <f t="shared" si="18"/>
        <v>43342</v>
      </c>
      <c r="AE120" s="159">
        <v>43222</v>
      </c>
      <c r="AF120" s="117">
        <f t="shared" ca="1" si="10"/>
        <v>574</v>
      </c>
      <c r="AG120" s="160">
        <f t="shared" ca="1" si="11"/>
        <v>1</v>
      </c>
      <c r="AH120" s="160">
        <f t="shared" ca="1" si="12"/>
        <v>6</v>
      </c>
      <c r="AI120" s="179">
        <f t="shared" ca="1" si="13"/>
        <v>1.5726027397260274</v>
      </c>
      <c r="AJ120" s="121" t="str">
        <f t="shared" ca="1" si="14"/>
        <v>7</v>
      </c>
      <c r="AK120" s="159"/>
      <c r="AL120" s="181"/>
      <c r="AM120" s="163"/>
      <c r="AN120" s="107"/>
      <c r="AO120" s="163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62"/>
      <c r="BE120" s="162"/>
      <c r="BF120" s="174"/>
      <c r="BG120" s="174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24"/>
      <c r="BU120" s="166"/>
      <c r="BV120" s="167"/>
      <c r="BW120" s="168"/>
      <c r="BX120" s="168"/>
      <c r="BY120" s="169"/>
      <c r="BZ120" s="169"/>
      <c r="CA120" s="170"/>
    </row>
    <row r="121" spans="1:79" s="171" customFormat="1" ht="25.5" x14ac:dyDescent="0.5">
      <c r="A121" s="100">
        <v>112</v>
      </c>
      <c r="B121" s="172" t="s">
        <v>750</v>
      </c>
      <c r="C121" s="163"/>
      <c r="D121" s="163" t="s">
        <v>105</v>
      </c>
      <c r="E121" s="157" t="s">
        <v>751</v>
      </c>
      <c r="F121" s="153" t="s">
        <v>752</v>
      </c>
      <c r="G121" s="103" t="s">
        <v>753</v>
      </c>
      <c r="H121" s="152" t="s">
        <v>754</v>
      </c>
      <c r="I121" s="152" t="s">
        <v>755</v>
      </c>
      <c r="J121" s="153" t="s">
        <v>756</v>
      </c>
      <c r="K121" s="173">
        <v>1609700176749</v>
      </c>
      <c r="L121" s="174">
        <v>35358</v>
      </c>
      <c r="M121" s="107">
        <f t="shared" ca="1" si="8"/>
        <v>23</v>
      </c>
      <c r="N121" s="175">
        <v>4280027402</v>
      </c>
      <c r="O121" s="163" t="s">
        <v>110</v>
      </c>
      <c r="P121" s="109" t="s">
        <v>118</v>
      </c>
      <c r="Q121" s="109" t="s">
        <v>119</v>
      </c>
      <c r="R121" s="157">
        <f t="shared" si="17"/>
        <v>-43222</v>
      </c>
      <c r="S121" s="157"/>
      <c r="T121" s="109" t="s">
        <v>120</v>
      </c>
      <c r="U121" s="164" t="s">
        <v>101</v>
      </c>
      <c r="V121" s="164" t="s">
        <v>518</v>
      </c>
      <c r="W121" s="163"/>
      <c r="X121" s="163"/>
      <c r="Y121" s="163"/>
      <c r="Z121" s="163"/>
      <c r="AA121" s="163"/>
      <c r="AB121" s="162"/>
      <c r="AC121" s="158">
        <v>43222</v>
      </c>
      <c r="AD121" s="115">
        <f t="shared" si="18"/>
        <v>43342</v>
      </c>
      <c r="AE121" s="159">
        <v>43222</v>
      </c>
      <c r="AF121" s="117">
        <f t="shared" ca="1" si="10"/>
        <v>574</v>
      </c>
      <c r="AG121" s="160">
        <f t="shared" ca="1" si="11"/>
        <v>1</v>
      </c>
      <c r="AH121" s="160">
        <f t="shared" ca="1" si="12"/>
        <v>6</v>
      </c>
      <c r="AI121" s="179">
        <f t="shared" ca="1" si="13"/>
        <v>1.5726027397260274</v>
      </c>
      <c r="AJ121" s="121" t="str">
        <f t="shared" ca="1" si="14"/>
        <v>7</v>
      </c>
      <c r="AK121" s="159"/>
      <c r="AL121" s="181"/>
      <c r="AM121" s="163"/>
      <c r="AN121" s="107"/>
      <c r="AO121" s="163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62"/>
      <c r="BE121" s="162"/>
      <c r="BF121" s="174"/>
      <c r="BG121" s="174"/>
      <c r="BH121" s="157"/>
      <c r="BI121" s="157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24"/>
      <c r="BU121" s="166"/>
      <c r="BV121" s="167"/>
      <c r="BW121" s="168"/>
      <c r="BX121" s="168"/>
      <c r="BY121" s="169"/>
      <c r="BZ121" s="169"/>
      <c r="CA121" s="170"/>
    </row>
    <row r="122" spans="1:79" s="171" customFormat="1" ht="25.5" x14ac:dyDescent="0.5">
      <c r="A122" s="100">
        <v>113</v>
      </c>
      <c r="B122" s="172" t="s">
        <v>757</v>
      </c>
      <c r="C122" s="163"/>
      <c r="D122" s="163" t="s">
        <v>123</v>
      </c>
      <c r="E122" s="157" t="s">
        <v>758</v>
      </c>
      <c r="F122" s="153" t="s">
        <v>759</v>
      </c>
      <c r="G122" s="103" t="s">
        <v>760</v>
      </c>
      <c r="H122" s="152" t="s">
        <v>761</v>
      </c>
      <c r="I122" s="152" t="s">
        <v>730</v>
      </c>
      <c r="J122" s="153" t="s">
        <v>762</v>
      </c>
      <c r="K122" s="173">
        <v>2411200023989</v>
      </c>
      <c r="L122" s="174">
        <v>26898</v>
      </c>
      <c r="M122" s="107">
        <f t="shared" ca="1" si="8"/>
        <v>46</v>
      </c>
      <c r="N122" s="175">
        <v>4270028183</v>
      </c>
      <c r="O122" s="163" t="s">
        <v>110</v>
      </c>
      <c r="P122" s="109" t="s">
        <v>523</v>
      </c>
      <c r="Q122" s="109" t="s">
        <v>290</v>
      </c>
      <c r="R122" s="157">
        <f t="shared" si="17"/>
        <v>-43222</v>
      </c>
      <c r="S122" s="157"/>
      <c r="T122" s="109" t="s">
        <v>120</v>
      </c>
      <c r="U122" s="164" t="s">
        <v>101</v>
      </c>
      <c r="V122" s="164" t="s">
        <v>518</v>
      </c>
      <c r="W122" s="163"/>
      <c r="X122" s="163"/>
      <c r="Y122" s="163"/>
      <c r="Z122" s="163"/>
      <c r="AA122" s="163"/>
      <c r="AB122" s="162"/>
      <c r="AC122" s="158">
        <v>43222</v>
      </c>
      <c r="AD122" s="115">
        <f t="shared" si="18"/>
        <v>43342</v>
      </c>
      <c r="AE122" s="159">
        <v>43222</v>
      </c>
      <c r="AF122" s="117">
        <f t="shared" ca="1" si="10"/>
        <v>574</v>
      </c>
      <c r="AG122" s="160">
        <f t="shared" ca="1" si="11"/>
        <v>1</v>
      </c>
      <c r="AH122" s="160">
        <f t="shared" ca="1" si="12"/>
        <v>6</v>
      </c>
      <c r="AI122" s="179">
        <f t="shared" ca="1" si="13"/>
        <v>1.5726027397260274</v>
      </c>
      <c r="AJ122" s="121" t="str">
        <f t="shared" ca="1" si="14"/>
        <v>7</v>
      </c>
      <c r="AK122" s="159"/>
      <c r="AL122" s="181"/>
      <c r="AM122" s="163"/>
      <c r="AN122" s="107"/>
      <c r="AO122" s="163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62"/>
      <c r="BE122" s="162"/>
      <c r="BF122" s="174"/>
      <c r="BG122" s="174"/>
      <c r="BH122" s="157"/>
      <c r="BI122" s="157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24"/>
      <c r="BU122" s="166"/>
      <c r="BV122" s="167"/>
      <c r="BW122" s="168"/>
      <c r="BX122" s="168"/>
      <c r="BY122" s="169"/>
      <c r="BZ122" s="169"/>
      <c r="CA122" s="170"/>
    </row>
    <row r="123" spans="1:79" s="171" customFormat="1" ht="25.5" x14ac:dyDescent="0.5">
      <c r="A123" s="100">
        <v>114</v>
      </c>
      <c r="B123" s="172" t="s">
        <v>763</v>
      </c>
      <c r="C123" s="163"/>
      <c r="D123" s="218" t="s">
        <v>93</v>
      </c>
      <c r="E123" s="157" t="s">
        <v>764</v>
      </c>
      <c r="F123" s="153" t="s">
        <v>339</v>
      </c>
      <c r="G123" s="103" t="s">
        <v>765</v>
      </c>
      <c r="H123" s="152" t="s">
        <v>766</v>
      </c>
      <c r="I123" s="152" t="s">
        <v>443</v>
      </c>
      <c r="J123" s="153" t="s">
        <v>767</v>
      </c>
      <c r="K123" s="173">
        <v>1129700186056</v>
      </c>
      <c r="L123" s="174">
        <v>36413</v>
      </c>
      <c r="M123" s="107">
        <f t="shared" ca="1" si="8"/>
        <v>20</v>
      </c>
      <c r="N123" s="175">
        <v>3054338966</v>
      </c>
      <c r="O123" s="163" t="s">
        <v>98</v>
      </c>
      <c r="P123" s="109" t="s">
        <v>523</v>
      </c>
      <c r="Q123" s="109" t="s">
        <v>290</v>
      </c>
      <c r="R123" s="157">
        <f t="shared" si="17"/>
        <v>-43222</v>
      </c>
      <c r="S123" s="157"/>
      <c r="T123" s="109" t="s">
        <v>120</v>
      </c>
      <c r="U123" s="164" t="s">
        <v>101</v>
      </c>
      <c r="V123" s="164" t="s">
        <v>518</v>
      </c>
      <c r="W123" s="163"/>
      <c r="X123" s="163"/>
      <c r="Y123" s="163"/>
      <c r="Z123" s="163"/>
      <c r="AA123" s="163"/>
      <c r="AB123" s="162"/>
      <c r="AC123" s="158">
        <v>43222</v>
      </c>
      <c r="AD123" s="219">
        <f t="shared" si="18"/>
        <v>43342</v>
      </c>
      <c r="AE123" s="159">
        <v>43222</v>
      </c>
      <c r="AF123" s="117">
        <f t="shared" ca="1" si="10"/>
        <v>574</v>
      </c>
      <c r="AG123" s="160">
        <f t="shared" ca="1" si="11"/>
        <v>1</v>
      </c>
      <c r="AH123" s="160">
        <f t="shared" ca="1" si="12"/>
        <v>6</v>
      </c>
      <c r="AI123" s="179">
        <f t="shared" ca="1" si="13"/>
        <v>1.5726027397260274</v>
      </c>
      <c r="AJ123" s="121" t="str">
        <f t="shared" ca="1" si="14"/>
        <v>7</v>
      </c>
      <c r="AK123" s="159"/>
      <c r="AL123" s="181"/>
      <c r="AM123" s="163"/>
      <c r="AN123" s="107"/>
      <c r="AO123" s="163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62"/>
      <c r="BE123" s="162"/>
      <c r="BF123" s="174"/>
      <c r="BG123" s="174"/>
      <c r="BH123" s="157"/>
      <c r="BI123" s="157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24"/>
      <c r="BU123" s="166"/>
      <c r="BV123" s="167"/>
      <c r="BW123" s="168"/>
      <c r="BX123" s="168"/>
      <c r="BY123" s="169"/>
      <c r="BZ123" s="169"/>
      <c r="CA123" s="170"/>
    </row>
    <row r="124" spans="1:79" s="171" customFormat="1" ht="25.5" x14ac:dyDescent="0.5">
      <c r="A124" s="100">
        <v>115</v>
      </c>
      <c r="B124" s="172" t="s">
        <v>768</v>
      </c>
      <c r="C124" s="163"/>
      <c r="D124" s="163" t="s">
        <v>93</v>
      </c>
      <c r="E124" s="157" t="s">
        <v>769</v>
      </c>
      <c r="F124" s="153" t="s">
        <v>770</v>
      </c>
      <c r="G124" s="103" t="s">
        <v>771</v>
      </c>
      <c r="H124" s="152" t="s">
        <v>772</v>
      </c>
      <c r="I124" s="152" t="s">
        <v>443</v>
      </c>
      <c r="J124" s="153" t="s">
        <v>773</v>
      </c>
      <c r="K124" s="173">
        <v>3350800073691</v>
      </c>
      <c r="L124" s="174">
        <v>30264</v>
      </c>
      <c r="M124" s="107">
        <f t="shared" ca="1" si="8"/>
        <v>37</v>
      </c>
      <c r="N124" s="175">
        <v>4270027543</v>
      </c>
      <c r="O124" s="163" t="s">
        <v>98</v>
      </c>
      <c r="P124" s="109" t="s">
        <v>558</v>
      </c>
      <c r="Q124" s="109" t="s">
        <v>232</v>
      </c>
      <c r="R124" s="157">
        <f t="shared" si="17"/>
        <v>-43222</v>
      </c>
      <c r="S124" s="157"/>
      <c r="T124" s="109" t="s">
        <v>120</v>
      </c>
      <c r="U124" s="164" t="s">
        <v>101</v>
      </c>
      <c r="V124" s="164" t="s">
        <v>518</v>
      </c>
      <c r="W124" s="163"/>
      <c r="X124" s="163"/>
      <c r="Y124" s="163"/>
      <c r="Z124" s="163"/>
      <c r="AA124" s="163"/>
      <c r="AB124" s="162"/>
      <c r="AC124" s="158">
        <v>43222</v>
      </c>
      <c r="AD124" s="115">
        <f t="shared" si="18"/>
        <v>43342</v>
      </c>
      <c r="AE124" s="159">
        <v>43222</v>
      </c>
      <c r="AF124" s="117">
        <f t="shared" ca="1" si="10"/>
        <v>574</v>
      </c>
      <c r="AG124" s="160">
        <f t="shared" ca="1" si="11"/>
        <v>1</v>
      </c>
      <c r="AH124" s="160">
        <f t="shared" ca="1" si="12"/>
        <v>6</v>
      </c>
      <c r="AI124" s="179">
        <f t="shared" ca="1" si="13"/>
        <v>1.5726027397260274</v>
      </c>
      <c r="AJ124" s="121" t="str">
        <f t="shared" ca="1" si="14"/>
        <v>7</v>
      </c>
      <c r="AK124" s="159"/>
      <c r="AL124" s="181"/>
      <c r="AM124" s="163"/>
      <c r="AN124" s="107"/>
      <c r="AO124" s="163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62"/>
      <c r="BE124" s="162"/>
      <c r="BF124" s="174"/>
      <c r="BG124" s="174"/>
      <c r="BH124" s="157"/>
      <c r="BI124" s="157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24"/>
      <c r="BU124" s="166"/>
      <c r="BV124" s="167"/>
      <c r="BW124" s="168"/>
      <c r="BX124" s="168"/>
      <c r="BY124" s="169"/>
      <c r="BZ124" s="169"/>
      <c r="CA124" s="170"/>
    </row>
    <row r="125" spans="1:79" s="171" customFormat="1" ht="25.5" x14ac:dyDescent="0.5">
      <c r="A125" s="100">
        <v>116</v>
      </c>
      <c r="B125" s="172" t="s">
        <v>774</v>
      </c>
      <c r="C125" s="163"/>
      <c r="D125" s="218" t="s">
        <v>93</v>
      </c>
      <c r="E125" s="157" t="s">
        <v>775</v>
      </c>
      <c r="F125" s="153" t="s">
        <v>776</v>
      </c>
      <c r="G125" s="103" t="s">
        <v>777</v>
      </c>
      <c r="H125" s="152" t="s">
        <v>778</v>
      </c>
      <c r="I125" s="152" t="s">
        <v>443</v>
      </c>
      <c r="J125" s="153" t="s">
        <v>779</v>
      </c>
      <c r="K125" s="173">
        <v>1129700192099</v>
      </c>
      <c r="L125" s="174">
        <v>36512</v>
      </c>
      <c r="M125" s="107">
        <f t="shared" ca="1" si="8"/>
        <v>20</v>
      </c>
      <c r="N125" s="175">
        <v>4280015243</v>
      </c>
      <c r="O125" s="163" t="s">
        <v>98</v>
      </c>
      <c r="P125" s="109" t="s">
        <v>118</v>
      </c>
      <c r="Q125" s="109" t="s">
        <v>119</v>
      </c>
      <c r="R125" s="157">
        <f t="shared" si="17"/>
        <v>-43226</v>
      </c>
      <c r="S125" s="157"/>
      <c r="T125" s="109" t="s">
        <v>120</v>
      </c>
      <c r="U125" s="164" t="s">
        <v>101</v>
      </c>
      <c r="V125" s="164" t="s">
        <v>518</v>
      </c>
      <c r="W125" s="163"/>
      <c r="X125" s="163"/>
      <c r="Y125" s="163"/>
      <c r="Z125" s="163"/>
      <c r="AA125" s="163"/>
      <c r="AB125" s="162"/>
      <c r="AC125" s="158">
        <v>43226</v>
      </c>
      <c r="AD125" s="219">
        <f t="shared" si="18"/>
        <v>43346</v>
      </c>
      <c r="AE125" s="159">
        <v>43226</v>
      </c>
      <c r="AF125" s="117">
        <f t="shared" ca="1" si="10"/>
        <v>570</v>
      </c>
      <c r="AG125" s="160">
        <f t="shared" ca="1" si="11"/>
        <v>1</v>
      </c>
      <c r="AH125" s="160">
        <f t="shared" ca="1" si="12"/>
        <v>6</v>
      </c>
      <c r="AI125" s="179">
        <f t="shared" ca="1" si="13"/>
        <v>1.5616438356164384</v>
      </c>
      <c r="AJ125" s="121" t="str">
        <f t="shared" ca="1" si="14"/>
        <v>7</v>
      </c>
      <c r="AK125" s="159"/>
      <c r="AL125" s="181"/>
      <c r="AM125" s="163"/>
      <c r="AN125" s="107"/>
      <c r="AO125" s="163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62"/>
      <c r="BE125" s="162"/>
      <c r="BF125" s="174"/>
      <c r="BG125" s="174"/>
      <c r="BH125" s="157"/>
      <c r="BI125" s="157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24"/>
      <c r="BU125" s="166"/>
      <c r="BV125" s="167"/>
      <c r="BW125" s="168"/>
      <c r="BX125" s="168"/>
      <c r="BY125" s="169"/>
      <c r="BZ125" s="169"/>
      <c r="CA125" s="170"/>
    </row>
    <row r="126" spans="1:79" s="171" customFormat="1" ht="25.5" x14ac:dyDescent="0.5">
      <c r="A126" s="100">
        <v>117</v>
      </c>
      <c r="B126" s="172" t="s">
        <v>780</v>
      </c>
      <c r="C126" s="163"/>
      <c r="D126" s="163" t="s">
        <v>105</v>
      </c>
      <c r="E126" s="157" t="s">
        <v>781</v>
      </c>
      <c r="F126" s="153" t="s">
        <v>782</v>
      </c>
      <c r="G126" s="103" t="s">
        <v>783</v>
      </c>
      <c r="H126" s="152" t="s">
        <v>784</v>
      </c>
      <c r="I126" s="152" t="s">
        <v>755</v>
      </c>
      <c r="J126" s="153" t="s">
        <v>785</v>
      </c>
      <c r="K126" s="173">
        <v>3340800198940</v>
      </c>
      <c r="L126" s="174">
        <v>29584</v>
      </c>
      <c r="M126" s="107">
        <f t="shared" ca="1" si="8"/>
        <v>39</v>
      </c>
      <c r="N126" s="175">
        <v>4310032995</v>
      </c>
      <c r="O126" s="163" t="s">
        <v>110</v>
      </c>
      <c r="P126" s="109" t="s">
        <v>523</v>
      </c>
      <c r="Q126" s="109" t="s">
        <v>290</v>
      </c>
      <c r="R126" s="157">
        <f t="shared" si="17"/>
        <v>-43241</v>
      </c>
      <c r="S126" s="157"/>
      <c r="T126" s="109" t="s">
        <v>120</v>
      </c>
      <c r="U126" s="164" t="s">
        <v>101</v>
      </c>
      <c r="V126" s="164" t="s">
        <v>518</v>
      </c>
      <c r="W126" s="163"/>
      <c r="X126" s="163"/>
      <c r="Y126" s="163"/>
      <c r="Z126" s="163"/>
      <c r="AA126" s="163"/>
      <c r="AB126" s="162"/>
      <c r="AC126" s="158">
        <v>43241</v>
      </c>
      <c r="AD126" s="115">
        <f t="shared" si="18"/>
        <v>43361</v>
      </c>
      <c r="AE126" s="159">
        <v>43241</v>
      </c>
      <c r="AF126" s="117">
        <f t="shared" ca="1" si="10"/>
        <v>555</v>
      </c>
      <c r="AG126" s="160">
        <f t="shared" ca="1" si="11"/>
        <v>1</v>
      </c>
      <c r="AH126" s="160">
        <f t="shared" ca="1" si="12"/>
        <v>6</v>
      </c>
      <c r="AI126" s="179">
        <f t="shared" ca="1" si="13"/>
        <v>1.5205479452054795</v>
      </c>
      <c r="AJ126" s="121" t="str">
        <f t="shared" ca="1" si="14"/>
        <v>7</v>
      </c>
      <c r="AK126" s="159"/>
      <c r="AL126" s="181"/>
      <c r="AM126" s="220">
        <v>41</v>
      </c>
      <c r="AN126" s="107"/>
      <c r="AO126" s="163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62"/>
      <c r="BE126" s="162"/>
      <c r="BF126" s="174"/>
      <c r="BG126" s="174"/>
      <c r="BH126" s="157"/>
      <c r="BI126" s="157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24"/>
      <c r="BU126" s="166"/>
      <c r="BV126" s="167"/>
      <c r="BW126" s="168"/>
      <c r="BX126" s="168"/>
      <c r="BY126" s="169"/>
      <c r="BZ126" s="169"/>
      <c r="CA126" s="170"/>
    </row>
    <row r="127" spans="1:79" s="171" customFormat="1" ht="25.5" x14ac:dyDescent="0.5">
      <c r="A127" s="100">
        <v>118</v>
      </c>
      <c r="B127" s="172" t="s">
        <v>786</v>
      </c>
      <c r="C127" s="163"/>
      <c r="D127" s="163" t="s">
        <v>93</v>
      </c>
      <c r="E127" s="157" t="s">
        <v>787</v>
      </c>
      <c r="F127" s="153" t="s">
        <v>788</v>
      </c>
      <c r="G127" s="103" t="s">
        <v>789</v>
      </c>
      <c r="H127" s="152" t="s">
        <v>790</v>
      </c>
      <c r="I127" s="152" t="s">
        <v>443</v>
      </c>
      <c r="J127" s="153" t="s">
        <v>791</v>
      </c>
      <c r="K127" s="173">
        <v>3450400008425</v>
      </c>
      <c r="L127" s="174">
        <v>27214</v>
      </c>
      <c r="M127" s="107">
        <f t="shared" ca="1" si="8"/>
        <v>45</v>
      </c>
      <c r="N127" s="175">
        <v>4250014170</v>
      </c>
      <c r="O127" s="163" t="s">
        <v>98</v>
      </c>
      <c r="P127" s="109" t="s">
        <v>523</v>
      </c>
      <c r="Q127" s="109" t="s">
        <v>426</v>
      </c>
      <c r="R127" s="157">
        <f t="shared" si="17"/>
        <v>-43250</v>
      </c>
      <c r="S127" s="157"/>
      <c r="T127" s="109" t="s">
        <v>120</v>
      </c>
      <c r="U127" s="164" t="s">
        <v>101</v>
      </c>
      <c r="V127" s="164" t="s">
        <v>518</v>
      </c>
      <c r="W127" s="163"/>
      <c r="X127" s="163"/>
      <c r="Y127" s="163"/>
      <c r="Z127" s="163"/>
      <c r="AA127" s="163"/>
      <c r="AB127" s="162"/>
      <c r="AC127" s="158">
        <v>43250</v>
      </c>
      <c r="AD127" s="115">
        <f t="shared" si="18"/>
        <v>43370</v>
      </c>
      <c r="AE127" s="159">
        <v>43250</v>
      </c>
      <c r="AF127" s="117">
        <f t="shared" ca="1" si="10"/>
        <v>546</v>
      </c>
      <c r="AG127" s="160">
        <f t="shared" ca="1" si="11"/>
        <v>1</v>
      </c>
      <c r="AH127" s="160">
        <f t="shared" ca="1" si="12"/>
        <v>5</v>
      </c>
      <c r="AI127" s="179">
        <f t="shared" ca="1" si="13"/>
        <v>1.4958904109589042</v>
      </c>
      <c r="AJ127" s="121" t="str">
        <f t="shared" ca="1" si="14"/>
        <v>7</v>
      </c>
      <c r="AK127" s="159"/>
      <c r="AL127" s="181"/>
      <c r="AM127" s="163"/>
      <c r="AN127" s="107"/>
      <c r="AO127" s="163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62"/>
      <c r="BE127" s="162"/>
      <c r="BF127" s="174"/>
      <c r="BG127" s="174"/>
      <c r="BH127" s="157"/>
      <c r="BI127" s="157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24"/>
      <c r="BU127" s="166"/>
      <c r="BV127" s="167"/>
      <c r="BW127" s="168"/>
      <c r="BX127" s="168"/>
      <c r="BY127" s="169"/>
      <c r="BZ127" s="169"/>
      <c r="CA127" s="170"/>
    </row>
    <row r="128" spans="1:79" s="171" customFormat="1" ht="25.5" x14ac:dyDescent="0.5">
      <c r="A128" s="100">
        <v>119</v>
      </c>
      <c r="B128" s="172" t="s">
        <v>792</v>
      </c>
      <c r="C128" s="163"/>
      <c r="D128" s="163" t="s">
        <v>105</v>
      </c>
      <c r="E128" s="157" t="s">
        <v>793</v>
      </c>
      <c r="F128" s="153" t="s">
        <v>794</v>
      </c>
      <c r="G128" s="103" t="s">
        <v>795</v>
      </c>
      <c r="H128" s="152" t="s">
        <v>796</v>
      </c>
      <c r="I128" s="152" t="s">
        <v>755</v>
      </c>
      <c r="J128" s="153" t="s">
        <v>797</v>
      </c>
      <c r="K128" s="173">
        <v>1340900089305</v>
      </c>
      <c r="L128" s="174">
        <v>31666</v>
      </c>
      <c r="M128" s="107">
        <f t="shared" ca="1" si="8"/>
        <v>33</v>
      </c>
      <c r="N128" s="175">
        <v>4320038101</v>
      </c>
      <c r="O128" s="163" t="s">
        <v>110</v>
      </c>
      <c r="P128" s="109" t="s">
        <v>523</v>
      </c>
      <c r="Q128" s="109" t="s">
        <v>290</v>
      </c>
      <c r="R128" s="157">
        <f t="shared" si="17"/>
        <v>-43270</v>
      </c>
      <c r="S128" s="157"/>
      <c r="T128" s="109" t="s">
        <v>120</v>
      </c>
      <c r="U128" s="164" t="s">
        <v>101</v>
      </c>
      <c r="V128" s="164" t="s">
        <v>518</v>
      </c>
      <c r="W128" s="163"/>
      <c r="X128" s="163"/>
      <c r="Y128" s="163"/>
      <c r="Z128" s="163"/>
      <c r="AA128" s="163"/>
      <c r="AB128" s="187" t="s">
        <v>466</v>
      </c>
      <c r="AC128" s="158">
        <v>43270</v>
      </c>
      <c r="AD128" s="115">
        <f t="shared" si="18"/>
        <v>43390</v>
      </c>
      <c r="AE128" s="159">
        <v>43270</v>
      </c>
      <c r="AF128" s="117">
        <f t="shared" ca="1" si="10"/>
        <v>526</v>
      </c>
      <c r="AG128" s="160">
        <f t="shared" ca="1" si="11"/>
        <v>1</v>
      </c>
      <c r="AH128" s="160">
        <f t="shared" ca="1" si="12"/>
        <v>5</v>
      </c>
      <c r="AI128" s="179">
        <f t="shared" ca="1" si="13"/>
        <v>1.441095890410959</v>
      </c>
      <c r="AJ128" s="121" t="str">
        <f t="shared" ca="1" si="14"/>
        <v>7</v>
      </c>
      <c r="AK128" s="159"/>
      <c r="AL128" s="181"/>
      <c r="AM128" s="163"/>
      <c r="AN128" s="107"/>
      <c r="AO128" s="163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62"/>
      <c r="BE128" s="162"/>
      <c r="BF128" s="174"/>
      <c r="BG128" s="174"/>
      <c r="BH128" s="157"/>
      <c r="BI128" s="157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24"/>
      <c r="BU128" s="166"/>
      <c r="BV128" s="167"/>
      <c r="BW128" s="168"/>
      <c r="BX128" s="168"/>
      <c r="BY128" s="169"/>
      <c r="BZ128" s="169"/>
      <c r="CA128" s="170"/>
    </row>
    <row r="129" spans="1:79" s="171" customFormat="1" ht="24" customHeight="1" x14ac:dyDescent="0.5">
      <c r="A129" s="100">
        <v>120</v>
      </c>
      <c r="B129" s="172" t="s">
        <v>798</v>
      </c>
      <c r="C129" s="163"/>
      <c r="D129" s="163" t="s">
        <v>105</v>
      </c>
      <c r="E129" s="157" t="s">
        <v>799</v>
      </c>
      <c r="F129" s="153" t="s">
        <v>800</v>
      </c>
      <c r="G129" s="103" t="s">
        <v>801</v>
      </c>
      <c r="H129" s="152" t="s">
        <v>802</v>
      </c>
      <c r="I129" s="152" t="s">
        <v>755</v>
      </c>
      <c r="J129" s="153" t="s">
        <v>803</v>
      </c>
      <c r="K129" s="173">
        <v>1450600181965</v>
      </c>
      <c r="L129" s="174">
        <v>34178</v>
      </c>
      <c r="M129" s="107">
        <f t="shared" ca="1" si="8"/>
        <v>26</v>
      </c>
      <c r="N129" s="175">
        <v>4091614701</v>
      </c>
      <c r="O129" s="163" t="s">
        <v>110</v>
      </c>
      <c r="P129" s="109" t="s">
        <v>719</v>
      </c>
      <c r="Q129" s="109" t="s">
        <v>165</v>
      </c>
      <c r="R129" s="157">
        <f t="shared" si="17"/>
        <v>-43270</v>
      </c>
      <c r="S129" s="157"/>
      <c r="T129" s="109" t="s">
        <v>120</v>
      </c>
      <c r="U129" s="164" t="s">
        <v>101</v>
      </c>
      <c r="V129" s="164" t="s">
        <v>518</v>
      </c>
      <c r="W129" s="163"/>
      <c r="X129" s="163"/>
      <c r="Y129" s="163"/>
      <c r="Z129" s="163"/>
      <c r="AA129" s="163"/>
      <c r="AB129" s="187" t="s">
        <v>466</v>
      </c>
      <c r="AC129" s="158">
        <v>43270</v>
      </c>
      <c r="AD129" s="115">
        <f t="shared" si="18"/>
        <v>43390</v>
      </c>
      <c r="AE129" s="159">
        <v>43270</v>
      </c>
      <c r="AF129" s="117">
        <f t="shared" ca="1" si="10"/>
        <v>526</v>
      </c>
      <c r="AG129" s="160">
        <f t="shared" ca="1" si="11"/>
        <v>1</v>
      </c>
      <c r="AH129" s="160">
        <f t="shared" ca="1" si="12"/>
        <v>5</v>
      </c>
      <c r="AI129" s="179">
        <f t="shared" ca="1" si="13"/>
        <v>1.441095890410959</v>
      </c>
      <c r="AJ129" s="121" t="str">
        <f t="shared" ca="1" si="14"/>
        <v>7</v>
      </c>
      <c r="AK129" s="159"/>
      <c r="AL129" s="181"/>
      <c r="AM129" s="163"/>
      <c r="AN129" s="107"/>
      <c r="AO129" s="163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62"/>
      <c r="BE129" s="162"/>
      <c r="BF129" s="174"/>
      <c r="BG129" s="174"/>
      <c r="BH129" s="157"/>
      <c r="BI129" s="157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24"/>
      <c r="BU129" s="166"/>
      <c r="BV129" s="167"/>
      <c r="BW129" s="168"/>
      <c r="BX129" s="168"/>
      <c r="BY129" s="169"/>
      <c r="BZ129" s="169"/>
      <c r="CA129" s="170"/>
    </row>
    <row r="130" spans="1:79" s="171" customFormat="1" ht="25.5" x14ac:dyDescent="0.5">
      <c r="A130" s="100">
        <v>121</v>
      </c>
      <c r="B130" s="172" t="s">
        <v>804</v>
      </c>
      <c r="C130" s="163"/>
      <c r="D130" s="163" t="s">
        <v>105</v>
      </c>
      <c r="E130" s="157" t="s">
        <v>805</v>
      </c>
      <c r="F130" s="153" t="s">
        <v>806</v>
      </c>
      <c r="G130" s="103" t="s">
        <v>807</v>
      </c>
      <c r="H130" s="152" t="s">
        <v>808</v>
      </c>
      <c r="I130" s="152" t="s">
        <v>755</v>
      </c>
      <c r="J130" s="153" t="s">
        <v>809</v>
      </c>
      <c r="K130" s="173">
        <v>3501400708001</v>
      </c>
      <c r="L130" s="174">
        <v>30537</v>
      </c>
      <c r="M130" s="107">
        <f t="shared" ca="1" si="8"/>
        <v>36</v>
      </c>
      <c r="N130" s="175">
        <v>3762507493</v>
      </c>
      <c r="O130" s="163" t="s">
        <v>110</v>
      </c>
      <c r="P130" s="109" t="s">
        <v>523</v>
      </c>
      <c r="Q130" s="109" t="s">
        <v>290</v>
      </c>
      <c r="R130" s="157">
        <f t="shared" si="17"/>
        <v>-43270</v>
      </c>
      <c r="S130" s="157"/>
      <c r="T130" s="109" t="s">
        <v>120</v>
      </c>
      <c r="U130" s="164" t="s">
        <v>101</v>
      </c>
      <c r="V130" s="164" t="s">
        <v>518</v>
      </c>
      <c r="W130" s="163"/>
      <c r="X130" s="163"/>
      <c r="Y130" s="163"/>
      <c r="Z130" s="163"/>
      <c r="AA130" s="163"/>
      <c r="AB130" s="187" t="s">
        <v>466</v>
      </c>
      <c r="AC130" s="158">
        <v>43270</v>
      </c>
      <c r="AD130" s="221">
        <f t="shared" si="18"/>
        <v>43390</v>
      </c>
      <c r="AE130" s="159">
        <v>43270</v>
      </c>
      <c r="AF130" s="117">
        <f t="shared" ca="1" si="10"/>
        <v>526</v>
      </c>
      <c r="AG130" s="160">
        <f t="shared" ca="1" si="11"/>
        <v>1</v>
      </c>
      <c r="AH130" s="160">
        <f t="shared" ca="1" si="12"/>
        <v>5</v>
      </c>
      <c r="AI130" s="179">
        <f t="shared" ca="1" si="13"/>
        <v>1.441095890410959</v>
      </c>
      <c r="AJ130" s="121" t="str">
        <f t="shared" ca="1" si="14"/>
        <v>7</v>
      </c>
      <c r="AK130" s="159"/>
      <c r="AL130" s="181"/>
      <c r="AM130" s="163"/>
      <c r="AN130" s="107"/>
      <c r="AO130" s="163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62"/>
      <c r="BE130" s="162"/>
      <c r="BF130" s="174"/>
      <c r="BG130" s="174"/>
      <c r="BH130" s="157"/>
      <c r="BI130" s="157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24"/>
      <c r="BU130" s="166"/>
      <c r="BV130" s="167"/>
      <c r="BW130" s="168"/>
      <c r="BX130" s="168"/>
      <c r="BY130" s="169"/>
      <c r="BZ130" s="169"/>
      <c r="CA130" s="170"/>
    </row>
    <row r="131" spans="1:79" s="171" customFormat="1" ht="25.5" x14ac:dyDescent="0.5">
      <c r="A131" s="100">
        <v>122</v>
      </c>
      <c r="B131" s="172" t="s">
        <v>810</v>
      </c>
      <c r="C131" s="163"/>
      <c r="D131" s="163" t="s">
        <v>105</v>
      </c>
      <c r="E131" s="157" t="s">
        <v>811</v>
      </c>
      <c r="F131" s="153" t="s">
        <v>631</v>
      </c>
      <c r="G131" s="103" t="s">
        <v>812</v>
      </c>
      <c r="H131" s="152" t="s">
        <v>456</v>
      </c>
      <c r="I131" s="152" t="s">
        <v>755</v>
      </c>
      <c r="J131" s="153" t="s">
        <v>813</v>
      </c>
      <c r="K131" s="173">
        <v>2320700040769</v>
      </c>
      <c r="L131" s="174">
        <v>34125</v>
      </c>
      <c r="M131" s="107">
        <f t="shared" ca="1" si="8"/>
        <v>26</v>
      </c>
      <c r="N131" s="175">
        <v>4088250398</v>
      </c>
      <c r="O131" s="163" t="s">
        <v>110</v>
      </c>
      <c r="P131" s="109" t="s">
        <v>523</v>
      </c>
      <c r="Q131" s="109" t="s">
        <v>426</v>
      </c>
      <c r="R131" s="157">
        <f t="shared" si="17"/>
        <v>-43304</v>
      </c>
      <c r="S131" s="157"/>
      <c r="T131" s="109" t="s">
        <v>120</v>
      </c>
      <c r="U131" s="164" t="s">
        <v>101</v>
      </c>
      <c r="V131" s="164" t="s">
        <v>518</v>
      </c>
      <c r="W131" s="163"/>
      <c r="X131" s="163"/>
      <c r="Y131" s="163"/>
      <c r="Z131" s="163"/>
      <c r="AA131" s="163"/>
      <c r="AB131" s="187" t="s">
        <v>466</v>
      </c>
      <c r="AC131" s="158">
        <v>43304</v>
      </c>
      <c r="AD131" s="115">
        <f t="shared" si="18"/>
        <v>43424</v>
      </c>
      <c r="AE131" s="159">
        <v>43304</v>
      </c>
      <c r="AF131" s="117">
        <f t="shared" ca="1" si="10"/>
        <v>492</v>
      </c>
      <c r="AG131" s="160">
        <f t="shared" ca="1" si="11"/>
        <v>1</v>
      </c>
      <c r="AH131" s="160">
        <f t="shared" ca="1" si="12"/>
        <v>4</v>
      </c>
      <c r="AI131" s="179">
        <f t="shared" ca="1" si="13"/>
        <v>1.3479452054794521</v>
      </c>
      <c r="AJ131" s="121" t="str">
        <f t="shared" ca="1" si="14"/>
        <v>7</v>
      </c>
      <c r="AK131" s="159"/>
      <c r="AL131" s="181"/>
      <c r="AM131" s="163"/>
      <c r="AN131" s="107"/>
      <c r="AO131" s="163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62"/>
      <c r="BE131" s="162"/>
      <c r="BF131" s="174"/>
      <c r="BG131" s="174"/>
      <c r="BH131" s="157"/>
      <c r="BI131" s="157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24"/>
      <c r="BU131" s="166"/>
      <c r="BV131" s="167"/>
      <c r="BW131" s="168"/>
      <c r="BX131" s="168"/>
      <c r="BY131" s="169"/>
      <c r="BZ131" s="169"/>
      <c r="CA131" s="170"/>
    </row>
    <row r="132" spans="1:79" s="171" customFormat="1" ht="25.5" x14ac:dyDescent="0.5">
      <c r="A132" s="100">
        <v>123</v>
      </c>
      <c r="B132" s="172" t="s">
        <v>814</v>
      </c>
      <c r="C132" s="163"/>
      <c r="D132" s="163" t="s">
        <v>105</v>
      </c>
      <c r="E132" s="157" t="s">
        <v>815</v>
      </c>
      <c r="F132" s="153" t="s">
        <v>816</v>
      </c>
      <c r="G132" s="103" t="s">
        <v>817</v>
      </c>
      <c r="H132" s="152" t="s">
        <v>425</v>
      </c>
      <c r="I132" s="152" t="s">
        <v>755</v>
      </c>
      <c r="J132" s="153" t="s">
        <v>818</v>
      </c>
      <c r="K132" s="173">
        <v>1120100050538</v>
      </c>
      <c r="L132" s="174">
        <v>31362</v>
      </c>
      <c r="M132" s="107">
        <f t="shared" ca="1" si="8"/>
        <v>34</v>
      </c>
      <c r="N132" s="175">
        <v>3762508774</v>
      </c>
      <c r="O132" s="163" t="s">
        <v>98</v>
      </c>
      <c r="P132" s="109" t="s">
        <v>523</v>
      </c>
      <c r="Q132" s="109" t="s">
        <v>290</v>
      </c>
      <c r="R132" s="157">
        <f t="shared" si="17"/>
        <v>-43313</v>
      </c>
      <c r="S132" s="157"/>
      <c r="T132" s="109" t="s">
        <v>120</v>
      </c>
      <c r="U132" s="164" t="s">
        <v>101</v>
      </c>
      <c r="V132" s="164" t="s">
        <v>518</v>
      </c>
      <c r="W132" s="163"/>
      <c r="X132" s="163"/>
      <c r="Y132" s="163"/>
      <c r="Z132" s="163"/>
      <c r="AA132" s="163"/>
      <c r="AB132" s="187" t="s">
        <v>466</v>
      </c>
      <c r="AC132" s="158">
        <v>43313</v>
      </c>
      <c r="AD132" s="115">
        <f t="shared" si="18"/>
        <v>43433</v>
      </c>
      <c r="AE132" s="159">
        <v>43313</v>
      </c>
      <c r="AF132" s="117">
        <f t="shared" ca="1" si="10"/>
        <v>483</v>
      </c>
      <c r="AG132" s="160">
        <f t="shared" ca="1" si="11"/>
        <v>1</v>
      </c>
      <c r="AH132" s="160">
        <f t="shared" ca="1" si="12"/>
        <v>3</v>
      </c>
      <c r="AI132" s="179">
        <f t="shared" ca="1" si="13"/>
        <v>1.3232876712328767</v>
      </c>
      <c r="AJ132" s="121" t="str">
        <f t="shared" ca="1" si="14"/>
        <v>7</v>
      </c>
      <c r="AK132" s="159"/>
      <c r="AL132" s="181"/>
      <c r="AM132" s="212">
        <v>38</v>
      </c>
      <c r="AN132" s="107"/>
      <c r="AO132" s="163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62"/>
      <c r="BE132" s="162"/>
      <c r="BF132" s="174"/>
      <c r="BG132" s="174"/>
      <c r="BH132" s="157"/>
      <c r="BI132" s="157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24"/>
      <c r="BU132" s="166"/>
      <c r="BV132" s="167"/>
      <c r="BW132" s="168"/>
      <c r="BX132" s="168"/>
      <c r="BY132" s="169"/>
      <c r="BZ132" s="169"/>
      <c r="CA132" s="170"/>
    </row>
    <row r="133" spans="1:79" s="171" customFormat="1" ht="25.5" x14ac:dyDescent="0.5">
      <c r="A133" s="100">
        <v>124</v>
      </c>
      <c r="B133" s="172" t="s">
        <v>819</v>
      </c>
      <c r="C133" s="211" t="s">
        <v>188</v>
      </c>
      <c r="D133" s="163" t="s">
        <v>93</v>
      </c>
      <c r="E133" s="157" t="s">
        <v>820</v>
      </c>
      <c r="F133" s="153" t="s">
        <v>821</v>
      </c>
      <c r="G133" s="103" t="s">
        <v>822</v>
      </c>
      <c r="H133" s="152" t="s">
        <v>820</v>
      </c>
      <c r="I133" s="152" t="s">
        <v>443</v>
      </c>
      <c r="J133" s="153" t="s">
        <v>823</v>
      </c>
      <c r="K133" s="173" t="s">
        <v>824</v>
      </c>
      <c r="L133" s="174">
        <v>33109</v>
      </c>
      <c r="M133" s="107">
        <f t="shared" ca="1" si="8"/>
        <v>29</v>
      </c>
      <c r="N133" s="175">
        <v>3342491101</v>
      </c>
      <c r="O133" s="163" t="s">
        <v>98</v>
      </c>
      <c r="P133" s="109" t="s">
        <v>523</v>
      </c>
      <c r="Q133" s="109" t="s">
        <v>290</v>
      </c>
      <c r="R133" s="157">
        <f t="shared" si="17"/>
        <v>-43339</v>
      </c>
      <c r="S133" s="157"/>
      <c r="T133" s="109" t="s">
        <v>120</v>
      </c>
      <c r="U133" s="164" t="s">
        <v>101</v>
      </c>
      <c r="V133" s="164" t="s">
        <v>518</v>
      </c>
      <c r="W133" s="222">
        <v>43451</v>
      </c>
      <c r="X133" s="222">
        <v>43460</v>
      </c>
      <c r="Y133" s="163" t="s">
        <v>825</v>
      </c>
      <c r="Z133" s="223">
        <v>43486</v>
      </c>
      <c r="AA133" s="163"/>
      <c r="AB133" s="187" t="s">
        <v>466</v>
      </c>
      <c r="AC133" s="158">
        <v>43339</v>
      </c>
      <c r="AD133" s="115">
        <f t="shared" si="18"/>
        <v>43459</v>
      </c>
      <c r="AE133" s="159">
        <v>43339</v>
      </c>
      <c r="AF133" s="117">
        <f t="shared" ca="1" si="10"/>
        <v>457</v>
      </c>
      <c r="AG133" s="160">
        <f t="shared" ca="1" si="11"/>
        <v>1</v>
      </c>
      <c r="AH133" s="160">
        <f t="shared" ca="1" si="12"/>
        <v>3</v>
      </c>
      <c r="AI133" s="179">
        <f t="shared" ca="1" si="13"/>
        <v>1.252054794520548</v>
      </c>
      <c r="AJ133" s="121" t="str">
        <f t="shared" ca="1" si="14"/>
        <v>7</v>
      </c>
      <c r="AK133" s="159"/>
      <c r="AL133" s="181"/>
      <c r="AM133" s="163"/>
      <c r="AN133" s="107"/>
      <c r="AO133" s="163"/>
      <c r="AP133" s="107"/>
      <c r="AQ133" s="107"/>
      <c r="AR133" s="107">
        <v>2</v>
      </c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62"/>
      <c r="BE133" s="162"/>
      <c r="BF133" s="174"/>
      <c r="BG133" s="174"/>
      <c r="BH133" s="157"/>
      <c r="BI133" s="157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24"/>
      <c r="BU133" s="166"/>
      <c r="BV133" s="167"/>
      <c r="BW133" s="168"/>
      <c r="BX133" s="168"/>
      <c r="BY133" s="169"/>
      <c r="BZ133" s="169"/>
      <c r="CA133" s="170"/>
    </row>
    <row r="134" spans="1:79" s="171" customFormat="1" ht="25.5" x14ac:dyDescent="0.5">
      <c r="A134" s="100">
        <v>125</v>
      </c>
      <c r="B134" s="172" t="s">
        <v>826</v>
      </c>
      <c r="C134" s="211" t="s">
        <v>188</v>
      </c>
      <c r="D134" s="163" t="s">
        <v>93</v>
      </c>
      <c r="E134" s="157" t="s">
        <v>827</v>
      </c>
      <c r="F134" s="153" t="s">
        <v>828</v>
      </c>
      <c r="G134" s="103" t="s">
        <v>829</v>
      </c>
      <c r="H134" s="152" t="s">
        <v>830</v>
      </c>
      <c r="I134" s="152" t="s">
        <v>443</v>
      </c>
      <c r="J134" s="153" t="s">
        <v>831</v>
      </c>
      <c r="K134" s="173" t="s">
        <v>832</v>
      </c>
      <c r="L134" s="174">
        <v>36172</v>
      </c>
      <c r="M134" s="107">
        <f t="shared" ca="1" si="8"/>
        <v>20</v>
      </c>
      <c r="N134" s="175">
        <v>3342490838</v>
      </c>
      <c r="O134" s="163" t="s">
        <v>98</v>
      </c>
      <c r="P134" s="109" t="s">
        <v>523</v>
      </c>
      <c r="Q134" s="109" t="s">
        <v>290</v>
      </c>
      <c r="R134" s="157">
        <f t="shared" si="17"/>
        <v>-43329</v>
      </c>
      <c r="S134" s="157"/>
      <c r="T134" s="109" t="s">
        <v>120</v>
      </c>
      <c r="U134" s="164" t="s">
        <v>101</v>
      </c>
      <c r="V134" s="164" t="s">
        <v>518</v>
      </c>
      <c r="W134" s="222">
        <v>43451</v>
      </c>
      <c r="X134" s="222">
        <v>43460</v>
      </c>
      <c r="Y134" s="163" t="s">
        <v>825</v>
      </c>
      <c r="Z134" s="163"/>
      <c r="AA134" s="163"/>
      <c r="AB134" s="187" t="s">
        <v>466</v>
      </c>
      <c r="AC134" s="158">
        <v>43329</v>
      </c>
      <c r="AD134" s="115">
        <f t="shared" si="18"/>
        <v>43449</v>
      </c>
      <c r="AE134" s="159">
        <v>43329</v>
      </c>
      <c r="AF134" s="117">
        <f t="shared" ca="1" si="10"/>
        <v>467</v>
      </c>
      <c r="AG134" s="160">
        <f t="shared" ca="1" si="11"/>
        <v>1</v>
      </c>
      <c r="AH134" s="160">
        <f t="shared" ca="1" si="12"/>
        <v>3</v>
      </c>
      <c r="AI134" s="179">
        <f t="shared" ca="1" si="13"/>
        <v>1.2794520547945205</v>
      </c>
      <c r="AJ134" s="121" t="str">
        <f t="shared" ca="1" si="14"/>
        <v>7</v>
      </c>
      <c r="AK134" s="159"/>
      <c r="AL134" s="181"/>
      <c r="AM134" s="163"/>
      <c r="AN134" s="107"/>
      <c r="AO134" s="163"/>
      <c r="AP134" s="107"/>
      <c r="AQ134" s="107"/>
      <c r="AR134" s="107"/>
      <c r="AS134" s="107"/>
      <c r="AT134" s="107"/>
      <c r="AU134" s="107"/>
      <c r="AV134" s="107"/>
      <c r="AW134" s="107">
        <v>3</v>
      </c>
      <c r="AX134" s="107"/>
      <c r="AY134" s="107"/>
      <c r="AZ134" s="107"/>
      <c r="BA134" s="107"/>
      <c r="BB134" s="107"/>
      <c r="BC134" s="107"/>
      <c r="BD134" s="162"/>
      <c r="BE134" s="162"/>
      <c r="BF134" s="174"/>
      <c r="BG134" s="174"/>
      <c r="BH134" s="157"/>
      <c r="BI134" s="157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24"/>
      <c r="BU134" s="166"/>
      <c r="BV134" s="167"/>
      <c r="BW134" s="168"/>
      <c r="BX134" s="168"/>
      <c r="BY134" s="169"/>
      <c r="BZ134" s="169"/>
      <c r="CA134" s="170"/>
    </row>
    <row r="135" spans="1:79" s="171" customFormat="1" ht="25.5" x14ac:dyDescent="0.5">
      <c r="A135" s="100">
        <v>126</v>
      </c>
      <c r="B135" s="172" t="s">
        <v>833</v>
      </c>
      <c r="C135" s="211" t="s">
        <v>188</v>
      </c>
      <c r="D135" s="163" t="s">
        <v>93</v>
      </c>
      <c r="E135" s="157" t="s">
        <v>834</v>
      </c>
      <c r="F135" s="153" t="s">
        <v>835</v>
      </c>
      <c r="G135" s="103" t="s">
        <v>836</v>
      </c>
      <c r="H135" s="152" t="s">
        <v>834</v>
      </c>
      <c r="I135" s="152" t="s">
        <v>443</v>
      </c>
      <c r="J135" s="153" t="s">
        <v>837</v>
      </c>
      <c r="K135" s="173" t="s">
        <v>838</v>
      </c>
      <c r="L135" s="174">
        <v>32205</v>
      </c>
      <c r="M135" s="107">
        <f t="shared" ca="1" si="8"/>
        <v>31</v>
      </c>
      <c r="N135" s="175">
        <v>3342490854</v>
      </c>
      <c r="O135" s="163" t="s">
        <v>98</v>
      </c>
      <c r="P135" s="109" t="s">
        <v>523</v>
      </c>
      <c r="Q135" s="109" t="s">
        <v>290</v>
      </c>
      <c r="R135" s="157">
        <f t="shared" si="17"/>
        <v>-43329</v>
      </c>
      <c r="S135" s="157"/>
      <c r="T135" s="109" t="s">
        <v>120</v>
      </c>
      <c r="U135" s="164" t="s">
        <v>101</v>
      </c>
      <c r="V135" s="164" t="s">
        <v>518</v>
      </c>
      <c r="W135" s="222">
        <v>43451</v>
      </c>
      <c r="X135" s="222">
        <v>43460</v>
      </c>
      <c r="Y135" s="163" t="s">
        <v>825</v>
      </c>
      <c r="Z135" s="163"/>
      <c r="AA135" s="163"/>
      <c r="AB135" s="187" t="s">
        <v>466</v>
      </c>
      <c r="AC135" s="158">
        <v>43329</v>
      </c>
      <c r="AD135" s="115">
        <f t="shared" si="18"/>
        <v>43449</v>
      </c>
      <c r="AE135" s="159">
        <v>43329</v>
      </c>
      <c r="AF135" s="117">
        <f t="shared" ca="1" si="10"/>
        <v>467</v>
      </c>
      <c r="AG135" s="160">
        <f t="shared" ca="1" si="11"/>
        <v>1</v>
      </c>
      <c r="AH135" s="160">
        <f t="shared" ca="1" si="12"/>
        <v>3</v>
      </c>
      <c r="AI135" s="179">
        <f t="shared" ca="1" si="13"/>
        <v>1.2794520547945205</v>
      </c>
      <c r="AJ135" s="121" t="str">
        <f t="shared" ca="1" si="14"/>
        <v>7</v>
      </c>
      <c r="AK135" s="159"/>
      <c r="AL135" s="181"/>
      <c r="AM135" s="163"/>
      <c r="AN135" s="107"/>
      <c r="AO135" s="163"/>
      <c r="AP135" s="107"/>
      <c r="AQ135" s="107"/>
      <c r="AR135" s="107">
        <v>1</v>
      </c>
      <c r="AS135" s="107">
        <v>2</v>
      </c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62"/>
      <c r="BE135" s="162"/>
      <c r="BF135" s="174"/>
      <c r="BG135" s="174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24"/>
      <c r="BU135" s="166"/>
      <c r="BV135" s="167"/>
      <c r="BW135" s="168"/>
      <c r="BX135" s="168"/>
      <c r="BY135" s="169"/>
      <c r="BZ135" s="169"/>
      <c r="CA135" s="170"/>
    </row>
    <row r="136" spans="1:79" s="171" customFormat="1" ht="25.5" x14ac:dyDescent="0.5">
      <c r="A136" s="100">
        <v>127</v>
      </c>
      <c r="B136" s="172" t="s">
        <v>839</v>
      </c>
      <c r="C136" s="211" t="s">
        <v>188</v>
      </c>
      <c r="D136" s="163" t="s">
        <v>123</v>
      </c>
      <c r="E136" s="157" t="s">
        <v>840</v>
      </c>
      <c r="F136" s="153" t="s">
        <v>841</v>
      </c>
      <c r="G136" s="103" t="s">
        <v>842</v>
      </c>
      <c r="H136" s="152" t="s">
        <v>843</v>
      </c>
      <c r="I136" s="152" t="s">
        <v>730</v>
      </c>
      <c r="J136" s="153" t="s">
        <v>844</v>
      </c>
      <c r="K136" s="173" t="s">
        <v>845</v>
      </c>
      <c r="L136" s="174">
        <v>34399</v>
      </c>
      <c r="M136" s="107">
        <f t="shared" ca="1" si="8"/>
        <v>25</v>
      </c>
      <c r="N136" s="175">
        <v>3342490862</v>
      </c>
      <c r="O136" s="163" t="s">
        <v>110</v>
      </c>
      <c r="P136" s="109" t="s">
        <v>517</v>
      </c>
      <c r="Q136" s="109" t="s">
        <v>319</v>
      </c>
      <c r="R136" s="157">
        <f t="shared" si="17"/>
        <v>-43329</v>
      </c>
      <c r="S136" s="157"/>
      <c r="T136" s="109" t="s">
        <v>320</v>
      </c>
      <c r="U136" s="164" t="s">
        <v>101</v>
      </c>
      <c r="V136" s="164" t="s">
        <v>518</v>
      </c>
      <c r="W136" s="222">
        <v>43451</v>
      </c>
      <c r="X136" s="222">
        <v>43460</v>
      </c>
      <c r="Y136" s="163" t="s">
        <v>825</v>
      </c>
      <c r="Z136" s="163"/>
      <c r="AA136" s="163"/>
      <c r="AB136" s="187" t="s">
        <v>466</v>
      </c>
      <c r="AC136" s="158">
        <v>43329</v>
      </c>
      <c r="AD136" s="115">
        <f t="shared" si="18"/>
        <v>43449</v>
      </c>
      <c r="AE136" s="159">
        <v>43329</v>
      </c>
      <c r="AF136" s="117">
        <f t="shared" ca="1" si="10"/>
        <v>467</v>
      </c>
      <c r="AG136" s="160">
        <f t="shared" ca="1" si="11"/>
        <v>1</v>
      </c>
      <c r="AH136" s="160">
        <f t="shared" ca="1" si="12"/>
        <v>3</v>
      </c>
      <c r="AI136" s="179">
        <f t="shared" ca="1" si="13"/>
        <v>1.2794520547945205</v>
      </c>
      <c r="AJ136" s="121" t="str">
        <f t="shared" ca="1" si="14"/>
        <v>7</v>
      </c>
      <c r="AK136" s="159"/>
      <c r="AL136" s="181"/>
      <c r="AM136" s="163"/>
      <c r="AN136" s="107"/>
      <c r="AO136" s="163"/>
      <c r="AP136" s="107"/>
      <c r="AQ136" s="107"/>
      <c r="AR136" s="107"/>
      <c r="AS136" s="107">
        <v>3</v>
      </c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62"/>
      <c r="BE136" s="162"/>
      <c r="BF136" s="174"/>
      <c r="BG136" s="174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24"/>
      <c r="BU136" s="166"/>
      <c r="BV136" s="167"/>
      <c r="BW136" s="168"/>
      <c r="BX136" s="168"/>
      <c r="BY136" s="169"/>
      <c r="BZ136" s="169"/>
      <c r="CA136" s="170"/>
    </row>
    <row r="137" spans="1:79" s="171" customFormat="1" ht="25.5" x14ac:dyDescent="0.5">
      <c r="A137" s="100">
        <v>128</v>
      </c>
      <c r="B137" s="172" t="s">
        <v>846</v>
      </c>
      <c r="C137" s="211" t="s">
        <v>188</v>
      </c>
      <c r="D137" s="163" t="s">
        <v>93</v>
      </c>
      <c r="E137" s="157" t="s">
        <v>847</v>
      </c>
      <c r="F137" s="153" t="s">
        <v>848</v>
      </c>
      <c r="G137" s="103" t="s">
        <v>849</v>
      </c>
      <c r="H137" s="152" t="s">
        <v>847</v>
      </c>
      <c r="I137" s="152" t="s">
        <v>850</v>
      </c>
      <c r="J137" s="153" t="s">
        <v>851</v>
      </c>
      <c r="K137" s="173" t="s">
        <v>852</v>
      </c>
      <c r="L137" s="174">
        <v>32050</v>
      </c>
      <c r="M137" s="107">
        <f t="shared" ca="1" si="8"/>
        <v>32</v>
      </c>
      <c r="N137" s="175">
        <v>3342490919</v>
      </c>
      <c r="O137" s="163" t="s">
        <v>98</v>
      </c>
      <c r="P137" s="109" t="s">
        <v>523</v>
      </c>
      <c r="Q137" s="109" t="s">
        <v>227</v>
      </c>
      <c r="R137" s="157">
        <f t="shared" si="17"/>
        <v>-43329</v>
      </c>
      <c r="S137" s="157"/>
      <c r="T137" s="109" t="s">
        <v>120</v>
      </c>
      <c r="U137" s="164" t="s">
        <v>101</v>
      </c>
      <c r="V137" s="164" t="s">
        <v>518</v>
      </c>
      <c r="W137" s="222">
        <v>43451</v>
      </c>
      <c r="X137" s="222">
        <v>43460</v>
      </c>
      <c r="Y137" s="163" t="s">
        <v>825</v>
      </c>
      <c r="Z137" s="163"/>
      <c r="AA137" s="163"/>
      <c r="AB137" s="187" t="s">
        <v>466</v>
      </c>
      <c r="AC137" s="158">
        <v>43329</v>
      </c>
      <c r="AD137" s="115">
        <f t="shared" si="18"/>
        <v>43449</v>
      </c>
      <c r="AE137" s="159">
        <v>43329</v>
      </c>
      <c r="AF137" s="117">
        <f t="shared" ca="1" si="10"/>
        <v>467</v>
      </c>
      <c r="AG137" s="160">
        <f t="shared" ca="1" si="11"/>
        <v>1</v>
      </c>
      <c r="AH137" s="160">
        <f t="shared" ca="1" si="12"/>
        <v>3</v>
      </c>
      <c r="AI137" s="179">
        <f t="shared" ca="1" si="13"/>
        <v>1.2794520547945205</v>
      </c>
      <c r="AJ137" s="121" t="str">
        <f t="shared" ca="1" si="14"/>
        <v>7</v>
      </c>
      <c r="AK137" s="159"/>
      <c r="AL137" s="181"/>
      <c r="AM137" s="163">
        <v>42</v>
      </c>
      <c r="AN137" s="107"/>
      <c r="AO137" s="163"/>
      <c r="AP137" s="107"/>
      <c r="AQ137" s="107"/>
      <c r="AR137" s="107">
        <v>1</v>
      </c>
      <c r="AS137" s="107"/>
      <c r="AT137" s="107"/>
      <c r="AU137" s="107"/>
      <c r="AV137" s="107"/>
      <c r="AW137" s="107"/>
      <c r="AX137" s="107">
        <v>1</v>
      </c>
      <c r="AY137" s="107">
        <v>1</v>
      </c>
      <c r="AZ137" s="107"/>
      <c r="BA137" s="107"/>
      <c r="BB137" s="107"/>
      <c r="BC137" s="107"/>
      <c r="BD137" s="162"/>
      <c r="BE137" s="162"/>
      <c r="BF137" s="174"/>
      <c r="BG137" s="174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24"/>
      <c r="BU137" s="166"/>
      <c r="BV137" s="167"/>
      <c r="BW137" s="168"/>
      <c r="BX137" s="168"/>
      <c r="BY137" s="169"/>
      <c r="BZ137" s="169"/>
      <c r="CA137" s="170"/>
    </row>
    <row r="138" spans="1:79" s="171" customFormat="1" ht="25.5" x14ac:dyDescent="0.5">
      <c r="A138" s="100">
        <v>129</v>
      </c>
      <c r="B138" s="172" t="s">
        <v>853</v>
      </c>
      <c r="C138" s="211" t="s">
        <v>188</v>
      </c>
      <c r="D138" s="163" t="s">
        <v>93</v>
      </c>
      <c r="E138" s="157" t="s">
        <v>854</v>
      </c>
      <c r="F138" s="153" t="s">
        <v>855</v>
      </c>
      <c r="G138" s="103" t="s">
        <v>856</v>
      </c>
      <c r="H138" s="152" t="s">
        <v>857</v>
      </c>
      <c r="I138" s="152" t="s">
        <v>850</v>
      </c>
      <c r="J138" s="153" t="s">
        <v>858</v>
      </c>
      <c r="K138" s="173" t="s">
        <v>859</v>
      </c>
      <c r="L138" s="174">
        <v>33795</v>
      </c>
      <c r="M138" s="107">
        <f t="shared" ref="M138:M190" ca="1" si="19">(YEAR(NOW())-YEAR(L138))</f>
        <v>27</v>
      </c>
      <c r="N138" s="175">
        <v>3342490927</v>
      </c>
      <c r="O138" s="163" t="s">
        <v>98</v>
      </c>
      <c r="P138" s="109" t="s">
        <v>523</v>
      </c>
      <c r="Q138" s="109" t="s">
        <v>290</v>
      </c>
      <c r="R138" s="157">
        <f t="shared" si="17"/>
        <v>-43329</v>
      </c>
      <c r="S138" s="157"/>
      <c r="T138" s="109" t="s">
        <v>120</v>
      </c>
      <c r="U138" s="164" t="s">
        <v>101</v>
      </c>
      <c r="V138" s="164" t="s">
        <v>518</v>
      </c>
      <c r="W138" s="222">
        <v>43451</v>
      </c>
      <c r="X138" s="222">
        <v>43460</v>
      </c>
      <c r="Y138" s="163" t="s">
        <v>825</v>
      </c>
      <c r="Z138" s="163"/>
      <c r="AA138" s="163"/>
      <c r="AB138" s="187" t="s">
        <v>466</v>
      </c>
      <c r="AC138" s="158">
        <v>43329</v>
      </c>
      <c r="AD138" s="115">
        <f t="shared" si="18"/>
        <v>43449</v>
      </c>
      <c r="AE138" s="159">
        <v>43329</v>
      </c>
      <c r="AF138" s="117">
        <f t="shared" ref="AF138:AF201" ca="1" si="20">IF(AC138="","",TODAY()-AE138)</f>
        <v>467</v>
      </c>
      <c r="AG138" s="160">
        <f t="shared" ref="AG138:AG201" ca="1" si="21">YEAR(TODAY())-YEAR(AE138)</f>
        <v>1</v>
      </c>
      <c r="AH138" s="160">
        <f t="shared" ref="AH138:AH201" ca="1" si="22">DATEDIF(AC138,TODAY(),"YM")</f>
        <v>3</v>
      </c>
      <c r="AI138" s="179">
        <f t="shared" ref="AI138:AI201" ca="1" si="23">IF(AF138="","",AF138/365)</f>
        <v>1.2794520547945205</v>
      </c>
      <c r="AJ138" s="121" t="str">
        <f t="shared" ref="AJ138:AJ166" ca="1" si="24">IF(AI138&lt;$AH$2,"-",IF(AI138&lt;$AH$3,"7",IF(AI138&lt;=$AH$4,"10",IF(AI138&lt;=$AH$5,"12",IF(AI138&lt;=$AH$6,"15","15")))))</f>
        <v>7</v>
      </c>
      <c r="AK138" s="159"/>
      <c r="AL138" s="181"/>
      <c r="AM138" s="212">
        <v>43</v>
      </c>
      <c r="AN138" s="107"/>
      <c r="AO138" s="163"/>
      <c r="AP138" s="107"/>
      <c r="AQ138" s="107"/>
      <c r="AR138" s="107">
        <v>3</v>
      </c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62"/>
      <c r="BE138" s="162"/>
      <c r="BF138" s="174"/>
      <c r="BG138" s="174"/>
      <c r="BH138" s="157"/>
      <c r="BI138" s="157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24"/>
      <c r="BU138" s="166"/>
      <c r="BV138" s="167"/>
      <c r="BW138" s="168"/>
      <c r="BX138" s="168"/>
      <c r="BY138" s="169"/>
      <c r="BZ138" s="169"/>
      <c r="CA138" s="170"/>
    </row>
    <row r="139" spans="1:79" s="171" customFormat="1" ht="25.5" x14ac:dyDescent="0.5">
      <c r="A139" s="100">
        <v>130</v>
      </c>
      <c r="B139" s="172" t="s">
        <v>860</v>
      </c>
      <c r="C139" s="211" t="s">
        <v>188</v>
      </c>
      <c r="D139" s="163" t="s">
        <v>93</v>
      </c>
      <c r="E139" s="157" t="s">
        <v>861</v>
      </c>
      <c r="F139" s="153" t="s">
        <v>862</v>
      </c>
      <c r="G139" s="103" t="s">
        <v>863</v>
      </c>
      <c r="H139" s="152" t="s">
        <v>861</v>
      </c>
      <c r="I139" s="152" t="s">
        <v>850</v>
      </c>
      <c r="J139" s="153" t="s">
        <v>864</v>
      </c>
      <c r="K139" s="173" t="s">
        <v>865</v>
      </c>
      <c r="L139" s="174">
        <v>34854</v>
      </c>
      <c r="M139" s="107">
        <f t="shared" ca="1" si="19"/>
        <v>24</v>
      </c>
      <c r="N139" s="175">
        <v>3342490977</v>
      </c>
      <c r="O139" s="163" t="s">
        <v>98</v>
      </c>
      <c r="P139" s="109" t="s">
        <v>523</v>
      </c>
      <c r="Q139" s="109" t="s">
        <v>290</v>
      </c>
      <c r="R139" s="157">
        <f t="shared" si="17"/>
        <v>-43329</v>
      </c>
      <c r="S139" s="157"/>
      <c r="T139" s="109" t="s">
        <v>120</v>
      </c>
      <c r="U139" s="164" t="s">
        <v>101</v>
      </c>
      <c r="V139" s="164" t="s">
        <v>518</v>
      </c>
      <c r="W139" s="222">
        <v>43451</v>
      </c>
      <c r="X139" s="222">
        <v>43460</v>
      </c>
      <c r="Y139" s="163" t="s">
        <v>825</v>
      </c>
      <c r="Z139" s="163"/>
      <c r="AA139" s="163"/>
      <c r="AB139" s="187" t="s">
        <v>466</v>
      </c>
      <c r="AC139" s="158">
        <v>43329</v>
      </c>
      <c r="AD139" s="115">
        <f t="shared" si="18"/>
        <v>43449</v>
      </c>
      <c r="AE139" s="159">
        <v>43329</v>
      </c>
      <c r="AF139" s="117">
        <f t="shared" ca="1" si="20"/>
        <v>467</v>
      </c>
      <c r="AG139" s="160">
        <f t="shared" ca="1" si="21"/>
        <v>1</v>
      </c>
      <c r="AH139" s="160">
        <f t="shared" ca="1" si="22"/>
        <v>3</v>
      </c>
      <c r="AI139" s="179">
        <f t="shared" ca="1" si="23"/>
        <v>1.2794520547945205</v>
      </c>
      <c r="AJ139" s="121" t="str">
        <f t="shared" ca="1" si="24"/>
        <v>7</v>
      </c>
      <c r="AK139" s="159"/>
      <c r="AL139" s="181"/>
      <c r="AM139" s="163">
        <v>42</v>
      </c>
      <c r="AN139" s="107"/>
      <c r="AO139" s="163"/>
      <c r="AP139" s="107"/>
      <c r="AQ139" s="107"/>
      <c r="AR139" s="107">
        <v>2</v>
      </c>
      <c r="AS139" s="107"/>
      <c r="AT139" s="107"/>
      <c r="AU139" s="107"/>
      <c r="AV139" s="107"/>
      <c r="AW139" s="107">
        <v>1</v>
      </c>
      <c r="AX139" s="107"/>
      <c r="AY139" s="107"/>
      <c r="AZ139" s="107"/>
      <c r="BA139" s="107"/>
      <c r="BB139" s="107"/>
      <c r="BC139" s="107"/>
      <c r="BD139" s="162"/>
      <c r="BE139" s="162"/>
      <c r="BF139" s="174"/>
      <c r="BG139" s="174"/>
      <c r="BH139" s="157"/>
      <c r="BI139" s="157"/>
      <c r="BJ139" s="157"/>
      <c r="BK139" s="157"/>
      <c r="BL139" s="157"/>
      <c r="BM139" s="157"/>
      <c r="BN139" s="157"/>
      <c r="BO139" s="157"/>
      <c r="BP139" s="157"/>
      <c r="BQ139" s="157"/>
      <c r="BR139" s="157"/>
      <c r="BS139" s="157"/>
      <c r="BT139" s="124"/>
      <c r="BU139" s="166"/>
      <c r="BV139" s="167"/>
      <c r="BW139" s="168"/>
      <c r="BX139" s="168"/>
      <c r="BY139" s="169"/>
      <c r="BZ139" s="169"/>
      <c r="CA139" s="170"/>
    </row>
    <row r="140" spans="1:79" s="171" customFormat="1" ht="25.5" x14ac:dyDescent="0.5">
      <c r="A140" s="100">
        <v>131</v>
      </c>
      <c r="B140" s="172" t="s">
        <v>866</v>
      </c>
      <c r="C140" s="211" t="s">
        <v>188</v>
      </c>
      <c r="D140" s="163" t="s">
        <v>123</v>
      </c>
      <c r="E140" s="157" t="s">
        <v>867</v>
      </c>
      <c r="F140" s="153" t="s">
        <v>862</v>
      </c>
      <c r="G140" s="103" t="s">
        <v>868</v>
      </c>
      <c r="H140" s="152" t="s">
        <v>573</v>
      </c>
      <c r="I140" s="152" t="s">
        <v>869</v>
      </c>
      <c r="J140" s="153" t="s">
        <v>870</v>
      </c>
      <c r="K140" s="173" t="s">
        <v>871</v>
      </c>
      <c r="L140" s="174">
        <v>34430</v>
      </c>
      <c r="M140" s="107">
        <f t="shared" ca="1" si="19"/>
        <v>25</v>
      </c>
      <c r="N140" s="175">
        <v>3342490985</v>
      </c>
      <c r="O140" s="163" t="s">
        <v>110</v>
      </c>
      <c r="P140" s="109" t="s">
        <v>523</v>
      </c>
      <c r="Q140" s="109" t="s">
        <v>227</v>
      </c>
      <c r="R140" s="157">
        <f t="shared" si="17"/>
        <v>-43329</v>
      </c>
      <c r="S140" s="157"/>
      <c r="T140" s="109" t="s">
        <v>120</v>
      </c>
      <c r="U140" s="164" t="s">
        <v>101</v>
      </c>
      <c r="V140" s="164" t="s">
        <v>518</v>
      </c>
      <c r="W140" s="222">
        <v>43451</v>
      </c>
      <c r="X140" s="222">
        <v>43460</v>
      </c>
      <c r="Y140" s="163" t="s">
        <v>825</v>
      </c>
      <c r="Z140" s="163"/>
      <c r="AA140" s="163"/>
      <c r="AB140" s="187" t="s">
        <v>466</v>
      </c>
      <c r="AC140" s="158">
        <v>43329</v>
      </c>
      <c r="AD140" s="115">
        <f t="shared" si="18"/>
        <v>43449</v>
      </c>
      <c r="AE140" s="159">
        <v>43329</v>
      </c>
      <c r="AF140" s="117">
        <f t="shared" ca="1" si="20"/>
        <v>467</v>
      </c>
      <c r="AG140" s="160">
        <f t="shared" ca="1" si="21"/>
        <v>1</v>
      </c>
      <c r="AH140" s="160">
        <f t="shared" ca="1" si="22"/>
        <v>3</v>
      </c>
      <c r="AI140" s="179">
        <f t="shared" ca="1" si="23"/>
        <v>1.2794520547945205</v>
      </c>
      <c r="AJ140" s="121" t="str">
        <f t="shared" ca="1" si="24"/>
        <v>7</v>
      </c>
      <c r="AK140" s="159"/>
      <c r="AL140" s="181"/>
      <c r="AM140" s="212">
        <v>37</v>
      </c>
      <c r="AN140" s="107"/>
      <c r="AO140" s="163"/>
      <c r="AP140" s="107"/>
      <c r="AQ140" s="107">
        <v>3</v>
      </c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62"/>
      <c r="BE140" s="162"/>
      <c r="BF140" s="174"/>
      <c r="BG140" s="174"/>
      <c r="BH140" s="157"/>
      <c r="BI140" s="157"/>
      <c r="BJ140" s="157"/>
      <c r="BK140" s="157"/>
      <c r="BL140" s="157"/>
      <c r="BM140" s="157"/>
      <c r="BN140" s="157"/>
      <c r="BO140" s="157"/>
      <c r="BP140" s="157"/>
      <c r="BQ140" s="157"/>
      <c r="BR140" s="157"/>
      <c r="BS140" s="157"/>
      <c r="BT140" s="124"/>
      <c r="BU140" s="166"/>
      <c r="BV140" s="167"/>
      <c r="BW140" s="168"/>
      <c r="BX140" s="168"/>
      <c r="BY140" s="169"/>
      <c r="BZ140" s="169"/>
      <c r="CA140" s="170"/>
    </row>
    <row r="141" spans="1:79" s="171" customFormat="1" ht="25.5" x14ac:dyDescent="0.5">
      <c r="A141" s="100">
        <v>132</v>
      </c>
      <c r="B141" s="172" t="s">
        <v>872</v>
      </c>
      <c r="C141" s="211" t="s">
        <v>188</v>
      </c>
      <c r="D141" s="163" t="s">
        <v>93</v>
      </c>
      <c r="E141" s="157" t="s">
        <v>873</v>
      </c>
      <c r="F141" s="153" t="s">
        <v>855</v>
      </c>
      <c r="G141" s="103" t="s">
        <v>874</v>
      </c>
      <c r="H141" s="152" t="s">
        <v>873</v>
      </c>
      <c r="I141" s="152" t="s">
        <v>850</v>
      </c>
      <c r="J141" s="153" t="s">
        <v>875</v>
      </c>
      <c r="K141" s="173" t="s">
        <v>876</v>
      </c>
      <c r="L141" s="174">
        <v>31550</v>
      </c>
      <c r="M141" s="107">
        <f t="shared" ca="1" si="19"/>
        <v>33</v>
      </c>
      <c r="N141" s="175">
        <v>3342491004</v>
      </c>
      <c r="O141" s="163" t="s">
        <v>98</v>
      </c>
      <c r="P141" s="109" t="s">
        <v>523</v>
      </c>
      <c r="Q141" s="109" t="s">
        <v>290</v>
      </c>
      <c r="R141" s="157">
        <f t="shared" si="17"/>
        <v>-43329</v>
      </c>
      <c r="S141" s="157"/>
      <c r="T141" s="109" t="s">
        <v>120</v>
      </c>
      <c r="U141" s="164" t="s">
        <v>101</v>
      </c>
      <c r="V141" s="164" t="s">
        <v>518</v>
      </c>
      <c r="W141" s="222">
        <v>43451</v>
      </c>
      <c r="X141" s="222">
        <v>43460</v>
      </c>
      <c r="Y141" s="163" t="s">
        <v>825</v>
      </c>
      <c r="Z141" s="163"/>
      <c r="AA141" s="163"/>
      <c r="AB141" s="187" t="s">
        <v>466</v>
      </c>
      <c r="AC141" s="158">
        <v>43329</v>
      </c>
      <c r="AD141" s="115">
        <f t="shared" si="18"/>
        <v>43449</v>
      </c>
      <c r="AE141" s="159">
        <v>43329</v>
      </c>
      <c r="AF141" s="117">
        <f t="shared" ca="1" si="20"/>
        <v>467</v>
      </c>
      <c r="AG141" s="160">
        <f t="shared" ca="1" si="21"/>
        <v>1</v>
      </c>
      <c r="AH141" s="160">
        <f t="shared" ca="1" si="22"/>
        <v>3</v>
      </c>
      <c r="AI141" s="179">
        <f t="shared" ca="1" si="23"/>
        <v>1.2794520547945205</v>
      </c>
      <c r="AJ141" s="121" t="str">
        <f t="shared" ca="1" si="24"/>
        <v>7</v>
      </c>
      <c r="AK141" s="159"/>
      <c r="AL141" s="181"/>
      <c r="AM141" s="212">
        <v>40</v>
      </c>
      <c r="AN141" s="107"/>
      <c r="AO141" s="163"/>
      <c r="AP141" s="107"/>
      <c r="AQ141" s="107"/>
      <c r="AR141" s="107">
        <v>3</v>
      </c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62"/>
      <c r="BE141" s="162"/>
      <c r="BF141" s="174"/>
      <c r="BG141" s="174"/>
      <c r="BH141" s="157"/>
      <c r="BI141" s="157"/>
      <c r="BJ141" s="157"/>
      <c r="BK141" s="157"/>
      <c r="BL141" s="157"/>
      <c r="BM141" s="157"/>
      <c r="BN141" s="157"/>
      <c r="BO141" s="157"/>
      <c r="BP141" s="157"/>
      <c r="BQ141" s="157"/>
      <c r="BR141" s="157"/>
      <c r="BS141" s="157"/>
      <c r="BT141" s="124"/>
      <c r="BU141" s="166"/>
      <c r="BV141" s="167"/>
      <c r="BW141" s="168"/>
      <c r="BX141" s="168"/>
      <c r="BY141" s="169"/>
      <c r="BZ141" s="169"/>
      <c r="CA141" s="170"/>
    </row>
    <row r="142" spans="1:79" s="171" customFormat="1" ht="25.5" x14ac:dyDescent="0.5">
      <c r="A142" s="100">
        <v>133</v>
      </c>
      <c r="B142" s="172" t="s">
        <v>877</v>
      </c>
      <c r="C142" s="211" t="s">
        <v>188</v>
      </c>
      <c r="D142" s="163" t="s">
        <v>93</v>
      </c>
      <c r="E142" s="157" t="s">
        <v>878</v>
      </c>
      <c r="F142" s="153" t="s">
        <v>879</v>
      </c>
      <c r="G142" s="103" t="s">
        <v>880</v>
      </c>
      <c r="H142" s="152" t="s">
        <v>881</v>
      </c>
      <c r="I142" s="152" t="s">
        <v>850</v>
      </c>
      <c r="J142" s="153" t="s">
        <v>882</v>
      </c>
      <c r="K142" s="173" t="s">
        <v>883</v>
      </c>
      <c r="L142" s="174">
        <v>30564</v>
      </c>
      <c r="M142" s="107">
        <f t="shared" ca="1" si="19"/>
        <v>36</v>
      </c>
      <c r="N142" s="175">
        <v>3342491012</v>
      </c>
      <c r="O142" s="163" t="s">
        <v>98</v>
      </c>
      <c r="P142" s="109" t="s">
        <v>523</v>
      </c>
      <c r="Q142" s="109" t="s">
        <v>290</v>
      </c>
      <c r="R142" s="157">
        <f t="shared" si="17"/>
        <v>-43329</v>
      </c>
      <c r="S142" s="157"/>
      <c r="T142" s="109" t="s">
        <v>120</v>
      </c>
      <c r="U142" s="164" t="s">
        <v>101</v>
      </c>
      <c r="V142" s="164" t="s">
        <v>518</v>
      </c>
      <c r="W142" s="222">
        <v>43451</v>
      </c>
      <c r="X142" s="222">
        <v>43460</v>
      </c>
      <c r="Y142" s="163" t="s">
        <v>825</v>
      </c>
      <c r="Z142" s="163"/>
      <c r="AA142" s="163"/>
      <c r="AB142" s="187" t="s">
        <v>466</v>
      </c>
      <c r="AC142" s="158">
        <v>43329</v>
      </c>
      <c r="AD142" s="115">
        <f t="shared" si="18"/>
        <v>43449</v>
      </c>
      <c r="AE142" s="159">
        <v>43329</v>
      </c>
      <c r="AF142" s="117">
        <f t="shared" ca="1" si="20"/>
        <v>467</v>
      </c>
      <c r="AG142" s="160">
        <f t="shared" ca="1" si="21"/>
        <v>1</v>
      </c>
      <c r="AH142" s="160">
        <f t="shared" ca="1" si="22"/>
        <v>3</v>
      </c>
      <c r="AI142" s="179">
        <f t="shared" ca="1" si="23"/>
        <v>1.2794520547945205</v>
      </c>
      <c r="AJ142" s="121" t="str">
        <f t="shared" ca="1" si="24"/>
        <v>7</v>
      </c>
      <c r="AK142" s="159"/>
      <c r="AL142" s="181"/>
      <c r="AM142" s="212">
        <v>44</v>
      </c>
      <c r="AN142" s="107"/>
      <c r="AO142" s="163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>
        <v>3</v>
      </c>
      <c r="AZ142" s="107"/>
      <c r="BA142" s="107"/>
      <c r="BB142" s="107"/>
      <c r="BC142" s="107"/>
      <c r="BD142" s="162"/>
      <c r="BE142" s="162"/>
      <c r="BF142" s="174"/>
      <c r="BG142" s="174"/>
      <c r="BH142" s="157"/>
      <c r="BI142" s="157"/>
      <c r="BJ142" s="157"/>
      <c r="BK142" s="157"/>
      <c r="BL142" s="157"/>
      <c r="BM142" s="157"/>
      <c r="BN142" s="157"/>
      <c r="BO142" s="157"/>
      <c r="BP142" s="157"/>
      <c r="BQ142" s="157"/>
      <c r="BR142" s="157"/>
      <c r="BS142" s="157"/>
      <c r="BT142" s="124"/>
      <c r="BU142" s="166"/>
      <c r="BV142" s="167"/>
      <c r="BW142" s="168"/>
      <c r="BX142" s="168"/>
      <c r="BY142" s="169"/>
      <c r="BZ142" s="169"/>
      <c r="CA142" s="170"/>
    </row>
    <row r="143" spans="1:79" s="171" customFormat="1" ht="25.5" x14ac:dyDescent="0.5">
      <c r="A143" s="100">
        <v>134</v>
      </c>
      <c r="B143" s="172" t="s">
        <v>884</v>
      </c>
      <c r="C143" s="211" t="s">
        <v>188</v>
      </c>
      <c r="D143" s="163" t="s">
        <v>123</v>
      </c>
      <c r="E143" s="157" t="s">
        <v>885</v>
      </c>
      <c r="F143" s="153" t="s">
        <v>879</v>
      </c>
      <c r="G143" s="103" t="s">
        <v>886</v>
      </c>
      <c r="H143" s="152" t="s">
        <v>887</v>
      </c>
      <c r="I143" s="152" t="s">
        <v>730</v>
      </c>
      <c r="J143" s="153" t="s">
        <v>888</v>
      </c>
      <c r="K143" s="173" t="s">
        <v>889</v>
      </c>
      <c r="L143" s="174">
        <v>30843</v>
      </c>
      <c r="M143" s="107">
        <f t="shared" ca="1" si="19"/>
        <v>35</v>
      </c>
      <c r="N143" s="175">
        <v>3342491038</v>
      </c>
      <c r="O143" s="163" t="s">
        <v>110</v>
      </c>
      <c r="P143" s="109" t="s">
        <v>523</v>
      </c>
      <c r="Q143" s="109" t="s">
        <v>290</v>
      </c>
      <c r="R143" s="157">
        <f t="shared" si="17"/>
        <v>-43329</v>
      </c>
      <c r="S143" s="157"/>
      <c r="T143" s="109" t="s">
        <v>120</v>
      </c>
      <c r="U143" s="164" t="s">
        <v>101</v>
      </c>
      <c r="V143" s="164" t="s">
        <v>518</v>
      </c>
      <c r="W143" s="222">
        <v>43451</v>
      </c>
      <c r="X143" s="222">
        <v>43460</v>
      </c>
      <c r="Y143" s="163" t="s">
        <v>825</v>
      </c>
      <c r="Z143" s="163"/>
      <c r="AA143" s="163"/>
      <c r="AB143" s="187" t="s">
        <v>466</v>
      </c>
      <c r="AC143" s="158">
        <v>43329</v>
      </c>
      <c r="AD143" s="115">
        <f t="shared" si="18"/>
        <v>43449</v>
      </c>
      <c r="AE143" s="159">
        <v>43329</v>
      </c>
      <c r="AF143" s="117">
        <f t="shared" ca="1" si="20"/>
        <v>467</v>
      </c>
      <c r="AG143" s="160">
        <f t="shared" ca="1" si="21"/>
        <v>1</v>
      </c>
      <c r="AH143" s="160">
        <f t="shared" ca="1" si="22"/>
        <v>3</v>
      </c>
      <c r="AI143" s="179">
        <f t="shared" ca="1" si="23"/>
        <v>1.2794520547945205</v>
      </c>
      <c r="AJ143" s="121" t="str">
        <f t="shared" ca="1" si="24"/>
        <v>7</v>
      </c>
      <c r="AK143" s="159"/>
      <c r="AL143" s="181"/>
      <c r="AM143" s="163">
        <v>38</v>
      </c>
      <c r="AN143" s="107"/>
      <c r="AO143" s="163"/>
      <c r="AP143" s="107"/>
      <c r="AQ143" s="107"/>
      <c r="AR143" s="107">
        <v>3</v>
      </c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62"/>
      <c r="BE143" s="162"/>
      <c r="BF143" s="174"/>
      <c r="BG143" s="174"/>
      <c r="BH143" s="157"/>
      <c r="BI143" s="157"/>
      <c r="BJ143" s="157"/>
      <c r="BK143" s="157"/>
      <c r="BL143" s="157"/>
      <c r="BM143" s="157"/>
      <c r="BN143" s="157"/>
      <c r="BO143" s="157"/>
      <c r="BP143" s="157"/>
      <c r="BQ143" s="157"/>
      <c r="BR143" s="157"/>
      <c r="BS143" s="157"/>
      <c r="BT143" s="124"/>
      <c r="BU143" s="166"/>
      <c r="BV143" s="167"/>
      <c r="BW143" s="168"/>
      <c r="BX143" s="168"/>
      <c r="BY143" s="169"/>
      <c r="BZ143" s="169"/>
      <c r="CA143" s="170"/>
    </row>
    <row r="144" spans="1:79" s="171" customFormat="1" ht="25.5" x14ac:dyDescent="0.5">
      <c r="A144" s="100">
        <v>135</v>
      </c>
      <c r="B144" s="172" t="s">
        <v>890</v>
      </c>
      <c r="C144" s="211" t="s">
        <v>188</v>
      </c>
      <c r="D144" s="163" t="s">
        <v>105</v>
      </c>
      <c r="E144" s="153" t="s">
        <v>891</v>
      </c>
      <c r="F144" s="153" t="s">
        <v>879</v>
      </c>
      <c r="G144" s="103" t="s">
        <v>892</v>
      </c>
      <c r="H144" s="152" t="s">
        <v>893</v>
      </c>
      <c r="I144" s="152" t="s">
        <v>755</v>
      </c>
      <c r="J144" s="153" t="s">
        <v>894</v>
      </c>
      <c r="K144" s="173" t="s">
        <v>895</v>
      </c>
      <c r="L144" s="174">
        <v>36603</v>
      </c>
      <c r="M144" s="107">
        <f t="shared" ca="1" si="19"/>
        <v>19</v>
      </c>
      <c r="N144" s="175">
        <v>3342491046</v>
      </c>
      <c r="O144" s="163" t="s">
        <v>110</v>
      </c>
      <c r="P144" s="109" t="s">
        <v>523</v>
      </c>
      <c r="Q144" s="109" t="s">
        <v>290</v>
      </c>
      <c r="R144" s="157">
        <f t="shared" si="17"/>
        <v>-43329</v>
      </c>
      <c r="S144" s="157"/>
      <c r="T144" s="109" t="s">
        <v>120</v>
      </c>
      <c r="U144" s="164" t="s">
        <v>101</v>
      </c>
      <c r="V144" s="164" t="s">
        <v>518</v>
      </c>
      <c r="W144" s="222">
        <v>43451</v>
      </c>
      <c r="X144" s="222">
        <v>43460</v>
      </c>
      <c r="Y144" s="163" t="s">
        <v>825</v>
      </c>
      <c r="Z144" s="163"/>
      <c r="AA144" s="163"/>
      <c r="AB144" s="187" t="s">
        <v>466</v>
      </c>
      <c r="AC144" s="158">
        <v>43329</v>
      </c>
      <c r="AD144" s="115">
        <f t="shared" si="18"/>
        <v>43449</v>
      </c>
      <c r="AE144" s="159">
        <v>43329</v>
      </c>
      <c r="AF144" s="117">
        <f t="shared" ca="1" si="20"/>
        <v>467</v>
      </c>
      <c r="AG144" s="160">
        <f t="shared" ca="1" si="21"/>
        <v>1</v>
      </c>
      <c r="AH144" s="160">
        <f t="shared" ca="1" si="22"/>
        <v>3</v>
      </c>
      <c r="AI144" s="179">
        <f t="shared" ca="1" si="23"/>
        <v>1.2794520547945205</v>
      </c>
      <c r="AJ144" s="121" t="str">
        <f t="shared" ca="1" si="24"/>
        <v>7</v>
      </c>
      <c r="AK144" s="159"/>
      <c r="AL144" s="181"/>
      <c r="AM144" s="212">
        <v>40</v>
      </c>
      <c r="AN144" s="107"/>
      <c r="AO144" s="163"/>
      <c r="AP144" s="107"/>
      <c r="AQ144" s="107"/>
      <c r="AR144" s="107">
        <v>3</v>
      </c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62"/>
      <c r="BE144" s="162"/>
      <c r="BF144" s="174"/>
      <c r="BG144" s="174"/>
      <c r="BH144" s="157"/>
      <c r="BI144" s="157"/>
      <c r="BJ144" s="157"/>
      <c r="BK144" s="157"/>
      <c r="BL144" s="157"/>
      <c r="BM144" s="157"/>
      <c r="BN144" s="157"/>
      <c r="BO144" s="157"/>
      <c r="BP144" s="157"/>
      <c r="BQ144" s="157"/>
      <c r="BR144" s="157"/>
      <c r="BS144" s="157"/>
      <c r="BT144" s="124"/>
      <c r="BU144" s="166"/>
      <c r="BV144" s="167"/>
      <c r="BW144" s="168"/>
      <c r="BX144" s="168"/>
      <c r="BY144" s="169"/>
      <c r="BZ144" s="169"/>
      <c r="CA144" s="170"/>
    </row>
    <row r="145" spans="1:79" s="171" customFormat="1" ht="25.5" x14ac:dyDescent="0.5">
      <c r="A145" s="100">
        <v>136</v>
      </c>
      <c r="B145" s="172" t="s">
        <v>896</v>
      </c>
      <c r="C145" s="211" t="s">
        <v>188</v>
      </c>
      <c r="D145" s="163" t="s">
        <v>123</v>
      </c>
      <c r="E145" s="157" t="s">
        <v>897</v>
      </c>
      <c r="F145" s="153" t="s">
        <v>879</v>
      </c>
      <c r="G145" s="103" t="s">
        <v>898</v>
      </c>
      <c r="H145" s="152" t="s">
        <v>897</v>
      </c>
      <c r="I145" s="152" t="s">
        <v>730</v>
      </c>
      <c r="J145" s="153" t="s">
        <v>899</v>
      </c>
      <c r="K145" s="173" t="s">
        <v>900</v>
      </c>
      <c r="L145" s="174">
        <v>29753</v>
      </c>
      <c r="M145" s="107">
        <f t="shared" ca="1" si="19"/>
        <v>38</v>
      </c>
      <c r="N145" s="175">
        <v>3342491054</v>
      </c>
      <c r="O145" s="163" t="s">
        <v>110</v>
      </c>
      <c r="P145" s="109" t="s">
        <v>523</v>
      </c>
      <c r="Q145" s="109" t="s">
        <v>290</v>
      </c>
      <c r="R145" s="157">
        <f t="shared" si="17"/>
        <v>-43329</v>
      </c>
      <c r="S145" s="157"/>
      <c r="T145" s="109" t="s">
        <v>120</v>
      </c>
      <c r="U145" s="164" t="s">
        <v>101</v>
      </c>
      <c r="V145" s="164" t="s">
        <v>518</v>
      </c>
      <c r="W145" s="222">
        <v>43451</v>
      </c>
      <c r="X145" s="222">
        <v>43460</v>
      </c>
      <c r="Y145" s="163" t="s">
        <v>825</v>
      </c>
      <c r="Z145" s="163"/>
      <c r="AA145" s="163"/>
      <c r="AB145" s="187" t="s">
        <v>466</v>
      </c>
      <c r="AC145" s="158">
        <v>43329</v>
      </c>
      <c r="AD145" s="115">
        <f t="shared" si="18"/>
        <v>43449</v>
      </c>
      <c r="AE145" s="159">
        <v>43329</v>
      </c>
      <c r="AF145" s="117">
        <f t="shared" ca="1" si="20"/>
        <v>467</v>
      </c>
      <c r="AG145" s="160">
        <f t="shared" ca="1" si="21"/>
        <v>1</v>
      </c>
      <c r="AH145" s="160">
        <f t="shared" ca="1" si="22"/>
        <v>3</v>
      </c>
      <c r="AI145" s="179">
        <f t="shared" ca="1" si="23"/>
        <v>1.2794520547945205</v>
      </c>
      <c r="AJ145" s="121" t="str">
        <f t="shared" ca="1" si="24"/>
        <v>7</v>
      </c>
      <c r="AK145" s="159"/>
      <c r="AL145" s="181"/>
      <c r="AM145" s="163">
        <v>36</v>
      </c>
      <c r="AN145" s="107"/>
      <c r="AO145" s="163"/>
      <c r="AP145" s="107"/>
      <c r="AQ145" s="107"/>
      <c r="AR145" s="107"/>
      <c r="AS145" s="107"/>
      <c r="AT145" s="107"/>
      <c r="AU145" s="107"/>
      <c r="AV145" s="107"/>
      <c r="AW145" s="107">
        <v>3</v>
      </c>
      <c r="AX145" s="107"/>
      <c r="AY145" s="107"/>
      <c r="AZ145" s="107"/>
      <c r="BA145" s="107"/>
      <c r="BB145" s="107"/>
      <c r="BC145" s="107"/>
      <c r="BD145" s="162"/>
      <c r="BE145" s="162"/>
      <c r="BF145" s="174"/>
      <c r="BG145" s="174"/>
      <c r="BH145" s="157"/>
      <c r="BI145" s="157"/>
      <c r="BJ145" s="157"/>
      <c r="BK145" s="157"/>
      <c r="BL145" s="157"/>
      <c r="BM145" s="157"/>
      <c r="BN145" s="157"/>
      <c r="BO145" s="157"/>
      <c r="BP145" s="157"/>
      <c r="BQ145" s="157"/>
      <c r="BR145" s="157"/>
      <c r="BS145" s="157"/>
      <c r="BT145" s="124"/>
      <c r="BU145" s="166"/>
      <c r="BV145" s="167"/>
      <c r="BW145" s="168"/>
      <c r="BX145" s="168"/>
      <c r="BY145" s="169"/>
      <c r="BZ145" s="169"/>
      <c r="CA145" s="170"/>
    </row>
    <row r="146" spans="1:79" s="171" customFormat="1" ht="25.5" x14ac:dyDescent="0.5">
      <c r="A146" s="100">
        <v>137</v>
      </c>
      <c r="B146" s="172" t="s">
        <v>901</v>
      </c>
      <c r="C146" s="211" t="s">
        <v>188</v>
      </c>
      <c r="D146" s="163" t="s">
        <v>93</v>
      </c>
      <c r="E146" s="157" t="s">
        <v>902</v>
      </c>
      <c r="F146" s="153" t="s">
        <v>903</v>
      </c>
      <c r="G146" s="103" t="s">
        <v>904</v>
      </c>
      <c r="H146" s="152" t="s">
        <v>902</v>
      </c>
      <c r="I146" s="152" t="s">
        <v>443</v>
      </c>
      <c r="J146" s="153" t="s">
        <v>905</v>
      </c>
      <c r="K146" s="173" t="s">
        <v>906</v>
      </c>
      <c r="L146" s="174">
        <v>26819</v>
      </c>
      <c r="M146" s="107">
        <f t="shared" ca="1" si="19"/>
        <v>46</v>
      </c>
      <c r="N146" s="175">
        <v>3342491062</v>
      </c>
      <c r="O146" s="163" t="s">
        <v>98</v>
      </c>
      <c r="P146" s="109" t="s">
        <v>523</v>
      </c>
      <c r="Q146" s="109" t="s">
        <v>290</v>
      </c>
      <c r="R146" s="157">
        <f>AK146-AC146</f>
        <v>-43329</v>
      </c>
      <c r="S146" s="157"/>
      <c r="T146" s="109" t="s">
        <v>120</v>
      </c>
      <c r="U146" s="164" t="s">
        <v>101</v>
      </c>
      <c r="V146" s="164" t="s">
        <v>518</v>
      </c>
      <c r="W146" s="222">
        <v>43451</v>
      </c>
      <c r="X146" s="222">
        <v>43460</v>
      </c>
      <c r="Y146" s="163" t="s">
        <v>825</v>
      </c>
      <c r="Z146" s="163"/>
      <c r="AA146" s="163"/>
      <c r="AB146" s="187" t="s">
        <v>466</v>
      </c>
      <c r="AC146" s="158">
        <v>43329</v>
      </c>
      <c r="AD146" s="115">
        <f t="shared" si="18"/>
        <v>43449</v>
      </c>
      <c r="AE146" s="159">
        <v>43329</v>
      </c>
      <c r="AF146" s="117">
        <f t="shared" ca="1" si="20"/>
        <v>467</v>
      </c>
      <c r="AG146" s="160">
        <f t="shared" ca="1" si="21"/>
        <v>1</v>
      </c>
      <c r="AH146" s="160">
        <f t="shared" ca="1" si="22"/>
        <v>3</v>
      </c>
      <c r="AI146" s="179">
        <f t="shared" ca="1" si="23"/>
        <v>1.2794520547945205</v>
      </c>
      <c r="AJ146" s="121" t="str">
        <f t="shared" ca="1" si="24"/>
        <v>7</v>
      </c>
      <c r="AK146" s="159"/>
      <c r="AL146" s="181"/>
      <c r="AM146" s="212">
        <v>37</v>
      </c>
      <c r="AN146" s="107"/>
      <c r="AO146" s="163"/>
      <c r="AP146" s="107"/>
      <c r="AQ146" s="107"/>
      <c r="AR146" s="107">
        <v>3</v>
      </c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62"/>
      <c r="BE146" s="162"/>
      <c r="BF146" s="174"/>
      <c r="BG146" s="174"/>
      <c r="BH146" s="157"/>
      <c r="BI146" s="157"/>
      <c r="BJ146" s="157"/>
      <c r="BK146" s="157"/>
      <c r="BL146" s="157"/>
      <c r="BM146" s="157"/>
      <c r="BN146" s="157"/>
      <c r="BO146" s="157"/>
      <c r="BP146" s="157"/>
      <c r="BQ146" s="157"/>
      <c r="BR146" s="157"/>
      <c r="BS146" s="157"/>
      <c r="BT146" s="124"/>
      <c r="BU146" s="166"/>
      <c r="BV146" s="167"/>
      <c r="BW146" s="168"/>
      <c r="BX146" s="168"/>
      <c r="BY146" s="169"/>
      <c r="BZ146" s="169"/>
      <c r="CA146" s="170"/>
    </row>
    <row r="147" spans="1:79" s="171" customFormat="1" ht="25.5" x14ac:dyDescent="0.5">
      <c r="A147" s="100">
        <v>138</v>
      </c>
      <c r="B147" s="172" t="s">
        <v>907</v>
      </c>
      <c r="C147" s="211" t="s">
        <v>188</v>
      </c>
      <c r="D147" s="163" t="s">
        <v>93</v>
      </c>
      <c r="E147" s="157" t="s">
        <v>908</v>
      </c>
      <c r="F147" s="153" t="s">
        <v>909</v>
      </c>
      <c r="G147" s="103" t="s">
        <v>910</v>
      </c>
      <c r="H147" s="152" t="s">
        <v>908</v>
      </c>
      <c r="I147" s="152" t="s">
        <v>443</v>
      </c>
      <c r="J147" s="153" t="s">
        <v>911</v>
      </c>
      <c r="K147" s="173" t="s">
        <v>912</v>
      </c>
      <c r="L147" s="174">
        <v>28070</v>
      </c>
      <c r="M147" s="107">
        <f t="shared" ca="1" si="19"/>
        <v>43</v>
      </c>
      <c r="N147" s="175">
        <v>3342491070</v>
      </c>
      <c r="O147" s="163" t="s">
        <v>98</v>
      </c>
      <c r="P147" s="109" t="s">
        <v>523</v>
      </c>
      <c r="Q147" s="109" t="s">
        <v>290</v>
      </c>
      <c r="R147" s="157">
        <f t="shared" ref="R147:R204" si="25">AK147-AC147</f>
        <v>-43329</v>
      </c>
      <c r="S147" s="157"/>
      <c r="T147" s="109" t="s">
        <v>120</v>
      </c>
      <c r="U147" s="164" t="s">
        <v>101</v>
      </c>
      <c r="V147" s="164" t="s">
        <v>518</v>
      </c>
      <c r="W147" s="222">
        <v>43451</v>
      </c>
      <c r="X147" s="222">
        <v>43460</v>
      </c>
      <c r="Y147" s="163" t="s">
        <v>825</v>
      </c>
      <c r="Z147" s="163"/>
      <c r="AA147" s="163"/>
      <c r="AB147" s="187" t="s">
        <v>466</v>
      </c>
      <c r="AC147" s="158">
        <v>43329</v>
      </c>
      <c r="AD147" s="115">
        <f t="shared" si="18"/>
        <v>43449</v>
      </c>
      <c r="AE147" s="159">
        <v>43329</v>
      </c>
      <c r="AF147" s="117">
        <f t="shared" ca="1" si="20"/>
        <v>467</v>
      </c>
      <c r="AG147" s="160">
        <f t="shared" ca="1" si="21"/>
        <v>1</v>
      </c>
      <c r="AH147" s="160">
        <f t="shared" ca="1" si="22"/>
        <v>3</v>
      </c>
      <c r="AI147" s="179">
        <f t="shared" ca="1" si="23"/>
        <v>1.2794520547945205</v>
      </c>
      <c r="AJ147" s="121" t="str">
        <f t="shared" ca="1" si="24"/>
        <v>7</v>
      </c>
      <c r="AK147" s="159"/>
      <c r="AL147" s="181"/>
      <c r="AM147" s="163">
        <v>39</v>
      </c>
      <c r="AN147" s="107"/>
      <c r="AO147" s="163"/>
      <c r="AP147" s="107"/>
      <c r="AQ147" s="107">
        <v>3</v>
      </c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62"/>
      <c r="BE147" s="162"/>
      <c r="BF147" s="174"/>
      <c r="BG147" s="174"/>
      <c r="BH147" s="157"/>
      <c r="BI147" s="157"/>
      <c r="BJ147" s="157"/>
      <c r="BK147" s="157"/>
      <c r="BL147" s="157"/>
      <c r="BM147" s="157"/>
      <c r="BN147" s="157"/>
      <c r="BO147" s="157"/>
      <c r="BP147" s="157"/>
      <c r="BQ147" s="157"/>
      <c r="BR147" s="157"/>
      <c r="BS147" s="157"/>
      <c r="BT147" s="124"/>
      <c r="BU147" s="166"/>
      <c r="BV147" s="167"/>
      <c r="BW147" s="168"/>
      <c r="BX147" s="168"/>
      <c r="BY147" s="169"/>
      <c r="BZ147" s="169"/>
      <c r="CA147" s="170"/>
    </row>
    <row r="148" spans="1:79" s="171" customFormat="1" ht="25.5" x14ac:dyDescent="0.5">
      <c r="A148" s="100">
        <v>139</v>
      </c>
      <c r="B148" s="172" t="s">
        <v>913</v>
      </c>
      <c r="C148" s="211" t="s">
        <v>188</v>
      </c>
      <c r="D148" s="163" t="s">
        <v>123</v>
      </c>
      <c r="E148" s="157" t="s">
        <v>914</v>
      </c>
      <c r="F148" s="153" t="s">
        <v>909</v>
      </c>
      <c r="G148" s="103" t="s">
        <v>915</v>
      </c>
      <c r="H148" s="152" t="s">
        <v>916</v>
      </c>
      <c r="I148" s="152" t="s">
        <v>730</v>
      </c>
      <c r="J148" s="153" t="s">
        <v>917</v>
      </c>
      <c r="K148" s="173" t="s">
        <v>918</v>
      </c>
      <c r="L148" s="174">
        <v>31142</v>
      </c>
      <c r="M148" s="107">
        <f t="shared" ca="1" si="19"/>
        <v>34</v>
      </c>
      <c r="N148" s="175">
        <v>3342491088</v>
      </c>
      <c r="O148" s="163" t="s">
        <v>110</v>
      </c>
      <c r="P148" s="109" t="s">
        <v>517</v>
      </c>
      <c r="Q148" s="109" t="s">
        <v>319</v>
      </c>
      <c r="R148" s="157">
        <f t="shared" si="25"/>
        <v>-43329</v>
      </c>
      <c r="S148" s="157"/>
      <c r="T148" s="109" t="s">
        <v>320</v>
      </c>
      <c r="U148" s="164" t="s">
        <v>101</v>
      </c>
      <c r="V148" s="164" t="s">
        <v>518</v>
      </c>
      <c r="W148" s="222">
        <v>43451</v>
      </c>
      <c r="X148" s="222">
        <v>43460</v>
      </c>
      <c r="Y148" s="163" t="s">
        <v>825</v>
      </c>
      <c r="Z148" s="163"/>
      <c r="AA148" s="163"/>
      <c r="AB148" s="187" t="s">
        <v>466</v>
      </c>
      <c r="AC148" s="158">
        <v>43329</v>
      </c>
      <c r="AD148" s="115">
        <f t="shared" si="18"/>
        <v>43449</v>
      </c>
      <c r="AE148" s="159">
        <v>43329</v>
      </c>
      <c r="AF148" s="117">
        <f t="shared" ca="1" si="20"/>
        <v>467</v>
      </c>
      <c r="AG148" s="160">
        <f t="shared" ca="1" si="21"/>
        <v>1</v>
      </c>
      <c r="AH148" s="160">
        <f t="shared" ca="1" si="22"/>
        <v>3</v>
      </c>
      <c r="AI148" s="179">
        <f t="shared" ca="1" si="23"/>
        <v>1.2794520547945205</v>
      </c>
      <c r="AJ148" s="121" t="str">
        <f t="shared" ca="1" si="24"/>
        <v>7</v>
      </c>
      <c r="AK148" s="159"/>
      <c r="AL148" s="181"/>
      <c r="AM148" s="163">
        <v>36</v>
      </c>
      <c r="AN148" s="107"/>
      <c r="AO148" s="163"/>
      <c r="AP148" s="107"/>
      <c r="AQ148" s="107">
        <v>3</v>
      </c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62"/>
      <c r="BE148" s="162"/>
      <c r="BF148" s="174"/>
      <c r="BG148" s="174"/>
      <c r="BH148" s="157"/>
      <c r="BI148" s="157"/>
      <c r="BJ148" s="157"/>
      <c r="BK148" s="157"/>
      <c r="BL148" s="157"/>
      <c r="BM148" s="157"/>
      <c r="BN148" s="157"/>
      <c r="BO148" s="157"/>
      <c r="BP148" s="157"/>
      <c r="BQ148" s="157"/>
      <c r="BR148" s="157"/>
      <c r="BS148" s="157"/>
      <c r="BT148" s="124"/>
      <c r="BU148" s="166"/>
      <c r="BV148" s="167"/>
      <c r="BW148" s="168"/>
      <c r="BX148" s="168"/>
      <c r="BY148" s="169"/>
      <c r="BZ148" s="169"/>
      <c r="CA148" s="170"/>
    </row>
    <row r="149" spans="1:79" s="171" customFormat="1" ht="25.5" x14ac:dyDescent="0.5">
      <c r="A149" s="100">
        <v>140</v>
      </c>
      <c r="B149" s="172" t="s">
        <v>919</v>
      </c>
      <c r="C149" s="211" t="s">
        <v>188</v>
      </c>
      <c r="D149" s="163" t="s">
        <v>93</v>
      </c>
      <c r="E149" s="157" t="s">
        <v>920</v>
      </c>
      <c r="F149" s="153" t="s">
        <v>855</v>
      </c>
      <c r="G149" s="103" t="s">
        <v>921</v>
      </c>
      <c r="H149" s="152" t="s">
        <v>920</v>
      </c>
      <c r="I149" s="152" t="s">
        <v>443</v>
      </c>
      <c r="J149" s="153" t="s">
        <v>922</v>
      </c>
      <c r="K149" s="173" t="s">
        <v>923</v>
      </c>
      <c r="L149" s="174">
        <v>36436</v>
      </c>
      <c r="M149" s="107">
        <f t="shared" ca="1" si="19"/>
        <v>20</v>
      </c>
      <c r="N149" s="175">
        <v>3342491096</v>
      </c>
      <c r="O149" s="163" t="s">
        <v>98</v>
      </c>
      <c r="P149" s="109" t="s">
        <v>523</v>
      </c>
      <c r="Q149" s="109" t="s">
        <v>290</v>
      </c>
      <c r="R149" s="157">
        <f t="shared" si="25"/>
        <v>-43332</v>
      </c>
      <c r="S149" s="157"/>
      <c r="T149" s="109" t="s">
        <v>120</v>
      </c>
      <c r="U149" s="164" t="s">
        <v>101</v>
      </c>
      <c r="V149" s="164" t="s">
        <v>518</v>
      </c>
      <c r="W149" s="222">
        <v>43451</v>
      </c>
      <c r="X149" s="222">
        <v>43460</v>
      </c>
      <c r="Y149" s="163" t="s">
        <v>825</v>
      </c>
      <c r="Z149" s="163"/>
      <c r="AA149" s="163"/>
      <c r="AB149" s="187" t="s">
        <v>466</v>
      </c>
      <c r="AC149" s="158">
        <v>43332</v>
      </c>
      <c r="AD149" s="115">
        <f t="shared" si="18"/>
        <v>43452</v>
      </c>
      <c r="AE149" s="159">
        <v>43332</v>
      </c>
      <c r="AF149" s="117">
        <f t="shared" ca="1" si="20"/>
        <v>464</v>
      </c>
      <c r="AG149" s="160">
        <f t="shared" ca="1" si="21"/>
        <v>1</v>
      </c>
      <c r="AH149" s="160">
        <f t="shared" ca="1" si="22"/>
        <v>3</v>
      </c>
      <c r="AI149" s="179">
        <f t="shared" ca="1" si="23"/>
        <v>1.2712328767123289</v>
      </c>
      <c r="AJ149" s="121" t="str">
        <f t="shared" ca="1" si="24"/>
        <v>7</v>
      </c>
      <c r="AK149" s="159"/>
      <c r="AL149" s="181"/>
      <c r="AM149" s="212">
        <v>38</v>
      </c>
      <c r="AN149" s="107"/>
      <c r="AO149" s="163"/>
      <c r="AP149" s="107"/>
      <c r="AQ149" s="107"/>
      <c r="AR149" s="107">
        <v>3</v>
      </c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62"/>
      <c r="BE149" s="162"/>
      <c r="BF149" s="174"/>
      <c r="BG149" s="174"/>
      <c r="BH149" s="157"/>
      <c r="BI149" s="157"/>
      <c r="BJ149" s="157"/>
      <c r="BK149" s="157"/>
      <c r="BL149" s="157"/>
      <c r="BM149" s="157"/>
      <c r="BN149" s="157"/>
      <c r="BO149" s="157"/>
      <c r="BP149" s="157"/>
      <c r="BQ149" s="157"/>
      <c r="BR149" s="157"/>
      <c r="BS149" s="157"/>
      <c r="BT149" s="124"/>
      <c r="BU149" s="166"/>
      <c r="BV149" s="167"/>
      <c r="BW149" s="168"/>
      <c r="BX149" s="168"/>
      <c r="BY149" s="169"/>
      <c r="BZ149" s="169"/>
      <c r="CA149" s="170"/>
    </row>
    <row r="150" spans="1:79" s="171" customFormat="1" ht="25.5" x14ac:dyDescent="0.5">
      <c r="A150" s="100">
        <v>141</v>
      </c>
      <c r="B150" s="172" t="s">
        <v>924</v>
      </c>
      <c r="C150" s="211" t="s">
        <v>188</v>
      </c>
      <c r="D150" s="163" t="s">
        <v>93</v>
      </c>
      <c r="E150" s="157" t="s">
        <v>925</v>
      </c>
      <c r="F150" s="153"/>
      <c r="G150" s="103" t="s">
        <v>926</v>
      </c>
      <c r="H150" s="152" t="s">
        <v>925</v>
      </c>
      <c r="I150" s="152" t="s">
        <v>443</v>
      </c>
      <c r="J150" s="153" t="s">
        <v>927</v>
      </c>
      <c r="K150" s="173" t="s">
        <v>928</v>
      </c>
      <c r="L150" s="174">
        <v>28135</v>
      </c>
      <c r="M150" s="107">
        <f t="shared" ca="1" si="19"/>
        <v>42</v>
      </c>
      <c r="N150" s="175">
        <v>3342491127</v>
      </c>
      <c r="O150" s="163" t="s">
        <v>98</v>
      </c>
      <c r="P150" s="109" t="s">
        <v>523</v>
      </c>
      <c r="Q150" s="109" t="s">
        <v>290</v>
      </c>
      <c r="R150" s="157">
        <f t="shared" si="25"/>
        <v>-43339</v>
      </c>
      <c r="S150" s="157"/>
      <c r="T150" s="109" t="s">
        <v>120</v>
      </c>
      <c r="U150" s="164" t="s">
        <v>101</v>
      </c>
      <c r="V150" s="164" t="s">
        <v>518</v>
      </c>
      <c r="W150" s="222">
        <v>43451</v>
      </c>
      <c r="X150" s="222">
        <v>43460</v>
      </c>
      <c r="Y150" s="163" t="s">
        <v>825</v>
      </c>
      <c r="Z150" s="163"/>
      <c r="AA150" s="163"/>
      <c r="AB150" s="187" t="s">
        <v>466</v>
      </c>
      <c r="AC150" s="158">
        <v>43339</v>
      </c>
      <c r="AD150" s="115">
        <f t="shared" si="18"/>
        <v>43459</v>
      </c>
      <c r="AE150" s="159">
        <v>43339</v>
      </c>
      <c r="AF150" s="117">
        <f t="shared" ca="1" si="20"/>
        <v>457</v>
      </c>
      <c r="AG150" s="160">
        <f t="shared" ca="1" si="21"/>
        <v>1</v>
      </c>
      <c r="AH150" s="160">
        <f t="shared" ca="1" si="22"/>
        <v>3</v>
      </c>
      <c r="AI150" s="179">
        <f t="shared" ca="1" si="23"/>
        <v>1.252054794520548</v>
      </c>
      <c r="AJ150" s="121" t="str">
        <f t="shared" ca="1" si="24"/>
        <v>7</v>
      </c>
      <c r="AK150" s="159"/>
      <c r="AL150" s="181"/>
      <c r="AM150" s="163"/>
      <c r="AN150" s="107"/>
      <c r="AO150" s="163"/>
      <c r="AP150" s="107"/>
      <c r="AQ150" s="107"/>
      <c r="AR150" s="107"/>
      <c r="AS150" s="107"/>
      <c r="AT150" s="107"/>
      <c r="AU150" s="107"/>
      <c r="AV150" s="107"/>
      <c r="AW150" s="107">
        <v>3</v>
      </c>
      <c r="AX150" s="107"/>
      <c r="AY150" s="107"/>
      <c r="AZ150" s="107"/>
      <c r="BA150" s="107"/>
      <c r="BB150" s="107"/>
      <c r="BC150" s="107"/>
      <c r="BD150" s="162"/>
      <c r="BE150" s="162"/>
      <c r="BF150" s="174"/>
      <c r="BG150" s="174"/>
      <c r="BH150" s="157"/>
      <c r="BI150" s="157"/>
      <c r="BJ150" s="157"/>
      <c r="BK150" s="157"/>
      <c r="BL150" s="157"/>
      <c r="BM150" s="157"/>
      <c r="BN150" s="157"/>
      <c r="BO150" s="157"/>
      <c r="BP150" s="157"/>
      <c r="BQ150" s="157"/>
      <c r="BR150" s="157"/>
      <c r="BS150" s="157"/>
      <c r="BT150" s="124"/>
      <c r="BU150" s="166"/>
      <c r="BV150" s="167"/>
      <c r="BW150" s="168"/>
      <c r="BX150" s="168"/>
      <c r="BY150" s="169"/>
      <c r="BZ150" s="169"/>
      <c r="CA150" s="170"/>
    </row>
    <row r="151" spans="1:79" s="171" customFormat="1" ht="25.5" x14ac:dyDescent="0.5">
      <c r="A151" s="100">
        <v>142</v>
      </c>
      <c r="B151" s="172" t="s">
        <v>929</v>
      </c>
      <c r="C151" s="163"/>
      <c r="D151" s="163" t="s">
        <v>105</v>
      </c>
      <c r="E151" s="157" t="s">
        <v>930</v>
      </c>
      <c r="F151" s="153" t="s">
        <v>594</v>
      </c>
      <c r="G151" s="103" t="s">
        <v>931</v>
      </c>
      <c r="H151" s="152" t="s">
        <v>164</v>
      </c>
      <c r="I151" s="152" t="s">
        <v>395</v>
      </c>
      <c r="J151" s="153" t="s">
        <v>932</v>
      </c>
      <c r="K151" s="173">
        <v>3120600496388</v>
      </c>
      <c r="L151" s="174">
        <v>30137</v>
      </c>
      <c r="M151" s="107">
        <f t="shared" ca="1" si="19"/>
        <v>37</v>
      </c>
      <c r="N151" s="175">
        <v>4360174323</v>
      </c>
      <c r="O151" s="163" t="s">
        <v>110</v>
      </c>
      <c r="P151" s="109" t="s">
        <v>719</v>
      </c>
      <c r="Q151" s="109" t="s">
        <v>165</v>
      </c>
      <c r="R151" s="157">
        <f t="shared" si="25"/>
        <v>-43382</v>
      </c>
      <c r="S151" s="157"/>
      <c r="T151" s="109" t="s">
        <v>120</v>
      </c>
      <c r="U151" s="164" t="s">
        <v>101</v>
      </c>
      <c r="V151" s="164" t="s">
        <v>518</v>
      </c>
      <c r="W151" s="222">
        <v>43486</v>
      </c>
      <c r="X151" s="222">
        <v>43488</v>
      </c>
      <c r="Y151" s="163" t="s">
        <v>825</v>
      </c>
      <c r="Z151" s="163"/>
      <c r="AA151" s="163"/>
      <c r="AB151" s="162"/>
      <c r="AC151" s="158">
        <v>43382</v>
      </c>
      <c r="AD151" s="115">
        <f t="shared" si="18"/>
        <v>43502</v>
      </c>
      <c r="AE151" s="159">
        <v>43382</v>
      </c>
      <c r="AF151" s="117">
        <f t="shared" ca="1" si="20"/>
        <v>414</v>
      </c>
      <c r="AG151" s="160">
        <f t="shared" ca="1" si="21"/>
        <v>1</v>
      </c>
      <c r="AH151" s="160">
        <f t="shared" ca="1" si="22"/>
        <v>1</v>
      </c>
      <c r="AI151" s="179">
        <f t="shared" ca="1" si="23"/>
        <v>1.1342465753424658</v>
      </c>
      <c r="AJ151" s="121" t="str">
        <f t="shared" ca="1" si="24"/>
        <v>7</v>
      </c>
      <c r="AK151" s="159"/>
      <c r="AL151" s="181"/>
      <c r="AM151" s="220">
        <v>39</v>
      </c>
      <c r="AN151" s="107"/>
      <c r="AO151" s="163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62"/>
      <c r="BE151" s="162"/>
      <c r="BF151" s="174"/>
      <c r="BG151" s="174"/>
      <c r="BH151" s="157"/>
      <c r="BI151" s="157"/>
      <c r="BJ151" s="157"/>
      <c r="BK151" s="157"/>
      <c r="BL151" s="157"/>
      <c r="BM151" s="157"/>
      <c r="BN151" s="157"/>
      <c r="BO151" s="157"/>
      <c r="BP151" s="157"/>
      <c r="BQ151" s="157"/>
      <c r="BR151" s="157"/>
      <c r="BS151" s="157"/>
      <c r="BT151" s="124"/>
      <c r="BU151" s="166"/>
      <c r="BV151" s="167"/>
      <c r="BW151" s="168"/>
      <c r="BX151" s="168"/>
      <c r="BY151" s="169"/>
      <c r="BZ151" s="169"/>
      <c r="CA151" s="170"/>
    </row>
    <row r="152" spans="1:79" s="171" customFormat="1" ht="25.5" x14ac:dyDescent="0.5">
      <c r="A152" s="100">
        <v>143</v>
      </c>
      <c r="B152" s="172" t="s">
        <v>933</v>
      </c>
      <c r="C152" s="163"/>
      <c r="D152" s="163" t="s">
        <v>105</v>
      </c>
      <c r="E152" s="157" t="s">
        <v>934</v>
      </c>
      <c r="F152" s="153" t="s">
        <v>935</v>
      </c>
      <c r="G152" s="103" t="s">
        <v>936</v>
      </c>
      <c r="H152" s="152" t="s">
        <v>937</v>
      </c>
      <c r="I152" s="152" t="s">
        <v>395</v>
      </c>
      <c r="J152" s="153" t="s">
        <v>938</v>
      </c>
      <c r="K152" s="173">
        <v>1340800051357</v>
      </c>
      <c r="L152" s="174">
        <v>32385</v>
      </c>
      <c r="M152" s="107">
        <f t="shared" ca="1" si="19"/>
        <v>31</v>
      </c>
      <c r="N152" s="175">
        <v>4350162522</v>
      </c>
      <c r="O152" s="163" t="s">
        <v>110</v>
      </c>
      <c r="P152" s="109" t="s">
        <v>719</v>
      </c>
      <c r="Q152" s="109" t="s">
        <v>165</v>
      </c>
      <c r="R152" s="157">
        <f t="shared" si="25"/>
        <v>-43382</v>
      </c>
      <c r="S152" s="157"/>
      <c r="T152" s="109" t="s">
        <v>120</v>
      </c>
      <c r="U152" s="164" t="s">
        <v>101</v>
      </c>
      <c r="V152" s="164" t="s">
        <v>518</v>
      </c>
      <c r="W152" s="222">
        <v>43486</v>
      </c>
      <c r="X152" s="163"/>
      <c r="Y152" s="163" t="s">
        <v>825</v>
      </c>
      <c r="Z152" s="163"/>
      <c r="AA152" s="163"/>
      <c r="AB152" s="162"/>
      <c r="AC152" s="158">
        <v>43382</v>
      </c>
      <c r="AD152" s="115">
        <f t="shared" si="18"/>
        <v>43502</v>
      </c>
      <c r="AE152" s="159">
        <v>43382</v>
      </c>
      <c r="AF152" s="117">
        <f t="shared" ca="1" si="20"/>
        <v>414</v>
      </c>
      <c r="AG152" s="160">
        <f t="shared" ca="1" si="21"/>
        <v>1</v>
      </c>
      <c r="AH152" s="160">
        <f t="shared" ca="1" si="22"/>
        <v>1</v>
      </c>
      <c r="AI152" s="179">
        <f t="shared" ca="1" si="23"/>
        <v>1.1342465753424658</v>
      </c>
      <c r="AJ152" s="121" t="str">
        <f t="shared" ca="1" si="24"/>
        <v>7</v>
      </c>
      <c r="AK152" s="159"/>
      <c r="AL152" s="181"/>
      <c r="AM152" s="220">
        <v>38</v>
      </c>
      <c r="AN152" s="107"/>
      <c r="AO152" s="163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62"/>
      <c r="BE152" s="162"/>
      <c r="BF152" s="174"/>
      <c r="BG152" s="174"/>
      <c r="BH152" s="157"/>
      <c r="BI152" s="157"/>
      <c r="BJ152" s="157"/>
      <c r="BK152" s="157"/>
      <c r="BL152" s="157"/>
      <c r="BM152" s="157"/>
      <c r="BN152" s="157"/>
      <c r="BO152" s="157"/>
      <c r="BP152" s="157"/>
      <c r="BQ152" s="157"/>
      <c r="BR152" s="157"/>
      <c r="BS152" s="157"/>
      <c r="BT152" s="124"/>
      <c r="BU152" s="166"/>
      <c r="BV152" s="167"/>
      <c r="BW152" s="168"/>
      <c r="BX152" s="168"/>
      <c r="BY152" s="169"/>
      <c r="BZ152" s="169"/>
      <c r="CA152" s="170"/>
    </row>
    <row r="153" spans="1:79" s="171" customFormat="1" ht="25.5" x14ac:dyDescent="0.5">
      <c r="A153" s="100">
        <v>144</v>
      </c>
      <c r="B153" s="172" t="s">
        <v>939</v>
      </c>
      <c r="C153" s="163"/>
      <c r="D153" s="163" t="s">
        <v>105</v>
      </c>
      <c r="E153" s="157" t="s">
        <v>940</v>
      </c>
      <c r="F153" s="153" t="s">
        <v>941</v>
      </c>
      <c r="G153" s="103" t="s">
        <v>942</v>
      </c>
      <c r="H153" s="152" t="s">
        <v>943</v>
      </c>
      <c r="I153" s="152" t="s">
        <v>395</v>
      </c>
      <c r="J153" s="153" t="s">
        <v>944</v>
      </c>
      <c r="K153" s="173">
        <v>5411790000154</v>
      </c>
      <c r="L153" s="174">
        <v>28318</v>
      </c>
      <c r="M153" s="107">
        <f t="shared" ca="1" si="19"/>
        <v>42</v>
      </c>
      <c r="N153" s="175">
        <v>3492543109</v>
      </c>
      <c r="O153" s="163" t="s">
        <v>110</v>
      </c>
      <c r="P153" s="109" t="s">
        <v>523</v>
      </c>
      <c r="Q153" s="109" t="s">
        <v>290</v>
      </c>
      <c r="R153" s="157">
        <f t="shared" si="25"/>
        <v>-43382</v>
      </c>
      <c r="S153" s="157"/>
      <c r="T153" s="109" t="s">
        <v>120</v>
      </c>
      <c r="U153" s="164" t="s">
        <v>101</v>
      </c>
      <c r="V153" s="164" t="s">
        <v>518</v>
      </c>
      <c r="W153" s="222">
        <v>43486</v>
      </c>
      <c r="X153" s="222">
        <v>43488</v>
      </c>
      <c r="Y153" s="163" t="s">
        <v>825</v>
      </c>
      <c r="Z153" s="163"/>
      <c r="AA153" s="163"/>
      <c r="AB153" s="162"/>
      <c r="AC153" s="158">
        <v>43382</v>
      </c>
      <c r="AD153" s="115">
        <f t="shared" si="18"/>
        <v>43502</v>
      </c>
      <c r="AE153" s="159">
        <v>43382</v>
      </c>
      <c r="AF153" s="117">
        <f t="shared" ca="1" si="20"/>
        <v>414</v>
      </c>
      <c r="AG153" s="160">
        <f t="shared" ca="1" si="21"/>
        <v>1</v>
      </c>
      <c r="AH153" s="160">
        <f t="shared" ca="1" si="22"/>
        <v>1</v>
      </c>
      <c r="AI153" s="179">
        <f t="shared" ca="1" si="23"/>
        <v>1.1342465753424658</v>
      </c>
      <c r="AJ153" s="121" t="str">
        <f t="shared" ca="1" si="24"/>
        <v>7</v>
      </c>
      <c r="AK153" s="159"/>
      <c r="AL153" s="181"/>
      <c r="AM153" s="220">
        <v>38</v>
      </c>
      <c r="AN153" s="107"/>
      <c r="AO153" s="163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62"/>
      <c r="BE153" s="162"/>
      <c r="BF153" s="174"/>
      <c r="BG153" s="174"/>
      <c r="BH153" s="157"/>
      <c r="BI153" s="157"/>
      <c r="BJ153" s="157"/>
      <c r="BK153" s="157"/>
      <c r="BL153" s="157"/>
      <c r="BM153" s="157"/>
      <c r="BN153" s="157"/>
      <c r="BO153" s="157"/>
      <c r="BP153" s="157"/>
      <c r="BQ153" s="157"/>
      <c r="BR153" s="157"/>
      <c r="BS153" s="157"/>
      <c r="BT153" s="124"/>
      <c r="BU153" s="166"/>
      <c r="BV153" s="167"/>
      <c r="BW153" s="168"/>
      <c r="BX153" s="168"/>
      <c r="BY153" s="169"/>
      <c r="BZ153" s="169"/>
      <c r="CA153" s="170"/>
    </row>
    <row r="154" spans="1:79" s="171" customFormat="1" ht="25.5" x14ac:dyDescent="0.5">
      <c r="A154" s="100">
        <v>145</v>
      </c>
      <c r="B154" s="172" t="s">
        <v>945</v>
      </c>
      <c r="C154" s="163"/>
      <c r="D154" s="163" t="s">
        <v>105</v>
      </c>
      <c r="E154" s="157" t="s">
        <v>946</v>
      </c>
      <c r="F154" s="153" t="s">
        <v>947</v>
      </c>
      <c r="G154" s="103" t="s">
        <v>948</v>
      </c>
      <c r="H154" s="152" t="s">
        <v>808</v>
      </c>
      <c r="I154" s="152" t="s">
        <v>395</v>
      </c>
      <c r="J154" s="153" t="s">
        <v>949</v>
      </c>
      <c r="K154" s="173">
        <v>3130700277351</v>
      </c>
      <c r="L154" s="174">
        <v>28031</v>
      </c>
      <c r="M154" s="107">
        <f t="shared" ca="1" si="19"/>
        <v>43</v>
      </c>
      <c r="N154" s="175">
        <v>4081883742</v>
      </c>
      <c r="O154" s="163" t="s">
        <v>110</v>
      </c>
      <c r="P154" s="109" t="s">
        <v>523</v>
      </c>
      <c r="Q154" s="109" t="s">
        <v>172</v>
      </c>
      <c r="R154" s="157">
        <f t="shared" si="25"/>
        <v>-43391</v>
      </c>
      <c r="S154" s="157"/>
      <c r="T154" s="109" t="s">
        <v>120</v>
      </c>
      <c r="U154" s="164" t="s">
        <v>101</v>
      </c>
      <c r="V154" s="164" t="s">
        <v>518</v>
      </c>
      <c r="W154" s="222">
        <v>43542</v>
      </c>
      <c r="X154" s="163"/>
      <c r="Y154" s="163" t="s">
        <v>825</v>
      </c>
      <c r="Z154" s="163"/>
      <c r="AA154" s="163"/>
      <c r="AB154" s="162"/>
      <c r="AC154" s="158">
        <v>43391</v>
      </c>
      <c r="AD154" s="115">
        <f t="shared" si="18"/>
        <v>43511</v>
      </c>
      <c r="AE154" s="159">
        <v>43391</v>
      </c>
      <c r="AF154" s="117">
        <f t="shared" ca="1" si="20"/>
        <v>405</v>
      </c>
      <c r="AG154" s="160">
        <f t="shared" ca="1" si="21"/>
        <v>1</v>
      </c>
      <c r="AH154" s="160">
        <f t="shared" ca="1" si="22"/>
        <v>1</v>
      </c>
      <c r="AI154" s="179">
        <f t="shared" ca="1" si="23"/>
        <v>1.1095890410958904</v>
      </c>
      <c r="AJ154" s="121" t="str">
        <f t="shared" ca="1" si="24"/>
        <v>7</v>
      </c>
      <c r="AK154" s="159"/>
      <c r="AL154" s="181"/>
      <c r="AM154" s="163">
        <v>38</v>
      </c>
      <c r="AN154" s="107"/>
      <c r="AO154" s="163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62"/>
      <c r="BE154" s="162"/>
      <c r="BF154" s="174"/>
      <c r="BG154" s="174"/>
      <c r="BH154" s="157"/>
      <c r="BI154" s="157"/>
      <c r="BJ154" s="157"/>
      <c r="BK154" s="157"/>
      <c r="BL154" s="157"/>
      <c r="BM154" s="157"/>
      <c r="BN154" s="157"/>
      <c r="BO154" s="157"/>
      <c r="BP154" s="157"/>
      <c r="BQ154" s="157"/>
      <c r="BR154" s="157"/>
      <c r="BS154" s="157"/>
      <c r="BT154" s="124"/>
      <c r="BU154" s="166"/>
      <c r="BV154" s="167"/>
      <c r="BW154" s="168"/>
      <c r="BX154" s="168"/>
      <c r="BY154" s="169"/>
      <c r="BZ154" s="169"/>
      <c r="CA154" s="170"/>
    </row>
    <row r="155" spans="1:79" s="171" customFormat="1" ht="25.5" x14ac:dyDescent="0.5">
      <c r="A155" s="100">
        <v>146</v>
      </c>
      <c r="B155" s="172" t="s">
        <v>950</v>
      </c>
      <c r="C155" s="163"/>
      <c r="D155" s="163" t="s">
        <v>105</v>
      </c>
      <c r="E155" s="157" t="s">
        <v>951</v>
      </c>
      <c r="F155" s="153" t="s">
        <v>952</v>
      </c>
      <c r="G155" s="103" t="s">
        <v>953</v>
      </c>
      <c r="H155" s="152" t="s">
        <v>311</v>
      </c>
      <c r="I155" s="152" t="s">
        <v>395</v>
      </c>
      <c r="J155" s="153" t="s">
        <v>954</v>
      </c>
      <c r="K155" s="173">
        <v>3229800009925</v>
      </c>
      <c r="L155" s="174">
        <v>27494</v>
      </c>
      <c r="M155" s="107">
        <f t="shared" ca="1" si="19"/>
        <v>44</v>
      </c>
      <c r="N155" s="175">
        <v>4081882932</v>
      </c>
      <c r="O155" s="163" t="s">
        <v>110</v>
      </c>
      <c r="P155" s="109" t="s">
        <v>523</v>
      </c>
      <c r="Q155" s="109" t="s">
        <v>172</v>
      </c>
      <c r="R155" s="157">
        <f t="shared" si="25"/>
        <v>-43405</v>
      </c>
      <c r="S155" s="157"/>
      <c r="T155" s="109" t="s">
        <v>120</v>
      </c>
      <c r="U155" s="164" t="s">
        <v>101</v>
      </c>
      <c r="V155" s="164" t="s">
        <v>518</v>
      </c>
      <c r="W155" s="222">
        <v>43542</v>
      </c>
      <c r="X155" s="163"/>
      <c r="Y155" s="163" t="s">
        <v>825</v>
      </c>
      <c r="Z155" s="163"/>
      <c r="AA155" s="163"/>
      <c r="AB155" s="162"/>
      <c r="AC155" s="158">
        <v>43405</v>
      </c>
      <c r="AD155" s="115">
        <f t="shared" si="18"/>
        <v>43525</v>
      </c>
      <c r="AE155" s="159">
        <v>43405</v>
      </c>
      <c r="AF155" s="117">
        <f t="shared" ca="1" si="20"/>
        <v>391</v>
      </c>
      <c r="AG155" s="160">
        <f t="shared" ca="1" si="21"/>
        <v>1</v>
      </c>
      <c r="AH155" s="160">
        <f t="shared" ca="1" si="22"/>
        <v>0</v>
      </c>
      <c r="AI155" s="179">
        <f t="shared" ca="1" si="23"/>
        <v>1.0712328767123287</v>
      </c>
      <c r="AJ155" s="121" t="str">
        <f t="shared" ca="1" si="24"/>
        <v>7</v>
      </c>
      <c r="AK155" s="159"/>
      <c r="AL155" s="181"/>
      <c r="AM155" s="163">
        <v>24</v>
      </c>
      <c r="AN155" s="107"/>
      <c r="AO155" s="163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62"/>
      <c r="BE155" s="162"/>
      <c r="BF155" s="174"/>
      <c r="BG155" s="174"/>
      <c r="BH155" s="157"/>
      <c r="BI155" s="157"/>
      <c r="BJ155" s="157"/>
      <c r="BK155" s="157"/>
      <c r="BL155" s="157"/>
      <c r="BM155" s="157"/>
      <c r="BN155" s="157"/>
      <c r="BO155" s="157"/>
      <c r="BP155" s="157"/>
      <c r="BQ155" s="157"/>
      <c r="BR155" s="157"/>
      <c r="BS155" s="157"/>
      <c r="BT155" s="124"/>
      <c r="BU155" s="166"/>
      <c r="BV155" s="167"/>
      <c r="BW155" s="168"/>
      <c r="BX155" s="168"/>
      <c r="BY155" s="169"/>
      <c r="BZ155" s="169"/>
      <c r="CA155" s="170"/>
    </row>
    <row r="156" spans="1:79" s="171" customFormat="1" ht="25.5" x14ac:dyDescent="0.5">
      <c r="A156" s="100">
        <v>147</v>
      </c>
      <c r="B156" s="172" t="s">
        <v>955</v>
      </c>
      <c r="C156" s="163"/>
      <c r="D156" s="163" t="s">
        <v>105</v>
      </c>
      <c r="E156" s="157" t="s">
        <v>956</v>
      </c>
      <c r="F156" s="153" t="s">
        <v>957</v>
      </c>
      <c r="G156" s="103" t="s">
        <v>958</v>
      </c>
      <c r="H156" s="152" t="s">
        <v>956</v>
      </c>
      <c r="I156" s="152" t="s">
        <v>395</v>
      </c>
      <c r="J156" s="153" t="s">
        <v>959</v>
      </c>
      <c r="K156" s="173">
        <v>1330400060618</v>
      </c>
      <c r="L156" s="174">
        <v>31281</v>
      </c>
      <c r="M156" s="107">
        <f t="shared" ca="1" si="19"/>
        <v>34</v>
      </c>
      <c r="N156" s="175"/>
      <c r="O156" s="163" t="s">
        <v>110</v>
      </c>
      <c r="P156" s="109" t="s">
        <v>523</v>
      </c>
      <c r="Q156" s="109" t="s">
        <v>172</v>
      </c>
      <c r="R156" s="157">
        <f t="shared" si="25"/>
        <v>-43419</v>
      </c>
      <c r="S156" s="157"/>
      <c r="T156" s="109" t="s">
        <v>120</v>
      </c>
      <c r="U156" s="164" t="s">
        <v>101</v>
      </c>
      <c r="V156" s="164" t="s">
        <v>518</v>
      </c>
      <c r="W156" s="222">
        <v>43542</v>
      </c>
      <c r="X156" s="163"/>
      <c r="Y156" s="163" t="s">
        <v>825</v>
      </c>
      <c r="Z156" s="163"/>
      <c r="AA156" s="163"/>
      <c r="AB156" s="162"/>
      <c r="AC156" s="158">
        <v>43419</v>
      </c>
      <c r="AD156" s="115">
        <f t="shared" si="18"/>
        <v>43539</v>
      </c>
      <c r="AE156" s="159">
        <v>43419</v>
      </c>
      <c r="AF156" s="117">
        <f t="shared" ca="1" si="20"/>
        <v>377</v>
      </c>
      <c r="AG156" s="160">
        <f t="shared" ca="1" si="21"/>
        <v>1</v>
      </c>
      <c r="AH156" s="160">
        <f t="shared" ca="1" si="22"/>
        <v>0</v>
      </c>
      <c r="AI156" s="179">
        <f t="shared" ca="1" si="23"/>
        <v>1.0328767123287672</v>
      </c>
      <c r="AJ156" s="121" t="str">
        <f t="shared" ca="1" si="24"/>
        <v>7</v>
      </c>
      <c r="AK156" s="159"/>
      <c r="AL156" s="181"/>
      <c r="AM156" s="163">
        <v>22</v>
      </c>
      <c r="AN156" s="107"/>
      <c r="AO156" s="163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62"/>
      <c r="BE156" s="162"/>
      <c r="BF156" s="174"/>
      <c r="BG156" s="174"/>
      <c r="BH156" s="157"/>
      <c r="BI156" s="157"/>
      <c r="BJ156" s="157"/>
      <c r="BK156" s="157"/>
      <c r="BL156" s="157"/>
      <c r="BM156" s="157"/>
      <c r="BN156" s="157"/>
      <c r="BO156" s="157"/>
      <c r="BP156" s="157"/>
      <c r="BQ156" s="157"/>
      <c r="BR156" s="157"/>
      <c r="BS156" s="157"/>
      <c r="BT156" s="124"/>
      <c r="BU156" s="166"/>
      <c r="BV156" s="167"/>
      <c r="BW156" s="168"/>
      <c r="BX156" s="168"/>
      <c r="BY156" s="169"/>
      <c r="BZ156" s="169"/>
      <c r="CA156" s="170"/>
    </row>
    <row r="157" spans="1:79" s="171" customFormat="1" ht="25.5" x14ac:dyDescent="0.5">
      <c r="A157" s="100">
        <v>148</v>
      </c>
      <c r="B157" s="172" t="s">
        <v>960</v>
      </c>
      <c r="C157" s="211" t="s">
        <v>188</v>
      </c>
      <c r="D157" s="163" t="s">
        <v>93</v>
      </c>
      <c r="E157" s="157" t="s">
        <v>961</v>
      </c>
      <c r="F157" s="153" t="s">
        <v>962</v>
      </c>
      <c r="G157" s="103" t="s">
        <v>963</v>
      </c>
      <c r="H157" s="152" t="s">
        <v>964</v>
      </c>
      <c r="I157" s="152" t="s">
        <v>443</v>
      </c>
      <c r="J157" s="153" t="s">
        <v>965</v>
      </c>
      <c r="K157" s="173" t="s">
        <v>966</v>
      </c>
      <c r="L157" s="174">
        <v>29231</v>
      </c>
      <c r="M157" s="107">
        <f t="shared" ca="1" si="19"/>
        <v>39</v>
      </c>
      <c r="N157" s="175"/>
      <c r="O157" s="163" t="s">
        <v>98</v>
      </c>
      <c r="P157" s="109" t="s">
        <v>523</v>
      </c>
      <c r="Q157" s="109" t="s">
        <v>290</v>
      </c>
      <c r="R157" s="157">
        <f t="shared" si="25"/>
        <v>-43430</v>
      </c>
      <c r="S157" s="157"/>
      <c r="T157" s="109" t="s">
        <v>120</v>
      </c>
      <c r="U157" s="164" t="s">
        <v>101</v>
      </c>
      <c r="V157" s="164" t="s">
        <v>518</v>
      </c>
      <c r="W157" s="222">
        <v>43543</v>
      </c>
      <c r="X157" s="163"/>
      <c r="Y157" s="163" t="s">
        <v>825</v>
      </c>
      <c r="Z157" s="163"/>
      <c r="AA157" s="163"/>
      <c r="AB157" s="162"/>
      <c r="AC157" s="158">
        <v>43430</v>
      </c>
      <c r="AD157" s="115">
        <f t="shared" si="18"/>
        <v>43550</v>
      </c>
      <c r="AE157" s="159">
        <v>43430</v>
      </c>
      <c r="AF157" s="117">
        <f t="shared" ca="1" si="20"/>
        <v>366</v>
      </c>
      <c r="AG157" s="160">
        <f t="shared" ca="1" si="21"/>
        <v>1</v>
      </c>
      <c r="AH157" s="160">
        <f t="shared" ca="1" si="22"/>
        <v>0</v>
      </c>
      <c r="AI157" s="179">
        <f t="shared" ca="1" si="23"/>
        <v>1.0027397260273974</v>
      </c>
      <c r="AJ157" s="121" t="str">
        <f t="shared" ca="1" si="24"/>
        <v>7</v>
      </c>
      <c r="AK157" s="159"/>
      <c r="AL157" s="181"/>
      <c r="AM157" s="163"/>
      <c r="AN157" s="107"/>
      <c r="AO157" s="163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62"/>
      <c r="BE157" s="162"/>
      <c r="BF157" s="174"/>
      <c r="BG157" s="174"/>
      <c r="BH157" s="157"/>
      <c r="BI157" s="157"/>
      <c r="BJ157" s="157"/>
      <c r="BK157" s="157"/>
      <c r="BL157" s="157"/>
      <c r="BM157" s="157"/>
      <c r="BN157" s="157"/>
      <c r="BO157" s="157"/>
      <c r="BP157" s="157"/>
      <c r="BQ157" s="157"/>
      <c r="BR157" s="157"/>
      <c r="BS157" s="157"/>
      <c r="BT157" s="124"/>
      <c r="BU157" s="166"/>
      <c r="BV157" s="167"/>
      <c r="BW157" s="168"/>
      <c r="BX157" s="168"/>
      <c r="BY157" s="169"/>
      <c r="BZ157" s="169"/>
      <c r="CA157" s="170"/>
    </row>
    <row r="158" spans="1:79" s="171" customFormat="1" ht="25.5" x14ac:dyDescent="0.5">
      <c r="A158" s="100">
        <v>149</v>
      </c>
      <c r="B158" s="172" t="s">
        <v>967</v>
      </c>
      <c r="C158" s="211" t="s">
        <v>188</v>
      </c>
      <c r="D158" s="163" t="s">
        <v>123</v>
      </c>
      <c r="E158" s="157" t="s">
        <v>968</v>
      </c>
      <c r="F158" s="153" t="s">
        <v>962</v>
      </c>
      <c r="G158" s="103" t="s">
        <v>969</v>
      </c>
      <c r="H158" s="152" t="s">
        <v>123</v>
      </c>
      <c r="I158" s="152" t="s">
        <v>730</v>
      </c>
      <c r="J158" s="153" t="s">
        <v>970</v>
      </c>
      <c r="K158" s="173" t="s">
        <v>971</v>
      </c>
      <c r="L158" s="174">
        <v>30722</v>
      </c>
      <c r="M158" s="107">
        <f t="shared" ca="1" si="19"/>
        <v>35</v>
      </c>
      <c r="N158" s="175"/>
      <c r="O158" s="163" t="s">
        <v>110</v>
      </c>
      <c r="P158" s="109" t="s">
        <v>523</v>
      </c>
      <c r="Q158" s="109" t="s">
        <v>290</v>
      </c>
      <c r="R158" s="157">
        <f t="shared" si="25"/>
        <v>-43430</v>
      </c>
      <c r="S158" s="157"/>
      <c r="T158" s="109" t="s">
        <v>120</v>
      </c>
      <c r="U158" s="164" t="s">
        <v>101</v>
      </c>
      <c r="V158" s="164" t="s">
        <v>518</v>
      </c>
      <c r="W158" s="222">
        <v>43543</v>
      </c>
      <c r="X158" s="163"/>
      <c r="Y158" s="163" t="s">
        <v>825</v>
      </c>
      <c r="Z158" s="163"/>
      <c r="AA158" s="163"/>
      <c r="AB158" s="162"/>
      <c r="AC158" s="158">
        <v>43430</v>
      </c>
      <c r="AD158" s="115">
        <f t="shared" si="18"/>
        <v>43550</v>
      </c>
      <c r="AE158" s="159">
        <v>43430</v>
      </c>
      <c r="AF158" s="117">
        <f t="shared" ca="1" si="20"/>
        <v>366</v>
      </c>
      <c r="AG158" s="160">
        <f t="shared" ca="1" si="21"/>
        <v>1</v>
      </c>
      <c r="AH158" s="160">
        <f t="shared" ca="1" si="22"/>
        <v>0</v>
      </c>
      <c r="AI158" s="179">
        <f t="shared" ca="1" si="23"/>
        <v>1.0027397260273974</v>
      </c>
      <c r="AJ158" s="121" t="str">
        <f t="shared" ca="1" si="24"/>
        <v>7</v>
      </c>
      <c r="AK158" s="159"/>
      <c r="AL158" s="181"/>
      <c r="AM158" s="163"/>
      <c r="AN158" s="107"/>
      <c r="AO158" s="163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62"/>
      <c r="BE158" s="162"/>
      <c r="BF158" s="174"/>
      <c r="BG158" s="174"/>
      <c r="BH158" s="157"/>
      <c r="BI158" s="157"/>
      <c r="BJ158" s="157"/>
      <c r="BK158" s="157"/>
      <c r="BL158" s="157"/>
      <c r="BM158" s="157"/>
      <c r="BN158" s="157"/>
      <c r="BO158" s="157"/>
      <c r="BP158" s="157"/>
      <c r="BQ158" s="157"/>
      <c r="BR158" s="157"/>
      <c r="BS158" s="157"/>
      <c r="BT158" s="124"/>
      <c r="BU158" s="166"/>
      <c r="BV158" s="167"/>
      <c r="BW158" s="168"/>
      <c r="BX158" s="168"/>
      <c r="BY158" s="169"/>
      <c r="BZ158" s="169"/>
      <c r="CA158" s="170"/>
    </row>
    <row r="159" spans="1:79" s="171" customFormat="1" ht="25.5" x14ac:dyDescent="0.5">
      <c r="A159" s="100">
        <v>150</v>
      </c>
      <c r="B159" s="172" t="s">
        <v>972</v>
      </c>
      <c r="C159" s="211" t="s">
        <v>188</v>
      </c>
      <c r="D159" s="163" t="s">
        <v>93</v>
      </c>
      <c r="E159" s="157" t="s">
        <v>973</v>
      </c>
      <c r="F159" s="153" t="s">
        <v>974</v>
      </c>
      <c r="G159" s="103" t="s">
        <v>975</v>
      </c>
      <c r="H159" s="152" t="s">
        <v>973</v>
      </c>
      <c r="I159" s="152" t="s">
        <v>443</v>
      </c>
      <c r="J159" s="153" t="s">
        <v>976</v>
      </c>
      <c r="K159" s="173" t="s">
        <v>977</v>
      </c>
      <c r="L159" s="174">
        <v>34760</v>
      </c>
      <c r="M159" s="107">
        <f t="shared" ca="1" si="19"/>
        <v>24</v>
      </c>
      <c r="N159" s="175"/>
      <c r="O159" s="163" t="s">
        <v>98</v>
      </c>
      <c r="P159" s="109" t="s">
        <v>523</v>
      </c>
      <c r="Q159" s="109" t="s">
        <v>227</v>
      </c>
      <c r="R159" s="157">
        <f t="shared" si="25"/>
        <v>-43430</v>
      </c>
      <c r="S159" s="157"/>
      <c r="T159" s="109" t="s">
        <v>120</v>
      </c>
      <c r="U159" s="164" t="s">
        <v>101</v>
      </c>
      <c r="V159" s="164" t="s">
        <v>518</v>
      </c>
      <c r="W159" s="222">
        <v>43543</v>
      </c>
      <c r="X159" s="163"/>
      <c r="Y159" s="163" t="s">
        <v>825</v>
      </c>
      <c r="Z159" s="163"/>
      <c r="AA159" s="163"/>
      <c r="AB159" s="162"/>
      <c r="AC159" s="158">
        <v>43430</v>
      </c>
      <c r="AD159" s="115">
        <f t="shared" si="18"/>
        <v>43550</v>
      </c>
      <c r="AE159" s="159">
        <v>43430</v>
      </c>
      <c r="AF159" s="117">
        <f t="shared" ca="1" si="20"/>
        <v>366</v>
      </c>
      <c r="AG159" s="160">
        <f t="shared" ca="1" si="21"/>
        <v>1</v>
      </c>
      <c r="AH159" s="160">
        <f t="shared" ca="1" si="22"/>
        <v>0</v>
      </c>
      <c r="AI159" s="179">
        <f t="shared" ca="1" si="23"/>
        <v>1.0027397260273974</v>
      </c>
      <c r="AJ159" s="121" t="str">
        <f t="shared" ca="1" si="24"/>
        <v>7</v>
      </c>
      <c r="AK159" s="159"/>
      <c r="AL159" s="181"/>
      <c r="AM159" s="163"/>
      <c r="AN159" s="107"/>
      <c r="AO159" s="163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62"/>
      <c r="BE159" s="162"/>
      <c r="BF159" s="174"/>
      <c r="BG159" s="174"/>
      <c r="BH159" s="157"/>
      <c r="BI159" s="157"/>
      <c r="BJ159" s="157"/>
      <c r="BK159" s="157"/>
      <c r="BL159" s="157"/>
      <c r="BM159" s="157"/>
      <c r="BN159" s="157"/>
      <c r="BO159" s="157"/>
      <c r="BP159" s="157"/>
      <c r="BQ159" s="157"/>
      <c r="BR159" s="157"/>
      <c r="BS159" s="157"/>
      <c r="BT159" s="124"/>
      <c r="BU159" s="166"/>
      <c r="BV159" s="167"/>
      <c r="BW159" s="168"/>
      <c r="BX159" s="168"/>
      <c r="BY159" s="169"/>
      <c r="BZ159" s="169"/>
      <c r="CA159" s="170"/>
    </row>
    <row r="160" spans="1:79" s="171" customFormat="1" ht="26.25" x14ac:dyDescent="0.55000000000000004">
      <c r="A160" s="100">
        <v>151</v>
      </c>
      <c r="B160" s="172" t="s">
        <v>978</v>
      </c>
      <c r="C160" s="211" t="s">
        <v>188</v>
      </c>
      <c r="D160" s="163" t="s">
        <v>123</v>
      </c>
      <c r="E160" s="157" t="s">
        <v>693</v>
      </c>
      <c r="F160" s="153" t="s">
        <v>979</v>
      </c>
      <c r="G160" s="103" t="s">
        <v>980</v>
      </c>
      <c r="H160" s="152" t="s">
        <v>693</v>
      </c>
      <c r="I160" s="152" t="s">
        <v>730</v>
      </c>
      <c r="J160" s="153" t="s">
        <v>981</v>
      </c>
      <c r="K160" s="224" t="s">
        <v>982</v>
      </c>
      <c r="L160" s="174">
        <v>34491</v>
      </c>
      <c r="M160" s="107">
        <f t="shared" ca="1" si="19"/>
        <v>25</v>
      </c>
      <c r="N160" s="175"/>
      <c r="O160" s="163" t="s">
        <v>110</v>
      </c>
      <c r="P160" s="109" t="s">
        <v>523</v>
      </c>
      <c r="Q160" s="109" t="s">
        <v>290</v>
      </c>
      <c r="R160" s="157">
        <f t="shared" si="25"/>
        <v>-43430</v>
      </c>
      <c r="S160" s="157"/>
      <c r="T160" s="109" t="s">
        <v>120</v>
      </c>
      <c r="U160" s="164" t="s">
        <v>101</v>
      </c>
      <c r="V160" s="164" t="s">
        <v>518</v>
      </c>
      <c r="W160" s="222">
        <v>43543</v>
      </c>
      <c r="X160" s="163"/>
      <c r="Y160" s="163" t="s">
        <v>825</v>
      </c>
      <c r="Z160" s="163"/>
      <c r="AA160" s="163"/>
      <c r="AB160" s="162"/>
      <c r="AC160" s="158">
        <v>43430</v>
      </c>
      <c r="AD160" s="115">
        <f t="shared" si="18"/>
        <v>43550</v>
      </c>
      <c r="AE160" s="159">
        <v>43430</v>
      </c>
      <c r="AF160" s="117">
        <f t="shared" ca="1" si="20"/>
        <v>366</v>
      </c>
      <c r="AG160" s="160">
        <f t="shared" ca="1" si="21"/>
        <v>1</v>
      </c>
      <c r="AH160" s="160">
        <f t="shared" ca="1" si="22"/>
        <v>0</v>
      </c>
      <c r="AI160" s="179">
        <f t="shared" ca="1" si="23"/>
        <v>1.0027397260273974</v>
      </c>
      <c r="AJ160" s="121" t="str">
        <f t="shared" ca="1" si="24"/>
        <v>7</v>
      </c>
      <c r="AK160" s="159"/>
      <c r="AL160" s="181"/>
      <c r="AM160" s="163"/>
      <c r="AN160" s="107"/>
      <c r="AO160" s="163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62"/>
      <c r="BE160" s="162"/>
      <c r="BF160" s="174"/>
      <c r="BG160" s="174"/>
      <c r="BH160" s="157"/>
      <c r="BI160" s="157"/>
      <c r="BJ160" s="157"/>
      <c r="BK160" s="157"/>
      <c r="BL160" s="157"/>
      <c r="BM160" s="157"/>
      <c r="BN160" s="157"/>
      <c r="BO160" s="157"/>
      <c r="BP160" s="157"/>
      <c r="BQ160" s="157"/>
      <c r="BR160" s="157"/>
      <c r="BS160" s="157"/>
      <c r="BT160" s="124"/>
      <c r="BU160" s="166"/>
      <c r="BV160" s="167"/>
      <c r="BW160" s="168"/>
      <c r="BX160" s="168"/>
      <c r="BY160" s="169"/>
      <c r="BZ160" s="169"/>
      <c r="CA160" s="170"/>
    </row>
    <row r="161" spans="1:79" s="171" customFormat="1" ht="26.25" x14ac:dyDescent="0.55000000000000004">
      <c r="A161" s="100">
        <v>152</v>
      </c>
      <c r="B161" s="172" t="s">
        <v>983</v>
      </c>
      <c r="C161" s="211" t="s">
        <v>188</v>
      </c>
      <c r="D161" s="163" t="s">
        <v>123</v>
      </c>
      <c r="E161" s="157" t="s">
        <v>984</v>
      </c>
      <c r="F161" s="153" t="s">
        <v>985</v>
      </c>
      <c r="G161" s="103" t="s">
        <v>986</v>
      </c>
      <c r="H161" s="152" t="s">
        <v>984</v>
      </c>
      <c r="I161" s="152" t="s">
        <v>730</v>
      </c>
      <c r="J161" s="153" t="s">
        <v>987</v>
      </c>
      <c r="K161" s="224" t="s">
        <v>988</v>
      </c>
      <c r="L161" s="174">
        <v>36562</v>
      </c>
      <c r="M161" s="107">
        <f t="shared" ca="1" si="19"/>
        <v>19</v>
      </c>
      <c r="N161" s="175"/>
      <c r="O161" s="163" t="s">
        <v>110</v>
      </c>
      <c r="P161" s="109" t="s">
        <v>523</v>
      </c>
      <c r="Q161" s="109" t="s">
        <v>290</v>
      </c>
      <c r="R161" s="157">
        <f t="shared" si="25"/>
        <v>-43430</v>
      </c>
      <c r="S161" s="157"/>
      <c r="T161" s="109" t="s">
        <v>120</v>
      </c>
      <c r="U161" s="164" t="s">
        <v>101</v>
      </c>
      <c r="V161" s="164" t="s">
        <v>518</v>
      </c>
      <c r="W161" s="222">
        <v>43543</v>
      </c>
      <c r="X161" s="163"/>
      <c r="Y161" s="163" t="s">
        <v>825</v>
      </c>
      <c r="Z161" s="163"/>
      <c r="AA161" s="163"/>
      <c r="AB161" s="162"/>
      <c r="AC161" s="158">
        <v>43430</v>
      </c>
      <c r="AD161" s="115">
        <f t="shared" si="18"/>
        <v>43550</v>
      </c>
      <c r="AE161" s="159">
        <v>43430</v>
      </c>
      <c r="AF161" s="117">
        <f t="shared" ca="1" si="20"/>
        <v>366</v>
      </c>
      <c r="AG161" s="160">
        <f t="shared" ca="1" si="21"/>
        <v>1</v>
      </c>
      <c r="AH161" s="160">
        <f t="shared" ca="1" si="22"/>
        <v>0</v>
      </c>
      <c r="AI161" s="179">
        <f t="shared" ca="1" si="23"/>
        <v>1.0027397260273974</v>
      </c>
      <c r="AJ161" s="121" t="str">
        <f t="shared" ca="1" si="24"/>
        <v>7</v>
      </c>
      <c r="AK161" s="159"/>
      <c r="AL161" s="181"/>
      <c r="AM161" s="163"/>
      <c r="AN161" s="107"/>
      <c r="AO161" s="163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62"/>
      <c r="BE161" s="162"/>
      <c r="BF161" s="174"/>
      <c r="BG161" s="174"/>
      <c r="BH161" s="157"/>
      <c r="BI161" s="157"/>
      <c r="BJ161" s="157"/>
      <c r="BK161" s="157"/>
      <c r="BL161" s="157"/>
      <c r="BM161" s="157"/>
      <c r="BN161" s="157"/>
      <c r="BO161" s="157"/>
      <c r="BP161" s="157"/>
      <c r="BQ161" s="157"/>
      <c r="BR161" s="157"/>
      <c r="BS161" s="157"/>
      <c r="BT161" s="124"/>
      <c r="BU161" s="166"/>
      <c r="BV161" s="167"/>
      <c r="BW161" s="168"/>
      <c r="BX161" s="168"/>
      <c r="BY161" s="169"/>
      <c r="BZ161" s="169"/>
      <c r="CA161" s="170"/>
    </row>
    <row r="162" spans="1:79" s="171" customFormat="1" ht="26.25" x14ac:dyDescent="0.55000000000000004">
      <c r="A162" s="100">
        <v>153</v>
      </c>
      <c r="B162" s="172" t="s">
        <v>989</v>
      </c>
      <c r="C162" s="211" t="s">
        <v>188</v>
      </c>
      <c r="D162" s="163" t="s">
        <v>123</v>
      </c>
      <c r="E162" s="157" t="s">
        <v>990</v>
      </c>
      <c r="F162" s="153" t="s">
        <v>991</v>
      </c>
      <c r="G162" s="103" t="s">
        <v>992</v>
      </c>
      <c r="H162" s="152" t="s">
        <v>993</v>
      </c>
      <c r="I162" s="152" t="s">
        <v>730</v>
      </c>
      <c r="J162" s="153" t="s">
        <v>994</v>
      </c>
      <c r="K162" s="224" t="s">
        <v>995</v>
      </c>
      <c r="L162" s="174">
        <v>34734</v>
      </c>
      <c r="M162" s="107">
        <f t="shared" ca="1" si="19"/>
        <v>24</v>
      </c>
      <c r="N162" s="175"/>
      <c r="O162" s="163" t="s">
        <v>110</v>
      </c>
      <c r="P162" s="109" t="s">
        <v>523</v>
      </c>
      <c r="Q162" s="109" t="s">
        <v>290</v>
      </c>
      <c r="R162" s="157">
        <f t="shared" si="25"/>
        <v>-43430</v>
      </c>
      <c r="S162" s="157"/>
      <c r="T162" s="109" t="s">
        <v>120</v>
      </c>
      <c r="U162" s="164" t="s">
        <v>101</v>
      </c>
      <c r="V162" s="164" t="s">
        <v>518</v>
      </c>
      <c r="W162" s="222">
        <v>43543</v>
      </c>
      <c r="X162" s="163"/>
      <c r="Y162" s="163" t="s">
        <v>825</v>
      </c>
      <c r="Z162" s="163"/>
      <c r="AA162" s="163"/>
      <c r="AB162" s="162"/>
      <c r="AC162" s="158">
        <v>43430</v>
      </c>
      <c r="AD162" s="115">
        <f t="shared" si="18"/>
        <v>43550</v>
      </c>
      <c r="AE162" s="159">
        <v>43430</v>
      </c>
      <c r="AF162" s="117">
        <f t="shared" ca="1" si="20"/>
        <v>366</v>
      </c>
      <c r="AG162" s="160">
        <f t="shared" ca="1" si="21"/>
        <v>1</v>
      </c>
      <c r="AH162" s="160">
        <f t="shared" ca="1" si="22"/>
        <v>0</v>
      </c>
      <c r="AI162" s="179">
        <f t="shared" ca="1" si="23"/>
        <v>1.0027397260273974</v>
      </c>
      <c r="AJ162" s="121" t="str">
        <f t="shared" ca="1" si="24"/>
        <v>7</v>
      </c>
      <c r="AK162" s="159"/>
      <c r="AL162" s="181"/>
      <c r="AM162" s="163"/>
      <c r="AN162" s="107"/>
      <c r="AO162" s="163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62"/>
      <c r="BE162" s="162"/>
      <c r="BF162" s="174"/>
      <c r="BG162" s="174"/>
      <c r="BH162" s="157"/>
      <c r="BI162" s="157"/>
      <c r="BJ162" s="157"/>
      <c r="BK162" s="157"/>
      <c r="BL162" s="157"/>
      <c r="BM162" s="157"/>
      <c r="BN162" s="157"/>
      <c r="BO162" s="157"/>
      <c r="BP162" s="157"/>
      <c r="BQ162" s="157"/>
      <c r="BR162" s="157"/>
      <c r="BS162" s="157"/>
      <c r="BT162" s="124"/>
      <c r="BU162" s="166"/>
      <c r="BV162" s="167"/>
      <c r="BW162" s="168"/>
      <c r="BX162" s="168"/>
      <c r="BY162" s="169"/>
      <c r="BZ162" s="169"/>
      <c r="CA162" s="170"/>
    </row>
    <row r="163" spans="1:79" s="171" customFormat="1" ht="26.25" x14ac:dyDescent="0.55000000000000004">
      <c r="A163" s="100">
        <v>154</v>
      </c>
      <c r="B163" s="172" t="s">
        <v>996</v>
      </c>
      <c r="C163" s="211" t="s">
        <v>188</v>
      </c>
      <c r="D163" s="163" t="s">
        <v>93</v>
      </c>
      <c r="E163" s="157" t="s">
        <v>206</v>
      </c>
      <c r="F163" s="153" t="s">
        <v>997</v>
      </c>
      <c r="G163" s="103" t="s">
        <v>998</v>
      </c>
      <c r="H163" s="152" t="s">
        <v>206</v>
      </c>
      <c r="I163" s="152" t="s">
        <v>443</v>
      </c>
      <c r="J163" s="153" t="s">
        <v>999</v>
      </c>
      <c r="K163" s="224" t="s">
        <v>1000</v>
      </c>
      <c r="L163" s="174">
        <v>36326</v>
      </c>
      <c r="M163" s="107">
        <f t="shared" ca="1" si="19"/>
        <v>20</v>
      </c>
      <c r="N163" s="175"/>
      <c r="O163" s="163" t="s">
        <v>98</v>
      </c>
      <c r="P163" s="109" t="s">
        <v>523</v>
      </c>
      <c r="Q163" s="109" t="s">
        <v>290</v>
      </c>
      <c r="R163" s="157">
        <f t="shared" si="25"/>
        <v>-43430</v>
      </c>
      <c r="S163" s="157"/>
      <c r="T163" s="109" t="s">
        <v>120</v>
      </c>
      <c r="U163" s="164" t="s">
        <v>101</v>
      </c>
      <c r="V163" s="164" t="s">
        <v>518</v>
      </c>
      <c r="W163" s="222">
        <v>43543</v>
      </c>
      <c r="X163" s="163"/>
      <c r="Y163" s="163" t="s">
        <v>825</v>
      </c>
      <c r="Z163" s="163"/>
      <c r="AA163" s="163"/>
      <c r="AB163" s="162"/>
      <c r="AC163" s="158">
        <v>43430</v>
      </c>
      <c r="AD163" s="115">
        <f t="shared" si="18"/>
        <v>43550</v>
      </c>
      <c r="AE163" s="159">
        <v>43430</v>
      </c>
      <c r="AF163" s="117">
        <f t="shared" ca="1" si="20"/>
        <v>366</v>
      </c>
      <c r="AG163" s="160">
        <f t="shared" ca="1" si="21"/>
        <v>1</v>
      </c>
      <c r="AH163" s="160">
        <f t="shared" ca="1" si="22"/>
        <v>0</v>
      </c>
      <c r="AI163" s="179">
        <f t="shared" ca="1" si="23"/>
        <v>1.0027397260273974</v>
      </c>
      <c r="AJ163" s="121" t="str">
        <f t="shared" ca="1" si="24"/>
        <v>7</v>
      </c>
      <c r="AK163" s="159"/>
      <c r="AL163" s="181"/>
      <c r="AM163" s="163"/>
      <c r="AN163" s="107"/>
      <c r="AO163" s="163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62"/>
      <c r="BE163" s="162"/>
      <c r="BF163" s="174"/>
      <c r="BG163" s="174"/>
      <c r="BH163" s="157"/>
      <c r="BI163" s="157"/>
      <c r="BJ163" s="157"/>
      <c r="BK163" s="157"/>
      <c r="BL163" s="157"/>
      <c r="BM163" s="157"/>
      <c r="BN163" s="157"/>
      <c r="BO163" s="157"/>
      <c r="BP163" s="157"/>
      <c r="BQ163" s="157"/>
      <c r="BR163" s="157"/>
      <c r="BS163" s="157"/>
      <c r="BT163" s="124"/>
      <c r="BU163" s="166"/>
      <c r="BV163" s="167"/>
      <c r="BW163" s="168"/>
      <c r="BX163" s="168"/>
      <c r="BY163" s="169"/>
      <c r="BZ163" s="169"/>
      <c r="CA163" s="170"/>
    </row>
    <row r="164" spans="1:79" s="171" customFormat="1" ht="26.25" x14ac:dyDescent="0.55000000000000004">
      <c r="A164" s="100">
        <v>155</v>
      </c>
      <c r="B164" s="172" t="s">
        <v>1001</v>
      </c>
      <c r="C164" s="211" t="s">
        <v>188</v>
      </c>
      <c r="D164" s="163" t="s">
        <v>123</v>
      </c>
      <c r="E164" s="157" t="s">
        <v>573</v>
      </c>
      <c r="F164" s="153" t="s">
        <v>1002</v>
      </c>
      <c r="G164" s="103" t="s">
        <v>1003</v>
      </c>
      <c r="H164" s="152" t="s">
        <v>573</v>
      </c>
      <c r="I164" s="152" t="s">
        <v>730</v>
      </c>
      <c r="J164" s="153" t="s">
        <v>1004</v>
      </c>
      <c r="K164" s="224" t="s">
        <v>1005</v>
      </c>
      <c r="L164" s="174">
        <v>32092</v>
      </c>
      <c r="M164" s="107">
        <f t="shared" ca="1" si="19"/>
        <v>32</v>
      </c>
      <c r="N164" s="175"/>
      <c r="O164" s="163" t="s">
        <v>110</v>
      </c>
      <c r="P164" s="109" t="s">
        <v>523</v>
      </c>
      <c r="Q164" s="109" t="s">
        <v>290</v>
      </c>
      <c r="R164" s="157">
        <f t="shared" si="25"/>
        <v>-43430</v>
      </c>
      <c r="S164" s="157"/>
      <c r="T164" s="109" t="s">
        <v>120</v>
      </c>
      <c r="U164" s="164" t="s">
        <v>101</v>
      </c>
      <c r="V164" s="164" t="s">
        <v>518</v>
      </c>
      <c r="W164" s="222">
        <v>43543</v>
      </c>
      <c r="X164" s="163"/>
      <c r="Y164" s="163" t="s">
        <v>825</v>
      </c>
      <c r="Z164" s="163"/>
      <c r="AA164" s="163"/>
      <c r="AB164" s="162"/>
      <c r="AC164" s="158">
        <v>43430</v>
      </c>
      <c r="AD164" s="115">
        <f t="shared" si="18"/>
        <v>43550</v>
      </c>
      <c r="AE164" s="159">
        <v>43430</v>
      </c>
      <c r="AF164" s="117">
        <f t="shared" ca="1" si="20"/>
        <v>366</v>
      </c>
      <c r="AG164" s="160">
        <f t="shared" ca="1" si="21"/>
        <v>1</v>
      </c>
      <c r="AH164" s="160">
        <f t="shared" ca="1" si="22"/>
        <v>0</v>
      </c>
      <c r="AI164" s="179">
        <f t="shared" ca="1" si="23"/>
        <v>1.0027397260273974</v>
      </c>
      <c r="AJ164" s="121" t="str">
        <f t="shared" ca="1" si="24"/>
        <v>7</v>
      </c>
      <c r="AK164" s="159"/>
      <c r="AL164" s="181"/>
      <c r="AM164" s="163"/>
      <c r="AN164" s="107"/>
      <c r="AO164" s="163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62"/>
      <c r="BE164" s="162"/>
      <c r="BF164" s="174"/>
      <c r="BG164" s="174"/>
      <c r="BH164" s="157"/>
      <c r="BI164" s="157"/>
      <c r="BJ164" s="157"/>
      <c r="BK164" s="157"/>
      <c r="BL164" s="157"/>
      <c r="BM164" s="157"/>
      <c r="BN164" s="157"/>
      <c r="BO164" s="157"/>
      <c r="BP164" s="157"/>
      <c r="BQ164" s="157"/>
      <c r="BR164" s="157"/>
      <c r="BS164" s="157"/>
      <c r="BT164" s="124"/>
      <c r="BU164" s="166"/>
      <c r="BV164" s="167"/>
      <c r="BW164" s="168"/>
      <c r="BX164" s="168"/>
      <c r="BY164" s="169"/>
      <c r="BZ164" s="169"/>
      <c r="CA164" s="170"/>
    </row>
    <row r="165" spans="1:79" s="171" customFormat="1" ht="26.25" x14ac:dyDescent="0.55000000000000004">
      <c r="A165" s="100">
        <v>156</v>
      </c>
      <c r="B165" s="172" t="s">
        <v>1006</v>
      </c>
      <c r="C165" s="211" t="s">
        <v>188</v>
      </c>
      <c r="D165" s="163" t="s">
        <v>93</v>
      </c>
      <c r="E165" s="157" t="s">
        <v>885</v>
      </c>
      <c r="F165" s="153" t="s">
        <v>1002</v>
      </c>
      <c r="G165" s="103" t="s">
        <v>1007</v>
      </c>
      <c r="H165" s="152" t="s">
        <v>887</v>
      </c>
      <c r="I165" s="152" t="s">
        <v>443</v>
      </c>
      <c r="J165" s="153" t="s">
        <v>1008</v>
      </c>
      <c r="K165" s="224" t="s">
        <v>1009</v>
      </c>
      <c r="L165" s="174">
        <v>34410</v>
      </c>
      <c r="M165" s="107">
        <f t="shared" ca="1" si="19"/>
        <v>25</v>
      </c>
      <c r="N165" s="175"/>
      <c r="O165" s="163" t="s">
        <v>98</v>
      </c>
      <c r="P165" s="109" t="s">
        <v>523</v>
      </c>
      <c r="Q165" s="109" t="s">
        <v>290</v>
      </c>
      <c r="R165" s="157">
        <f t="shared" si="25"/>
        <v>-43430</v>
      </c>
      <c r="S165" s="157"/>
      <c r="T165" s="109" t="s">
        <v>120</v>
      </c>
      <c r="U165" s="164" t="s">
        <v>101</v>
      </c>
      <c r="V165" s="164" t="s">
        <v>518</v>
      </c>
      <c r="W165" s="222">
        <v>43543</v>
      </c>
      <c r="X165" s="163"/>
      <c r="Y165" s="163" t="s">
        <v>825</v>
      </c>
      <c r="Z165" s="163"/>
      <c r="AA165" s="163"/>
      <c r="AB165" s="162"/>
      <c r="AC165" s="158">
        <v>43430</v>
      </c>
      <c r="AD165" s="115">
        <f t="shared" si="18"/>
        <v>43550</v>
      </c>
      <c r="AE165" s="159">
        <v>43430</v>
      </c>
      <c r="AF165" s="117">
        <f t="shared" ca="1" si="20"/>
        <v>366</v>
      </c>
      <c r="AG165" s="160">
        <f t="shared" ca="1" si="21"/>
        <v>1</v>
      </c>
      <c r="AH165" s="160">
        <f t="shared" ca="1" si="22"/>
        <v>0</v>
      </c>
      <c r="AI165" s="179">
        <f t="shared" ca="1" si="23"/>
        <v>1.0027397260273974</v>
      </c>
      <c r="AJ165" s="121" t="str">
        <f t="shared" ca="1" si="24"/>
        <v>7</v>
      </c>
      <c r="AK165" s="159"/>
      <c r="AL165" s="181"/>
      <c r="AM165" s="163"/>
      <c r="AN165" s="107"/>
      <c r="AO165" s="163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62"/>
      <c r="BE165" s="162"/>
      <c r="BF165" s="174"/>
      <c r="BG165" s="174"/>
      <c r="BH165" s="157"/>
      <c r="BI165" s="157"/>
      <c r="BJ165" s="157"/>
      <c r="BK165" s="157"/>
      <c r="BL165" s="157"/>
      <c r="BM165" s="157"/>
      <c r="BN165" s="157"/>
      <c r="BO165" s="157"/>
      <c r="BP165" s="157"/>
      <c r="BQ165" s="157"/>
      <c r="BR165" s="157"/>
      <c r="BS165" s="157"/>
      <c r="BT165" s="124"/>
      <c r="BU165" s="166"/>
      <c r="BV165" s="167"/>
      <c r="BW165" s="168"/>
      <c r="BX165" s="168"/>
      <c r="BY165" s="169"/>
      <c r="BZ165" s="169"/>
      <c r="CA165" s="170"/>
    </row>
    <row r="166" spans="1:79" s="171" customFormat="1" ht="26.25" x14ac:dyDescent="0.55000000000000004">
      <c r="A166" s="100">
        <v>157</v>
      </c>
      <c r="B166" s="172" t="s">
        <v>1010</v>
      </c>
      <c r="C166" s="211" t="s">
        <v>188</v>
      </c>
      <c r="D166" s="163" t="s">
        <v>123</v>
      </c>
      <c r="E166" s="157" t="s">
        <v>1011</v>
      </c>
      <c r="F166" s="153" t="s">
        <v>879</v>
      </c>
      <c r="G166" s="103" t="s">
        <v>1012</v>
      </c>
      <c r="H166" s="152" t="s">
        <v>1011</v>
      </c>
      <c r="I166" s="152" t="s">
        <v>730</v>
      </c>
      <c r="J166" s="153" t="s">
        <v>1013</v>
      </c>
      <c r="K166" s="224" t="s">
        <v>1014</v>
      </c>
      <c r="L166" s="174">
        <v>36560</v>
      </c>
      <c r="M166" s="107">
        <f t="shared" ca="1" si="19"/>
        <v>19</v>
      </c>
      <c r="N166" s="175"/>
      <c r="O166" s="163" t="s">
        <v>110</v>
      </c>
      <c r="P166" s="109" t="s">
        <v>523</v>
      </c>
      <c r="Q166" s="109" t="s">
        <v>290</v>
      </c>
      <c r="R166" s="157">
        <f t="shared" si="25"/>
        <v>-43430</v>
      </c>
      <c r="S166" s="157"/>
      <c r="T166" s="109" t="s">
        <v>120</v>
      </c>
      <c r="U166" s="164" t="s">
        <v>101</v>
      </c>
      <c r="V166" s="164" t="s">
        <v>518</v>
      </c>
      <c r="W166" s="222">
        <v>43543</v>
      </c>
      <c r="X166" s="163"/>
      <c r="Y166" s="163" t="s">
        <v>825</v>
      </c>
      <c r="Z166" s="163"/>
      <c r="AA166" s="163"/>
      <c r="AB166" s="162"/>
      <c r="AC166" s="158">
        <v>43430</v>
      </c>
      <c r="AD166" s="115">
        <f t="shared" si="18"/>
        <v>43550</v>
      </c>
      <c r="AE166" s="159">
        <v>43430</v>
      </c>
      <c r="AF166" s="117">
        <f t="shared" ca="1" si="20"/>
        <v>366</v>
      </c>
      <c r="AG166" s="160">
        <f t="shared" ca="1" si="21"/>
        <v>1</v>
      </c>
      <c r="AH166" s="160">
        <f t="shared" ca="1" si="22"/>
        <v>0</v>
      </c>
      <c r="AI166" s="179">
        <f t="shared" ca="1" si="23"/>
        <v>1.0027397260273974</v>
      </c>
      <c r="AJ166" s="121" t="str">
        <f t="shared" ca="1" si="24"/>
        <v>7</v>
      </c>
      <c r="AK166" s="159"/>
      <c r="AL166" s="181"/>
      <c r="AM166" s="163"/>
      <c r="AN166" s="107"/>
      <c r="AO166" s="163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62"/>
      <c r="BE166" s="162"/>
      <c r="BF166" s="174"/>
      <c r="BG166" s="174"/>
      <c r="BH166" s="157"/>
      <c r="BI166" s="157"/>
      <c r="BJ166" s="157"/>
      <c r="BK166" s="157"/>
      <c r="BL166" s="157"/>
      <c r="BM166" s="157"/>
      <c r="BN166" s="157"/>
      <c r="BO166" s="157"/>
      <c r="BP166" s="157"/>
      <c r="BQ166" s="157"/>
      <c r="BR166" s="157"/>
      <c r="BS166" s="157"/>
      <c r="BT166" s="124"/>
      <c r="BU166" s="166"/>
      <c r="BV166" s="167"/>
      <c r="BW166" s="168"/>
      <c r="BX166" s="168"/>
      <c r="BY166" s="169"/>
      <c r="BZ166" s="169"/>
      <c r="CA166" s="170"/>
    </row>
    <row r="167" spans="1:79" s="171" customFormat="1" ht="26.25" x14ac:dyDescent="0.55000000000000004">
      <c r="A167" s="100">
        <v>158</v>
      </c>
      <c r="B167" s="172" t="s">
        <v>1015</v>
      </c>
      <c r="C167" s="163"/>
      <c r="D167" s="163" t="s">
        <v>105</v>
      </c>
      <c r="E167" s="157" t="s">
        <v>1016</v>
      </c>
      <c r="F167" s="153" t="s">
        <v>1017</v>
      </c>
      <c r="G167" s="103" t="s">
        <v>1018</v>
      </c>
      <c r="H167" s="152" t="s">
        <v>1019</v>
      </c>
      <c r="I167" s="152" t="s">
        <v>395</v>
      </c>
      <c r="J167" s="153" t="s">
        <v>1020</v>
      </c>
      <c r="K167" s="224">
        <v>371060074043</v>
      </c>
      <c r="L167" s="174">
        <v>30344</v>
      </c>
      <c r="M167" s="107">
        <f t="shared" ca="1" si="19"/>
        <v>36</v>
      </c>
      <c r="N167" s="175"/>
      <c r="O167" s="163" t="s">
        <v>110</v>
      </c>
      <c r="P167" s="109" t="s">
        <v>523</v>
      </c>
      <c r="Q167" s="109" t="s">
        <v>290</v>
      </c>
      <c r="R167" s="157">
        <f t="shared" si="25"/>
        <v>-43615</v>
      </c>
      <c r="S167" s="157"/>
      <c r="T167" s="109" t="s">
        <v>120</v>
      </c>
      <c r="U167" s="164" t="s">
        <v>101</v>
      </c>
      <c r="V167" s="164" t="s">
        <v>518</v>
      </c>
      <c r="W167" s="163"/>
      <c r="X167" s="163"/>
      <c r="Y167" s="163" t="s">
        <v>825</v>
      </c>
      <c r="Z167" s="163"/>
      <c r="AA167" s="163"/>
      <c r="AB167" s="162"/>
      <c r="AC167" s="158">
        <v>43615</v>
      </c>
      <c r="AD167" s="115">
        <f t="shared" si="18"/>
        <v>43735</v>
      </c>
      <c r="AE167" s="159">
        <v>43615</v>
      </c>
      <c r="AF167" s="160">
        <f t="shared" ca="1" si="20"/>
        <v>181</v>
      </c>
      <c r="AG167" s="160">
        <f t="shared" ca="1" si="21"/>
        <v>0</v>
      </c>
      <c r="AH167" s="160">
        <f t="shared" ca="1" si="22"/>
        <v>5</v>
      </c>
      <c r="AI167" s="179">
        <f t="shared" ca="1" si="23"/>
        <v>0.49589041095890413</v>
      </c>
      <c r="AJ167" s="121">
        <f t="shared" ref="AJ167:AJ179" ca="1" si="26">IF(AE167="","",IF(AI167&lt;$AH$2,0,IF(YEAR(AE167)=$AH$1-1,ROUND($AJ$2/12*(12-MONTH(AE167)+1),0),IF(AG167&gt;=$AH$6,$AJ$6,IF(AG167&gt;=$AH$5,$AJ$5,IF(AG167&gt;=$AH$4,$AJ$4,IF(AG167&gt;=$AH$3,$AJ$3,IF(AG167&gt;=$AH$2,$AJ$2,"Check"))))))))</f>
        <v>0</v>
      </c>
      <c r="AK167" s="159"/>
      <c r="AL167" s="181"/>
      <c r="AM167" s="163"/>
      <c r="AN167" s="107"/>
      <c r="AO167" s="163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62"/>
      <c r="BE167" s="162"/>
      <c r="BF167" s="174"/>
      <c r="BG167" s="174"/>
      <c r="BH167" s="157"/>
      <c r="BI167" s="157"/>
      <c r="BJ167" s="157"/>
      <c r="BK167" s="157"/>
      <c r="BL167" s="157"/>
      <c r="BM167" s="157"/>
      <c r="BN167" s="157"/>
      <c r="BO167" s="157"/>
      <c r="BP167" s="157"/>
      <c r="BQ167" s="157"/>
      <c r="BR167" s="157"/>
      <c r="BS167" s="157"/>
      <c r="BT167" s="124"/>
      <c r="BU167" s="166"/>
      <c r="BV167" s="167"/>
      <c r="BW167" s="168"/>
      <c r="BX167" s="168"/>
      <c r="BY167" s="169"/>
      <c r="BZ167" s="169"/>
      <c r="CA167" s="170"/>
    </row>
    <row r="168" spans="1:79" s="171" customFormat="1" ht="26.25" x14ac:dyDescent="0.55000000000000004">
      <c r="A168" s="100">
        <v>159</v>
      </c>
      <c r="B168" s="172" t="s">
        <v>1021</v>
      </c>
      <c r="C168" s="163"/>
      <c r="D168" s="163" t="s">
        <v>105</v>
      </c>
      <c r="E168" s="157" t="s">
        <v>1022</v>
      </c>
      <c r="F168" s="153" t="s">
        <v>1023</v>
      </c>
      <c r="G168" s="103" t="s">
        <v>1024</v>
      </c>
      <c r="H168" s="152" t="s">
        <v>177</v>
      </c>
      <c r="I168" s="152" t="s">
        <v>395</v>
      </c>
      <c r="J168" s="153" t="s">
        <v>1025</v>
      </c>
      <c r="K168" s="224">
        <v>2640100025944</v>
      </c>
      <c r="L168" s="174">
        <v>35050</v>
      </c>
      <c r="M168" s="107">
        <f t="shared" ca="1" si="19"/>
        <v>24</v>
      </c>
      <c r="N168" s="175"/>
      <c r="O168" s="163" t="s">
        <v>110</v>
      </c>
      <c r="P168" s="109" t="s">
        <v>118</v>
      </c>
      <c r="Q168" s="109" t="s">
        <v>119</v>
      </c>
      <c r="R168" s="157">
        <f t="shared" si="25"/>
        <v>-43620</v>
      </c>
      <c r="S168" s="157"/>
      <c r="T168" s="109" t="s">
        <v>120</v>
      </c>
      <c r="U168" s="164" t="s">
        <v>101</v>
      </c>
      <c r="V168" s="164" t="s">
        <v>518</v>
      </c>
      <c r="W168" s="163"/>
      <c r="X168" s="163"/>
      <c r="Y168" s="163" t="s">
        <v>825</v>
      </c>
      <c r="Z168" s="163"/>
      <c r="AA168" s="163"/>
      <c r="AB168" s="162"/>
      <c r="AC168" s="158">
        <v>43620</v>
      </c>
      <c r="AD168" s="115">
        <f t="shared" si="18"/>
        <v>43740</v>
      </c>
      <c r="AE168" s="159">
        <v>43620</v>
      </c>
      <c r="AF168" s="160">
        <f t="shared" ca="1" si="20"/>
        <v>176</v>
      </c>
      <c r="AG168" s="160">
        <f t="shared" ca="1" si="21"/>
        <v>0</v>
      </c>
      <c r="AH168" s="160">
        <f t="shared" ca="1" si="22"/>
        <v>5</v>
      </c>
      <c r="AI168" s="179">
        <f t="shared" ca="1" si="23"/>
        <v>0.48219178082191783</v>
      </c>
      <c r="AJ168" s="121">
        <f t="shared" ca="1" si="26"/>
        <v>0</v>
      </c>
      <c r="AK168" s="159"/>
      <c r="AL168" s="181"/>
      <c r="AM168" s="163"/>
      <c r="AN168" s="107"/>
      <c r="AO168" s="163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62"/>
      <c r="BE168" s="162"/>
      <c r="BF168" s="174"/>
      <c r="BG168" s="174"/>
      <c r="BH168" s="157"/>
      <c r="BI168" s="157"/>
      <c r="BJ168" s="157"/>
      <c r="BK168" s="157"/>
      <c r="BL168" s="157"/>
      <c r="BM168" s="157"/>
      <c r="BN168" s="157"/>
      <c r="BO168" s="157"/>
      <c r="BP168" s="157"/>
      <c r="BQ168" s="157"/>
      <c r="BR168" s="157"/>
      <c r="BS168" s="157"/>
      <c r="BT168" s="124"/>
      <c r="BU168" s="166"/>
      <c r="BV168" s="167"/>
      <c r="BW168" s="168"/>
      <c r="BX168" s="168"/>
      <c r="BY168" s="169"/>
      <c r="BZ168" s="169"/>
      <c r="CA168" s="170"/>
    </row>
    <row r="169" spans="1:79" s="171" customFormat="1" ht="26.25" x14ac:dyDescent="0.55000000000000004">
      <c r="A169" s="100">
        <v>160</v>
      </c>
      <c r="B169" s="172" t="s">
        <v>1026</v>
      </c>
      <c r="C169" s="163"/>
      <c r="D169" s="163" t="s">
        <v>105</v>
      </c>
      <c r="E169" s="157" t="s">
        <v>1027</v>
      </c>
      <c r="F169" s="153" t="s">
        <v>1028</v>
      </c>
      <c r="G169" s="103" t="s">
        <v>1029</v>
      </c>
      <c r="H169" s="152" t="s">
        <v>1030</v>
      </c>
      <c r="I169" s="152" t="s">
        <v>395</v>
      </c>
      <c r="J169" s="153" t="s">
        <v>1031</v>
      </c>
      <c r="K169" s="224">
        <v>1340501354013</v>
      </c>
      <c r="L169" s="174">
        <v>36803</v>
      </c>
      <c r="M169" s="107">
        <f t="shared" ca="1" si="19"/>
        <v>19</v>
      </c>
      <c r="N169" s="175"/>
      <c r="O169" s="163" t="s">
        <v>110</v>
      </c>
      <c r="P169" s="109" t="s">
        <v>523</v>
      </c>
      <c r="Q169" s="109" t="s">
        <v>290</v>
      </c>
      <c r="R169" s="157">
        <f t="shared" si="25"/>
        <v>-43620</v>
      </c>
      <c r="S169" s="157"/>
      <c r="T169" s="109" t="s">
        <v>120</v>
      </c>
      <c r="U169" s="164" t="s">
        <v>101</v>
      </c>
      <c r="V169" s="164" t="s">
        <v>518</v>
      </c>
      <c r="W169" s="163"/>
      <c r="X169" s="163"/>
      <c r="Y169" s="163" t="s">
        <v>825</v>
      </c>
      <c r="Z169" s="163"/>
      <c r="AA169" s="163"/>
      <c r="AB169" s="162"/>
      <c r="AC169" s="158">
        <v>43620</v>
      </c>
      <c r="AD169" s="115">
        <f t="shared" si="18"/>
        <v>43740</v>
      </c>
      <c r="AE169" s="159">
        <v>43620</v>
      </c>
      <c r="AF169" s="160">
        <f t="shared" ca="1" si="20"/>
        <v>176</v>
      </c>
      <c r="AG169" s="160">
        <f t="shared" ca="1" si="21"/>
        <v>0</v>
      </c>
      <c r="AH169" s="160">
        <f t="shared" ca="1" si="22"/>
        <v>5</v>
      </c>
      <c r="AI169" s="179">
        <f t="shared" ca="1" si="23"/>
        <v>0.48219178082191783</v>
      </c>
      <c r="AJ169" s="121">
        <f t="shared" ca="1" si="26"/>
        <v>0</v>
      </c>
      <c r="AK169" s="159"/>
      <c r="AL169" s="181"/>
      <c r="AM169" s="163"/>
      <c r="AN169" s="107"/>
      <c r="AO169" s="163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62"/>
      <c r="BE169" s="162"/>
      <c r="BF169" s="174"/>
      <c r="BG169" s="174"/>
      <c r="BH169" s="157"/>
      <c r="BI169" s="157"/>
      <c r="BJ169" s="157"/>
      <c r="BK169" s="157"/>
      <c r="BL169" s="157"/>
      <c r="BM169" s="157"/>
      <c r="BN169" s="157"/>
      <c r="BO169" s="157"/>
      <c r="BP169" s="157"/>
      <c r="BQ169" s="157"/>
      <c r="BR169" s="157"/>
      <c r="BS169" s="157"/>
      <c r="BT169" s="124"/>
      <c r="BU169" s="166"/>
      <c r="BV169" s="167"/>
      <c r="BW169" s="168"/>
      <c r="BX169" s="168"/>
      <c r="BY169" s="169"/>
      <c r="BZ169" s="169"/>
      <c r="CA169" s="170"/>
    </row>
    <row r="170" spans="1:79" s="171" customFormat="1" ht="26.25" x14ac:dyDescent="0.55000000000000004">
      <c r="A170" s="100">
        <v>161</v>
      </c>
      <c r="B170" s="172" t="s">
        <v>1032</v>
      </c>
      <c r="C170" s="163"/>
      <c r="D170" s="163" t="s">
        <v>93</v>
      </c>
      <c r="E170" s="157" t="s">
        <v>1033</v>
      </c>
      <c r="F170" s="153" t="s">
        <v>1034</v>
      </c>
      <c r="G170" s="103" t="s">
        <v>1035</v>
      </c>
      <c r="H170" s="152" t="s">
        <v>248</v>
      </c>
      <c r="I170" s="152" t="s">
        <v>443</v>
      </c>
      <c r="J170" s="153" t="s">
        <v>1036</v>
      </c>
      <c r="K170" s="224">
        <v>1129900269839</v>
      </c>
      <c r="L170" s="174">
        <v>35275</v>
      </c>
      <c r="M170" s="107">
        <f t="shared" ca="1" si="19"/>
        <v>23</v>
      </c>
      <c r="N170" s="175"/>
      <c r="O170" s="163" t="s">
        <v>98</v>
      </c>
      <c r="P170" s="109" t="s">
        <v>437</v>
      </c>
      <c r="Q170" s="109" t="s">
        <v>200</v>
      </c>
      <c r="R170" s="157">
        <f t="shared" si="25"/>
        <v>-43627</v>
      </c>
      <c r="S170" s="157"/>
      <c r="T170" s="109" t="s">
        <v>201</v>
      </c>
      <c r="U170" s="164" t="s">
        <v>101</v>
      </c>
      <c r="V170" s="164" t="s">
        <v>518</v>
      </c>
      <c r="W170" s="163"/>
      <c r="X170" s="163"/>
      <c r="Y170" s="163" t="s">
        <v>825</v>
      </c>
      <c r="Z170" s="163"/>
      <c r="AA170" s="163"/>
      <c r="AB170" s="162"/>
      <c r="AC170" s="158">
        <v>43627</v>
      </c>
      <c r="AD170" s="115">
        <f t="shared" si="18"/>
        <v>43747</v>
      </c>
      <c r="AE170" s="159">
        <v>43627</v>
      </c>
      <c r="AF170" s="160">
        <f t="shared" ca="1" si="20"/>
        <v>169</v>
      </c>
      <c r="AG170" s="160">
        <f t="shared" ca="1" si="21"/>
        <v>0</v>
      </c>
      <c r="AH170" s="160">
        <f t="shared" ca="1" si="22"/>
        <v>5</v>
      </c>
      <c r="AI170" s="179">
        <f t="shared" ca="1" si="23"/>
        <v>0.46301369863013697</v>
      </c>
      <c r="AJ170" s="121">
        <f t="shared" ca="1" si="26"/>
        <v>0</v>
      </c>
      <c r="AK170" s="159"/>
      <c r="AL170" s="181"/>
      <c r="AM170" s="163"/>
      <c r="AN170" s="107"/>
      <c r="AO170" s="163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62"/>
      <c r="BE170" s="162"/>
      <c r="BF170" s="174"/>
      <c r="BG170" s="174"/>
      <c r="BH170" s="157"/>
      <c r="BI170" s="157"/>
      <c r="BJ170" s="157"/>
      <c r="BK170" s="157"/>
      <c r="BL170" s="157"/>
      <c r="BM170" s="157"/>
      <c r="BN170" s="157"/>
      <c r="BO170" s="157"/>
      <c r="BP170" s="157"/>
      <c r="BQ170" s="157"/>
      <c r="BR170" s="157"/>
      <c r="BS170" s="157"/>
      <c r="BT170" s="124"/>
      <c r="BU170" s="166"/>
      <c r="BV170" s="167"/>
      <c r="BW170" s="168"/>
      <c r="BX170" s="168"/>
      <c r="BY170" s="169"/>
      <c r="BZ170" s="169"/>
      <c r="CA170" s="170"/>
    </row>
    <row r="171" spans="1:79" s="171" customFormat="1" ht="26.25" x14ac:dyDescent="0.55000000000000004">
      <c r="A171" s="100">
        <v>162</v>
      </c>
      <c r="B171" s="172" t="s">
        <v>1037</v>
      </c>
      <c r="C171" s="163"/>
      <c r="D171" s="163" t="s">
        <v>105</v>
      </c>
      <c r="E171" s="157" t="s">
        <v>1038</v>
      </c>
      <c r="F171" s="153" t="s">
        <v>1039</v>
      </c>
      <c r="G171" s="103" t="s">
        <v>1040</v>
      </c>
      <c r="H171" s="152" t="s">
        <v>341</v>
      </c>
      <c r="I171" s="152" t="s">
        <v>395</v>
      </c>
      <c r="J171" s="153" t="s">
        <v>1041</v>
      </c>
      <c r="K171" s="224">
        <v>1189900270328</v>
      </c>
      <c r="L171" s="174">
        <v>36011</v>
      </c>
      <c r="M171" s="107">
        <f t="shared" ca="1" si="19"/>
        <v>21</v>
      </c>
      <c r="N171" s="175"/>
      <c r="O171" s="163" t="s">
        <v>110</v>
      </c>
      <c r="P171" s="109" t="s">
        <v>1042</v>
      </c>
      <c r="Q171" s="109" t="s">
        <v>300</v>
      </c>
      <c r="R171" s="157">
        <f t="shared" si="25"/>
        <v>-43627</v>
      </c>
      <c r="S171" s="157"/>
      <c r="T171" s="109" t="s">
        <v>120</v>
      </c>
      <c r="U171" s="164" t="s">
        <v>101</v>
      </c>
      <c r="V171" s="164" t="s">
        <v>518</v>
      </c>
      <c r="W171" s="163"/>
      <c r="X171" s="163"/>
      <c r="Y171" s="163" t="s">
        <v>825</v>
      </c>
      <c r="Z171" s="163"/>
      <c r="AA171" s="163"/>
      <c r="AB171" s="162"/>
      <c r="AC171" s="158">
        <v>43627</v>
      </c>
      <c r="AD171" s="115">
        <f t="shared" si="18"/>
        <v>43747</v>
      </c>
      <c r="AE171" s="159">
        <v>43627</v>
      </c>
      <c r="AF171" s="160">
        <f t="shared" ca="1" si="20"/>
        <v>169</v>
      </c>
      <c r="AG171" s="160">
        <f t="shared" ca="1" si="21"/>
        <v>0</v>
      </c>
      <c r="AH171" s="160">
        <f t="shared" ca="1" si="22"/>
        <v>5</v>
      </c>
      <c r="AI171" s="179">
        <f t="shared" ca="1" si="23"/>
        <v>0.46301369863013697</v>
      </c>
      <c r="AJ171" s="121">
        <f t="shared" ca="1" si="26"/>
        <v>0</v>
      </c>
      <c r="AK171" s="159"/>
      <c r="AL171" s="181"/>
      <c r="AM171" s="163"/>
      <c r="AN171" s="107"/>
      <c r="AO171" s="163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62"/>
      <c r="BE171" s="162"/>
      <c r="BF171" s="174"/>
      <c r="BG171" s="174"/>
      <c r="BH171" s="157"/>
      <c r="BI171" s="157"/>
      <c r="BJ171" s="157"/>
      <c r="BK171" s="157"/>
      <c r="BL171" s="157"/>
      <c r="BM171" s="157"/>
      <c r="BN171" s="157"/>
      <c r="BO171" s="157"/>
      <c r="BP171" s="157"/>
      <c r="BQ171" s="157"/>
      <c r="BR171" s="157"/>
      <c r="BS171" s="157"/>
      <c r="BT171" s="124"/>
      <c r="BU171" s="166"/>
      <c r="BV171" s="167"/>
      <c r="BW171" s="168"/>
      <c r="BX171" s="168"/>
      <c r="BY171" s="169"/>
      <c r="BZ171" s="169"/>
      <c r="CA171" s="170"/>
    </row>
    <row r="172" spans="1:79" s="171" customFormat="1" ht="26.25" x14ac:dyDescent="0.55000000000000004">
      <c r="A172" s="100">
        <v>163</v>
      </c>
      <c r="B172" s="172" t="s">
        <v>1043</v>
      </c>
      <c r="C172" s="163"/>
      <c r="D172" s="163" t="s">
        <v>93</v>
      </c>
      <c r="E172" s="157" t="s">
        <v>1044</v>
      </c>
      <c r="F172" s="153" t="s">
        <v>1045</v>
      </c>
      <c r="G172" s="103" t="s">
        <v>1046</v>
      </c>
      <c r="H172" s="152" t="s">
        <v>748</v>
      </c>
      <c r="I172" s="152" t="s">
        <v>443</v>
      </c>
      <c r="J172" s="153" t="s">
        <v>1047</v>
      </c>
      <c r="K172" s="224">
        <v>1139900214827</v>
      </c>
      <c r="L172" s="174">
        <v>35192</v>
      </c>
      <c r="M172" s="107">
        <f t="shared" ca="1" si="19"/>
        <v>23</v>
      </c>
      <c r="N172" s="175"/>
      <c r="O172" s="163" t="s">
        <v>98</v>
      </c>
      <c r="P172" s="109" t="s">
        <v>523</v>
      </c>
      <c r="Q172" s="109" t="s">
        <v>1048</v>
      </c>
      <c r="R172" s="157">
        <f t="shared" si="25"/>
        <v>-43629</v>
      </c>
      <c r="S172" s="157"/>
      <c r="T172" s="109" t="s">
        <v>120</v>
      </c>
      <c r="U172" s="164" t="s">
        <v>101</v>
      </c>
      <c r="V172" s="164" t="s">
        <v>518</v>
      </c>
      <c r="W172" s="163"/>
      <c r="X172" s="163"/>
      <c r="Y172" s="163" t="s">
        <v>825</v>
      </c>
      <c r="Z172" s="163"/>
      <c r="AA172" s="163"/>
      <c r="AB172" s="162"/>
      <c r="AC172" s="158">
        <v>43629</v>
      </c>
      <c r="AD172" s="115">
        <f t="shared" si="18"/>
        <v>43749</v>
      </c>
      <c r="AE172" s="159">
        <v>43629</v>
      </c>
      <c r="AF172" s="160">
        <f t="shared" ca="1" si="20"/>
        <v>167</v>
      </c>
      <c r="AG172" s="160">
        <f t="shared" ca="1" si="21"/>
        <v>0</v>
      </c>
      <c r="AH172" s="160">
        <f t="shared" ca="1" si="22"/>
        <v>5</v>
      </c>
      <c r="AI172" s="179">
        <f t="shared" ca="1" si="23"/>
        <v>0.45753424657534247</v>
      </c>
      <c r="AJ172" s="121">
        <f t="shared" ca="1" si="26"/>
        <v>0</v>
      </c>
      <c r="AK172" s="159"/>
      <c r="AL172" s="181"/>
      <c r="AM172" s="163"/>
      <c r="AN172" s="107"/>
      <c r="AO172" s="163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62"/>
      <c r="BE172" s="162"/>
      <c r="BF172" s="174"/>
      <c r="BG172" s="174"/>
      <c r="BH172" s="157"/>
      <c r="BI172" s="157"/>
      <c r="BJ172" s="157"/>
      <c r="BK172" s="157"/>
      <c r="BL172" s="157"/>
      <c r="BM172" s="157"/>
      <c r="BN172" s="157"/>
      <c r="BO172" s="157"/>
      <c r="BP172" s="157"/>
      <c r="BQ172" s="157"/>
      <c r="BR172" s="157"/>
      <c r="BS172" s="157"/>
      <c r="BT172" s="124"/>
      <c r="BU172" s="166"/>
      <c r="BV172" s="167"/>
      <c r="BW172" s="168"/>
      <c r="BX172" s="168"/>
      <c r="BY172" s="169"/>
      <c r="BZ172" s="169"/>
      <c r="CA172" s="170"/>
    </row>
    <row r="173" spans="1:79" s="171" customFormat="1" ht="26.25" x14ac:dyDescent="0.55000000000000004">
      <c r="A173" s="100">
        <v>164</v>
      </c>
      <c r="B173" s="172" t="s">
        <v>1049</v>
      </c>
      <c r="C173" s="163"/>
      <c r="D173" s="163" t="s">
        <v>105</v>
      </c>
      <c r="E173" s="157" t="s">
        <v>1050</v>
      </c>
      <c r="F173" s="153" t="s">
        <v>1051</v>
      </c>
      <c r="G173" s="103" t="s">
        <v>1052</v>
      </c>
      <c r="H173" s="152" t="s">
        <v>1053</v>
      </c>
      <c r="I173" s="152" t="s">
        <v>395</v>
      </c>
      <c r="J173" s="153" t="s">
        <v>1054</v>
      </c>
      <c r="K173" s="224">
        <v>1401500180780</v>
      </c>
      <c r="L173" s="174">
        <v>36278</v>
      </c>
      <c r="M173" s="107">
        <f t="shared" ca="1" si="19"/>
        <v>20</v>
      </c>
      <c r="N173" s="175"/>
      <c r="O173" s="163" t="s">
        <v>110</v>
      </c>
      <c r="P173" s="109" t="s">
        <v>719</v>
      </c>
      <c r="Q173" s="109" t="s">
        <v>165</v>
      </c>
      <c r="R173" s="157">
        <f t="shared" si="25"/>
        <v>-43634</v>
      </c>
      <c r="S173" s="157"/>
      <c r="T173" s="109" t="s">
        <v>120</v>
      </c>
      <c r="U173" s="164" t="s">
        <v>101</v>
      </c>
      <c r="V173" s="164" t="s">
        <v>518</v>
      </c>
      <c r="W173" s="163"/>
      <c r="X173" s="163"/>
      <c r="Y173" s="163" t="s">
        <v>825</v>
      </c>
      <c r="Z173" s="163"/>
      <c r="AA173" s="163"/>
      <c r="AB173" s="162"/>
      <c r="AC173" s="158">
        <v>43634</v>
      </c>
      <c r="AD173" s="115">
        <f t="shared" si="18"/>
        <v>43754</v>
      </c>
      <c r="AE173" s="159">
        <v>43634</v>
      </c>
      <c r="AF173" s="160">
        <f t="shared" ca="1" si="20"/>
        <v>162</v>
      </c>
      <c r="AG173" s="160">
        <f t="shared" ca="1" si="21"/>
        <v>0</v>
      </c>
      <c r="AH173" s="160">
        <f t="shared" ca="1" si="22"/>
        <v>5</v>
      </c>
      <c r="AI173" s="179">
        <f t="shared" ca="1" si="23"/>
        <v>0.44383561643835617</v>
      </c>
      <c r="AJ173" s="121">
        <f t="shared" ca="1" si="26"/>
        <v>0</v>
      </c>
      <c r="AK173" s="159"/>
      <c r="AL173" s="181"/>
      <c r="AM173" s="163"/>
      <c r="AN173" s="107"/>
      <c r="AO173" s="163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62"/>
      <c r="BE173" s="162"/>
      <c r="BF173" s="174"/>
      <c r="BG173" s="174"/>
      <c r="BH173" s="157"/>
      <c r="BI173" s="157"/>
      <c r="BJ173" s="157"/>
      <c r="BK173" s="157"/>
      <c r="BL173" s="157"/>
      <c r="BM173" s="157"/>
      <c r="BN173" s="157"/>
      <c r="BO173" s="157"/>
      <c r="BP173" s="157"/>
      <c r="BQ173" s="157"/>
      <c r="BR173" s="157"/>
      <c r="BS173" s="157"/>
      <c r="BT173" s="124"/>
      <c r="BU173" s="166"/>
      <c r="BV173" s="167"/>
      <c r="BW173" s="168"/>
      <c r="BX173" s="168"/>
      <c r="BY173" s="169"/>
      <c r="BZ173" s="169"/>
      <c r="CA173" s="170"/>
    </row>
    <row r="174" spans="1:79" s="171" customFormat="1" ht="26.25" x14ac:dyDescent="0.55000000000000004">
      <c r="A174" s="100">
        <v>165</v>
      </c>
      <c r="B174" s="172" t="s">
        <v>1055</v>
      </c>
      <c r="C174" s="163"/>
      <c r="D174" s="163" t="s">
        <v>93</v>
      </c>
      <c r="E174" s="157" t="s">
        <v>1056</v>
      </c>
      <c r="F174" s="153" t="s">
        <v>1057</v>
      </c>
      <c r="G174" s="103" t="s">
        <v>1058</v>
      </c>
      <c r="H174" s="152" t="s">
        <v>1059</v>
      </c>
      <c r="I174" s="152" t="s">
        <v>443</v>
      </c>
      <c r="J174" s="153" t="s">
        <v>1060</v>
      </c>
      <c r="K174" s="224">
        <v>1120600115515</v>
      </c>
      <c r="L174" s="174">
        <v>32501</v>
      </c>
      <c r="M174" s="107">
        <f t="shared" ca="1" si="19"/>
        <v>31</v>
      </c>
      <c r="N174" s="175"/>
      <c r="O174" s="163" t="s">
        <v>98</v>
      </c>
      <c r="P174" s="109" t="s">
        <v>523</v>
      </c>
      <c r="Q174" s="109" t="s">
        <v>290</v>
      </c>
      <c r="R174" s="157">
        <f t="shared" si="25"/>
        <v>-43648</v>
      </c>
      <c r="S174" s="157"/>
      <c r="T174" s="109" t="s">
        <v>120</v>
      </c>
      <c r="U174" s="164" t="s">
        <v>101</v>
      </c>
      <c r="V174" s="164" t="s">
        <v>518</v>
      </c>
      <c r="W174" s="163"/>
      <c r="X174" s="163"/>
      <c r="Y174" s="163"/>
      <c r="Z174" s="163"/>
      <c r="AA174" s="163"/>
      <c r="AB174" s="162"/>
      <c r="AC174" s="158">
        <v>43648</v>
      </c>
      <c r="AD174" s="115">
        <f t="shared" si="18"/>
        <v>43768</v>
      </c>
      <c r="AE174" s="159">
        <v>43648</v>
      </c>
      <c r="AF174" s="160">
        <f t="shared" ca="1" si="20"/>
        <v>148</v>
      </c>
      <c r="AG174" s="160">
        <f t="shared" ca="1" si="21"/>
        <v>0</v>
      </c>
      <c r="AH174" s="160">
        <f t="shared" ca="1" si="22"/>
        <v>4</v>
      </c>
      <c r="AI174" s="179">
        <f t="shared" ca="1" si="23"/>
        <v>0.40547945205479452</v>
      </c>
      <c r="AJ174" s="121">
        <f t="shared" ca="1" si="26"/>
        <v>0</v>
      </c>
      <c r="AK174" s="159"/>
      <c r="AL174" s="181"/>
      <c r="AM174" s="163"/>
      <c r="AN174" s="107"/>
      <c r="AO174" s="163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62"/>
      <c r="BE174" s="162"/>
      <c r="BF174" s="174"/>
      <c r="BG174" s="174"/>
      <c r="BH174" s="157"/>
      <c r="BI174" s="157"/>
      <c r="BJ174" s="157"/>
      <c r="BK174" s="157"/>
      <c r="BL174" s="157"/>
      <c r="BM174" s="157"/>
      <c r="BN174" s="157"/>
      <c r="BO174" s="157"/>
      <c r="BP174" s="157"/>
      <c r="BQ174" s="157"/>
      <c r="BR174" s="157"/>
      <c r="BS174" s="157"/>
      <c r="BT174" s="124"/>
      <c r="BU174" s="166"/>
      <c r="BV174" s="167"/>
      <c r="BW174" s="168"/>
      <c r="BX174" s="168"/>
      <c r="BY174" s="169"/>
      <c r="BZ174" s="169"/>
      <c r="CA174" s="170"/>
    </row>
    <row r="175" spans="1:79" s="171" customFormat="1" ht="26.25" x14ac:dyDescent="0.55000000000000004">
      <c r="A175" s="100">
        <v>166</v>
      </c>
      <c r="B175" s="172" t="s">
        <v>1061</v>
      </c>
      <c r="C175" s="163"/>
      <c r="D175" s="163" t="s">
        <v>105</v>
      </c>
      <c r="E175" s="157" t="s">
        <v>1062</v>
      </c>
      <c r="F175" s="153" t="s">
        <v>1063</v>
      </c>
      <c r="G175" s="103" t="s">
        <v>1064</v>
      </c>
      <c r="H175" s="152" t="s">
        <v>1065</v>
      </c>
      <c r="I175" s="152" t="s">
        <v>395</v>
      </c>
      <c r="J175" s="153" t="s">
        <v>1066</v>
      </c>
      <c r="K175" s="224">
        <v>1149700044847</v>
      </c>
      <c r="L175" s="174">
        <v>33898</v>
      </c>
      <c r="M175" s="107">
        <f t="shared" ca="1" si="19"/>
        <v>27</v>
      </c>
      <c r="N175" s="175"/>
      <c r="O175" s="163" t="s">
        <v>110</v>
      </c>
      <c r="P175" s="109" t="s">
        <v>719</v>
      </c>
      <c r="Q175" s="109" t="s">
        <v>165</v>
      </c>
      <c r="R175" s="157">
        <f t="shared" si="25"/>
        <v>-43655</v>
      </c>
      <c r="S175" s="157"/>
      <c r="T175" s="109" t="s">
        <v>120</v>
      </c>
      <c r="U175" s="164" t="s">
        <v>101</v>
      </c>
      <c r="V175" s="164" t="s">
        <v>518</v>
      </c>
      <c r="W175" s="163"/>
      <c r="X175" s="163"/>
      <c r="Y175" s="163" t="s">
        <v>825</v>
      </c>
      <c r="Z175" s="163"/>
      <c r="AA175" s="163"/>
      <c r="AB175" s="162"/>
      <c r="AC175" s="158">
        <v>43655</v>
      </c>
      <c r="AD175" s="115">
        <f t="shared" si="18"/>
        <v>43775</v>
      </c>
      <c r="AE175" s="159">
        <v>43655</v>
      </c>
      <c r="AF175" s="160">
        <f t="shared" ca="1" si="20"/>
        <v>141</v>
      </c>
      <c r="AG175" s="160">
        <f t="shared" ca="1" si="21"/>
        <v>0</v>
      </c>
      <c r="AH175" s="160">
        <f t="shared" ca="1" si="22"/>
        <v>4</v>
      </c>
      <c r="AI175" s="179">
        <f t="shared" ca="1" si="23"/>
        <v>0.38630136986301372</v>
      </c>
      <c r="AJ175" s="121">
        <f t="shared" ca="1" si="26"/>
        <v>0</v>
      </c>
      <c r="AK175" s="159"/>
      <c r="AL175" s="181"/>
      <c r="AM175" s="163"/>
      <c r="AN175" s="107"/>
      <c r="AO175" s="163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62"/>
      <c r="BE175" s="162"/>
      <c r="BF175" s="174"/>
      <c r="BG175" s="174"/>
      <c r="BH175" s="157"/>
      <c r="BI175" s="157"/>
      <c r="BJ175" s="157"/>
      <c r="BK175" s="157"/>
      <c r="BL175" s="157"/>
      <c r="BM175" s="157"/>
      <c r="BN175" s="157"/>
      <c r="BO175" s="157"/>
      <c r="BP175" s="157"/>
      <c r="BQ175" s="157"/>
      <c r="BR175" s="157"/>
      <c r="BS175" s="157"/>
      <c r="BT175" s="124"/>
      <c r="BU175" s="166"/>
      <c r="BV175" s="167"/>
      <c r="BW175" s="168"/>
      <c r="BX175" s="168"/>
      <c r="BY175" s="169"/>
      <c r="BZ175" s="169"/>
      <c r="CA175" s="170"/>
    </row>
    <row r="176" spans="1:79" s="171" customFormat="1" ht="26.25" x14ac:dyDescent="0.55000000000000004">
      <c r="A176" s="100">
        <v>167</v>
      </c>
      <c r="B176" s="172" t="s">
        <v>1067</v>
      </c>
      <c r="C176" s="163"/>
      <c r="D176" s="163" t="s">
        <v>93</v>
      </c>
      <c r="E176" s="157" t="s">
        <v>1068</v>
      </c>
      <c r="F176" s="153" t="s">
        <v>1069</v>
      </c>
      <c r="G176" s="103" t="s">
        <v>1070</v>
      </c>
      <c r="H176" s="152" t="s">
        <v>1071</v>
      </c>
      <c r="I176" s="152" t="s">
        <v>443</v>
      </c>
      <c r="J176" s="153" t="s">
        <v>1072</v>
      </c>
      <c r="K176" s="224">
        <v>1129700206111</v>
      </c>
      <c r="L176" s="174">
        <v>36709</v>
      </c>
      <c r="M176" s="107">
        <f t="shared" ca="1" si="19"/>
        <v>19</v>
      </c>
      <c r="N176" s="175"/>
      <c r="O176" s="163" t="s">
        <v>98</v>
      </c>
      <c r="P176" s="109" t="s">
        <v>523</v>
      </c>
      <c r="Q176" s="109" t="s">
        <v>290</v>
      </c>
      <c r="R176" s="157">
        <f t="shared" si="25"/>
        <v>-43655</v>
      </c>
      <c r="S176" s="157"/>
      <c r="T176" s="109" t="s">
        <v>120</v>
      </c>
      <c r="U176" s="164" t="s">
        <v>101</v>
      </c>
      <c r="V176" s="164" t="s">
        <v>518</v>
      </c>
      <c r="W176" s="163"/>
      <c r="X176" s="163"/>
      <c r="Y176" s="163" t="s">
        <v>825</v>
      </c>
      <c r="Z176" s="163"/>
      <c r="AA176" s="163"/>
      <c r="AB176" s="162"/>
      <c r="AC176" s="158">
        <v>43655</v>
      </c>
      <c r="AD176" s="115">
        <f t="shared" si="18"/>
        <v>43775</v>
      </c>
      <c r="AE176" s="159">
        <v>43655</v>
      </c>
      <c r="AF176" s="160">
        <f t="shared" ca="1" si="20"/>
        <v>141</v>
      </c>
      <c r="AG176" s="160">
        <f t="shared" ca="1" si="21"/>
        <v>0</v>
      </c>
      <c r="AH176" s="160">
        <f t="shared" ca="1" si="22"/>
        <v>4</v>
      </c>
      <c r="AI176" s="179">
        <f t="shared" ca="1" si="23"/>
        <v>0.38630136986301372</v>
      </c>
      <c r="AJ176" s="121">
        <f t="shared" ca="1" si="26"/>
        <v>0</v>
      </c>
      <c r="AK176" s="159"/>
      <c r="AL176" s="181"/>
      <c r="AM176" s="163"/>
      <c r="AN176" s="107"/>
      <c r="AO176" s="163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62"/>
      <c r="BE176" s="162"/>
      <c r="BF176" s="174"/>
      <c r="BG176" s="174"/>
      <c r="BH176" s="157"/>
      <c r="BI176" s="157"/>
      <c r="BJ176" s="157"/>
      <c r="BK176" s="157"/>
      <c r="BL176" s="157"/>
      <c r="BM176" s="157"/>
      <c r="BN176" s="157"/>
      <c r="BO176" s="157"/>
      <c r="BP176" s="157"/>
      <c r="BQ176" s="157"/>
      <c r="BR176" s="157"/>
      <c r="BS176" s="157"/>
      <c r="BT176" s="124"/>
      <c r="BU176" s="166"/>
      <c r="BV176" s="167"/>
      <c r="BW176" s="168"/>
      <c r="BX176" s="168"/>
      <c r="BY176" s="169"/>
      <c r="BZ176" s="169"/>
      <c r="CA176" s="170"/>
    </row>
    <row r="177" spans="1:79" s="171" customFormat="1" ht="26.25" x14ac:dyDescent="0.55000000000000004">
      <c r="A177" s="100">
        <v>168</v>
      </c>
      <c r="B177" s="172" t="s">
        <v>1073</v>
      </c>
      <c r="C177" s="163"/>
      <c r="D177" s="163" t="s">
        <v>105</v>
      </c>
      <c r="E177" s="157" t="s">
        <v>1074</v>
      </c>
      <c r="F177" s="153" t="s">
        <v>1075</v>
      </c>
      <c r="G177" s="103" t="s">
        <v>1076</v>
      </c>
      <c r="H177" s="152" t="s">
        <v>1077</v>
      </c>
      <c r="I177" s="152" t="s">
        <v>395</v>
      </c>
      <c r="J177" s="153" t="s">
        <v>1078</v>
      </c>
      <c r="K177" s="224">
        <v>1659900271511</v>
      </c>
      <c r="L177" s="174">
        <v>34961</v>
      </c>
      <c r="M177" s="107">
        <f t="shared" ca="1" si="19"/>
        <v>24</v>
      </c>
      <c r="N177" s="175"/>
      <c r="O177" s="163" t="s">
        <v>110</v>
      </c>
      <c r="P177" s="109" t="s">
        <v>118</v>
      </c>
      <c r="Q177" s="109" t="s">
        <v>119</v>
      </c>
      <c r="R177" s="157">
        <f t="shared" si="25"/>
        <v>-43655</v>
      </c>
      <c r="S177" s="157"/>
      <c r="T177" s="109" t="s">
        <v>120</v>
      </c>
      <c r="U177" s="164" t="s">
        <v>101</v>
      </c>
      <c r="V177" s="164" t="s">
        <v>518</v>
      </c>
      <c r="W177" s="163"/>
      <c r="X177" s="163"/>
      <c r="Y177" s="163" t="s">
        <v>825</v>
      </c>
      <c r="Z177" s="163"/>
      <c r="AA177" s="163"/>
      <c r="AB177" s="162"/>
      <c r="AC177" s="158">
        <v>43655</v>
      </c>
      <c r="AD177" s="115">
        <f t="shared" si="18"/>
        <v>43775</v>
      </c>
      <c r="AE177" s="159">
        <v>43655</v>
      </c>
      <c r="AF177" s="160">
        <f t="shared" ca="1" si="20"/>
        <v>141</v>
      </c>
      <c r="AG177" s="160">
        <f t="shared" ca="1" si="21"/>
        <v>0</v>
      </c>
      <c r="AH177" s="160">
        <f t="shared" ca="1" si="22"/>
        <v>4</v>
      </c>
      <c r="AI177" s="179">
        <f t="shared" ca="1" si="23"/>
        <v>0.38630136986301372</v>
      </c>
      <c r="AJ177" s="121">
        <f t="shared" ca="1" si="26"/>
        <v>0</v>
      </c>
      <c r="AK177" s="159"/>
      <c r="AL177" s="181"/>
      <c r="AM177" s="163"/>
      <c r="AN177" s="107"/>
      <c r="AO177" s="163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62"/>
      <c r="BE177" s="162"/>
      <c r="BF177" s="174"/>
      <c r="BG177" s="174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  <c r="BT177" s="124"/>
      <c r="BU177" s="166"/>
      <c r="BV177" s="167"/>
      <c r="BW177" s="168"/>
      <c r="BX177" s="168"/>
      <c r="BY177" s="169"/>
      <c r="BZ177" s="169"/>
      <c r="CA177" s="170"/>
    </row>
    <row r="178" spans="1:79" s="171" customFormat="1" ht="26.25" x14ac:dyDescent="0.55000000000000004">
      <c r="A178" s="100">
        <v>169</v>
      </c>
      <c r="B178" s="172" t="s">
        <v>1079</v>
      </c>
      <c r="C178" s="163"/>
      <c r="D178" s="163" t="s">
        <v>93</v>
      </c>
      <c r="E178" s="157" t="s">
        <v>1080</v>
      </c>
      <c r="F178" s="153" t="s">
        <v>339</v>
      </c>
      <c r="G178" s="103" t="s">
        <v>1081</v>
      </c>
      <c r="H178" s="152" t="s">
        <v>1082</v>
      </c>
      <c r="I178" s="152" t="s">
        <v>443</v>
      </c>
      <c r="J178" s="153" t="s">
        <v>1083</v>
      </c>
      <c r="K178" s="224">
        <v>3120600615930</v>
      </c>
      <c r="L178" s="174">
        <v>26332</v>
      </c>
      <c r="M178" s="107">
        <f t="shared" ca="1" si="19"/>
        <v>47</v>
      </c>
      <c r="N178" s="175">
        <v>3342506833</v>
      </c>
      <c r="O178" s="163" t="s">
        <v>98</v>
      </c>
      <c r="P178" s="109" t="s">
        <v>517</v>
      </c>
      <c r="Q178" s="109" t="s">
        <v>319</v>
      </c>
      <c r="R178" s="157">
        <f t="shared" si="25"/>
        <v>-43685</v>
      </c>
      <c r="S178" s="157"/>
      <c r="T178" s="109" t="s">
        <v>320</v>
      </c>
      <c r="U178" s="164" t="s">
        <v>101</v>
      </c>
      <c r="V178" s="164" t="s">
        <v>518</v>
      </c>
      <c r="W178" s="163"/>
      <c r="X178" s="163"/>
      <c r="Y178" s="163"/>
      <c r="Z178" s="163"/>
      <c r="AA178" s="163"/>
      <c r="AB178" s="162"/>
      <c r="AC178" s="158">
        <v>43685</v>
      </c>
      <c r="AD178" s="115">
        <f t="shared" si="18"/>
        <v>43805</v>
      </c>
      <c r="AE178" s="159">
        <v>43685</v>
      </c>
      <c r="AF178" s="160">
        <f t="shared" ca="1" si="20"/>
        <v>111</v>
      </c>
      <c r="AG178" s="160">
        <f t="shared" ca="1" si="21"/>
        <v>0</v>
      </c>
      <c r="AH178" s="160">
        <f t="shared" ca="1" si="22"/>
        <v>3</v>
      </c>
      <c r="AI178" s="179">
        <f t="shared" ca="1" si="23"/>
        <v>0.30410958904109592</v>
      </c>
      <c r="AJ178" s="121">
        <f t="shared" ca="1" si="26"/>
        <v>0</v>
      </c>
      <c r="AK178" s="159"/>
      <c r="AL178" s="181"/>
      <c r="AM178" s="163"/>
      <c r="AN178" s="107"/>
      <c r="AO178" s="163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62"/>
      <c r="BE178" s="162"/>
      <c r="BF178" s="174"/>
      <c r="BG178" s="174"/>
      <c r="BH178" s="157"/>
      <c r="BI178" s="157"/>
      <c r="BJ178" s="157"/>
      <c r="BK178" s="157"/>
      <c r="BL178" s="157"/>
      <c r="BM178" s="157"/>
      <c r="BN178" s="157"/>
      <c r="BO178" s="157"/>
      <c r="BP178" s="157"/>
      <c r="BQ178" s="157"/>
      <c r="BR178" s="157"/>
      <c r="BS178" s="157"/>
      <c r="BT178" s="124"/>
      <c r="BU178" s="166"/>
      <c r="BV178" s="167"/>
      <c r="BW178" s="168"/>
      <c r="BX178" s="168"/>
      <c r="BY178" s="169"/>
      <c r="BZ178" s="169"/>
      <c r="CA178" s="170"/>
    </row>
    <row r="179" spans="1:79" s="171" customFormat="1" ht="26.25" x14ac:dyDescent="0.55000000000000004">
      <c r="A179" s="100">
        <v>170</v>
      </c>
      <c r="B179" s="172" t="s">
        <v>1084</v>
      </c>
      <c r="C179" s="163"/>
      <c r="D179" s="163" t="s">
        <v>93</v>
      </c>
      <c r="E179" s="157" t="s">
        <v>1085</v>
      </c>
      <c r="F179" s="153" t="s">
        <v>1086</v>
      </c>
      <c r="G179" s="103" t="s">
        <v>1087</v>
      </c>
      <c r="H179" s="152" t="s">
        <v>1088</v>
      </c>
      <c r="I179" s="152" t="s">
        <v>443</v>
      </c>
      <c r="J179" s="153" t="s">
        <v>1089</v>
      </c>
      <c r="K179" s="224">
        <v>1400300059382</v>
      </c>
      <c r="L179" s="174">
        <v>36360</v>
      </c>
      <c r="M179" s="107">
        <f t="shared" ca="1" si="19"/>
        <v>20</v>
      </c>
      <c r="N179" s="175">
        <v>3762548677</v>
      </c>
      <c r="O179" s="163" t="s">
        <v>98</v>
      </c>
      <c r="P179" s="109" t="s">
        <v>523</v>
      </c>
      <c r="Q179" s="109" t="s">
        <v>290</v>
      </c>
      <c r="R179" s="157">
        <f t="shared" si="25"/>
        <v>-43692</v>
      </c>
      <c r="S179" s="157"/>
      <c r="T179" s="109" t="s">
        <v>120</v>
      </c>
      <c r="U179" s="164" t="s">
        <v>101</v>
      </c>
      <c r="V179" s="164" t="s">
        <v>518</v>
      </c>
      <c r="W179" s="163"/>
      <c r="X179" s="163"/>
      <c r="Y179" s="163"/>
      <c r="Z179" s="163"/>
      <c r="AA179" s="163"/>
      <c r="AB179" s="162"/>
      <c r="AC179" s="158">
        <v>43692</v>
      </c>
      <c r="AD179" s="115">
        <f t="shared" si="18"/>
        <v>43812</v>
      </c>
      <c r="AE179" s="159">
        <v>43692</v>
      </c>
      <c r="AF179" s="160">
        <f t="shared" ca="1" si="20"/>
        <v>104</v>
      </c>
      <c r="AG179" s="160">
        <f t="shared" ca="1" si="21"/>
        <v>0</v>
      </c>
      <c r="AH179" s="160">
        <f t="shared" ca="1" si="22"/>
        <v>3</v>
      </c>
      <c r="AI179" s="179">
        <f t="shared" ca="1" si="23"/>
        <v>0.28493150684931506</v>
      </c>
      <c r="AJ179" s="121">
        <f t="shared" ca="1" si="26"/>
        <v>0</v>
      </c>
      <c r="AK179" s="159"/>
      <c r="AL179" s="181"/>
      <c r="AM179" s="163"/>
      <c r="AN179" s="107"/>
      <c r="AO179" s="163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62"/>
      <c r="BE179" s="162"/>
      <c r="BF179" s="174"/>
      <c r="BG179" s="174"/>
      <c r="BH179" s="157"/>
      <c r="BI179" s="157"/>
      <c r="BJ179" s="157"/>
      <c r="BK179" s="157"/>
      <c r="BL179" s="157"/>
      <c r="BM179" s="157"/>
      <c r="BN179" s="157"/>
      <c r="BO179" s="157"/>
      <c r="BP179" s="157"/>
      <c r="BQ179" s="157"/>
      <c r="BR179" s="157"/>
      <c r="BS179" s="157"/>
      <c r="BT179" s="124"/>
      <c r="BU179" s="166"/>
      <c r="BV179" s="167"/>
      <c r="BW179" s="168"/>
      <c r="BX179" s="168"/>
      <c r="BY179" s="169"/>
      <c r="BZ179" s="169"/>
      <c r="CA179" s="170"/>
    </row>
    <row r="180" spans="1:79" s="171" customFormat="1" ht="26.25" x14ac:dyDescent="0.55000000000000004">
      <c r="A180" s="100">
        <v>171</v>
      </c>
      <c r="B180" s="172" t="s">
        <v>1090</v>
      </c>
      <c r="C180" s="163"/>
      <c r="D180" s="163" t="s">
        <v>93</v>
      </c>
      <c r="E180" s="157" t="s">
        <v>1091</v>
      </c>
      <c r="F180" s="153" t="s">
        <v>1092</v>
      </c>
      <c r="G180" s="103" t="s">
        <v>1093</v>
      </c>
      <c r="H180" s="152" t="s">
        <v>1094</v>
      </c>
      <c r="I180" s="152" t="s">
        <v>443</v>
      </c>
      <c r="J180" s="153" t="s">
        <v>1095</v>
      </c>
      <c r="K180" s="224">
        <v>1130100065047</v>
      </c>
      <c r="L180" s="174">
        <v>34612</v>
      </c>
      <c r="M180" s="107">
        <f t="shared" ca="1" si="19"/>
        <v>25</v>
      </c>
      <c r="N180" s="175"/>
      <c r="O180" s="163" t="s">
        <v>98</v>
      </c>
      <c r="P180" s="109" t="s">
        <v>437</v>
      </c>
      <c r="Q180" s="109" t="s">
        <v>200</v>
      </c>
      <c r="R180" s="157">
        <f t="shared" si="25"/>
        <v>-43692</v>
      </c>
      <c r="S180" s="157"/>
      <c r="T180" s="109" t="s">
        <v>201</v>
      </c>
      <c r="U180" s="164" t="s">
        <v>101</v>
      </c>
      <c r="V180" s="164" t="s">
        <v>518</v>
      </c>
      <c r="W180" s="163"/>
      <c r="X180" s="163"/>
      <c r="Y180" s="163"/>
      <c r="Z180" s="163"/>
      <c r="AA180" s="163"/>
      <c r="AB180" s="162"/>
      <c r="AC180" s="158">
        <v>43692</v>
      </c>
      <c r="AD180" s="115">
        <f t="shared" ref="AD180:AD204" si="27">AC180+120</f>
        <v>43812</v>
      </c>
      <c r="AE180" s="159">
        <v>43692</v>
      </c>
      <c r="AF180" s="160">
        <f t="shared" ca="1" si="20"/>
        <v>104</v>
      </c>
      <c r="AG180" s="160">
        <f t="shared" ca="1" si="21"/>
        <v>0</v>
      </c>
      <c r="AH180" s="160">
        <f t="shared" ca="1" si="22"/>
        <v>3</v>
      </c>
      <c r="AI180" s="179">
        <f t="shared" ca="1" si="23"/>
        <v>0.28493150684931506</v>
      </c>
      <c r="AJ180" s="121"/>
      <c r="AK180" s="159"/>
      <c r="AL180" s="181"/>
      <c r="AM180" s="163"/>
      <c r="AN180" s="107"/>
      <c r="AO180" s="163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62"/>
      <c r="BE180" s="162"/>
      <c r="BF180" s="174"/>
      <c r="BG180" s="174"/>
      <c r="BH180" s="157"/>
      <c r="BI180" s="157"/>
      <c r="BJ180" s="157"/>
      <c r="BK180" s="157"/>
      <c r="BL180" s="157"/>
      <c r="BM180" s="157"/>
      <c r="BN180" s="157"/>
      <c r="BO180" s="157"/>
      <c r="BP180" s="157"/>
      <c r="BQ180" s="157"/>
      <c r="BR180" s="157"/>
      <c r="BS180" s="157"/>
      <c r="BT180" s="124"/>
      <c r="BU180" s="166"/>
      <c r="BV180" s="167"/>
      <c r="BW180" s="168"/>
      <c r="BX180" s="168"/>
      <c r="BY180" s="169"/>
      <c r="BZ180" s="169"/>
      <c r="CA180" s="170"/>
    </row>
    <row r="181" spans="1:79" s="171" customFormat="1" ht="26.25" x14ac:dyDescent="0.55000000000000004">
      <c r="A181" s="100">
        <v>172</v>
      </c>
      <c r="B181" s="172" t="s">
        <v>1096</v>
      </c>
      <c r="C181" s="163"/>
      <c r="D181" s="163" t="s">
        <v>93</v>
      </c>
      <c r="E181" s="157" t="s">
        <v>1097</v>
      </c>
      <c r="F181" s="153" t="s">
        <v>1098</v>
      </c>
      <c r="G181" s="103" t="s">
        <v>1099</v>
      </c>
      <c r="H181" s="152" t="s">
        <v>1100</v>
      </c>
      <c r="I181" s="152" t="s">
        <v>443</v>
      </c>
      <c r="J181" s="153" t="s">
        <v>1101</v>
      </c>
      <c r="K181" s="224">
        <v>1300600183331</v>
      </c>
      <c r="L181" s="174">
        <v>34531</v>
      </c>
      <c r="M181" s="107">
        <f t="shared" ca="1" si="19"/>
        <v>25</v>
      </c>
      <c r="N181" s="175">
        <v>4320383629</v>
      </c>
      <c r="O181" s="163" t="s">
        <v>98</v>
      </c>
      <c r="P181" s="109" t="s">
        <v>118</v>
      </c>
      <c r="Q181" s="109" t="s">
        <v>119</v>
      </c>
      <c r="R181" s="157">
        <f t="shared" si="25"/>
        <v>-43711</v>
      </c>
      <c r="S181" s="157"/>
      <c r="T181" s="109" t="s">
        <v>120</v>
      </c>
      <c r="U181" s="164" t="s">
        <v>101</v>
      </c>
      <c r="V181" s="164" t="s">
        <v>518</v>
      </c>
      <c r="W181" s="163"/>
      <c r="X181" s="163"/>
      <c r="Y181" s="163"/>
      <c r="Z181" s="163"/>
      <c r="AA181" s="163"/>
      <c r="AB181" s="162"/>
      <c r="AC181" s="158">
        <v>43711</v>
      </c>
      <c r="AD181" s="115">
        <f t="shared" si="27"/>
        <v>43831</v>
      </c>
      <c r="AE181" s="159">
        <v>43711</v>
      </c>
      <c r="AF181" s="160">
        <f t="shared" ca="1" si="20"/>
        <v>85</v>
      </c>
      <c r="AG181" s="160">
        <f t="shared" ca="1" si="21"/>
        <v>0</v>
      </c>
      <c r="AH181" s="160">
        <f t="shared" ca="1" si="22"/>
        <v>2</v>
      </c>
      <c r="AI181" s="179">
        <f t="shared" ca="1" si="23"/>
        <v>0.23287671232876711</v>
      </c>
      <c r="AJ181" s="121"/>
      <c r="AK181" s="159"/>
      <c r="AL181" s="181"/>
      <c r="AM181" s="163"/>
      <c r="AN181" s="107"/>
      <c r="AO181" s="163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62"/>
      <c r="BE181" s="162"/>
      <c r="BF181" s="174"/>
      <c r="BG181" s="174"/>
      <c r="BH181" s="157"/>
      <c r="BI181" s="157"/>
      <c r="BJ181" s="157"/>
      <c r="BK181" s="157"/>
      <c r="BL181" s="157"/>
      <c r="BM181" s="157"/>
      <c r="BN181" s="157"/>
      <c r="BO181" s="157"/>
      <c r="BP181" s="157"/>
      <c r="BQ181" s="157"/>
      <c r="BR181" s="157"/>
      <c r="BS181" s="157"/>
      <c r="BT181" s="124"/>
      <c r="BU181" s="166"/>
      <c r="BV181" s="167"/>
      <c r="BW181" s="168"/>
      <c r="BX181" s="168"/>
      <c r="BY181" s="169"/>
      <c r="BZ181" s="169"/>
      <c r="CA181" s="170"/>
    </row>
    <row r="182" spans="1:79" s="171" customFormat="1" ht="26.25" x14ac:dyDescent="0.55000000000000004">
      <c r="A182" s="100">
        <v>173</v>
      </c>
      <c r="B182" s="172" t="s">
        <v>1102</v>
      </c>
      <c r="C182" s="163"/>
      <c r="D182" s="163" t="s">
        <v>93</v>
      </c>
      <c r="E182" s="157" t="s">
        <v>234</v>
      </c>
      <c r="F182" s="153" t="s">
        <v>1103</v>
      </c>
      <c r="G182" s="225" t="s">
        <v>1104</v>
      </c>
      <c r="H182" s="152" t="s">
        <v>1105</v>
      </c>
      <c r="I182" s="152" t="s">
        <v>443</v>
      </c>
      <c r="J182" s="153" t="s">
        <v>1106</v>
      </c>
      <c r="K182" s="224">
        <v>1129700125090</v>
      </c>
      <c r="L182" s="174">
        <v>35485</v>
      </c>
      <c r="M182" s="107">
        <f t="shared" ca="1" si="19"/>
        <v>22</v>
      </c>
      <c r="N182" s="175"/>
      <c r="O182" s="163" t="s">
        <v>98</v>
      </c>
      <c r="P182" s="109" t="s">
        <v>523</v>
      </c>
      <c r="Q182" s="109" t="s">
        <v>290</v>
      </c>
      <c r="R182" s="157">
        <f t="shared" si="25"/>
        <v>-43713</v>
      </c>
      <c r="S182" s="157"/>
      <c r="T182" s="109" t="s">
        <v>120</v>
      </c>
      <c r="U182" s="164" t="s">
        <v>101</v>
      </c>
      <c r="V182" s="164" t="s">
        <v>518</v>
      </c>
      <c r="W182" s="163"/>
      <c r="X182" s="163"/>
      <c r="Y182" s="163"/>
      <c r="Z182" s="163"/>
      <c r="AA182" s="163"/>
      <c r="AB182" s="162"/>
      <c r="AC182" s="158">
        <v>43713</v>
      </c>
      <c r="AD182" s="115">
        <f t="shared" si="27"/>
        <v>43833</v>
      </c>
      <c r="AE182" s="159">
        <v>43713</v>
      </c>
      <c r="AF182" s="160">
        <f t="shared" ca="1" si="20"/>
        <v>83</v>
      </c>
      <c r="AG182" s="160">
        <f t="shared" ca="1" si="21"/>
        <v>0</v>
      </c>
      <c r="AH182" s="160">
        <f t="shared" ca="1" si="22"/>
        <v>2</v>
      </c>
      <c r="AI182" s="179">
        <f t="shared" ca="1" si="23"/>
        <v>0.22739726027397261</v>
      </c>
      <c r="AJ182" s="121"/>
      <c r="AK182" s="159"/>
      <c r="AL182" s="181"/>
      <c r="AM182" s="163"/>
      <c r="AN182" s="107"/>
      <c r="AO182" s="163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62"/>
      <c r="BE182" s="162"/>
      <c r="BF182" s="174"/>
      <c r="BG182" s="174"/>
      <c r="BH182" s="157"/>
      <c r="BI182" s="157"/>
      <c r="BJ182" s="157"/>
      <c r="BK182" s="157"/>
      <c r="BL182" s="157"/>
      <c r="BM182" s="157"/>
      <c r="BN182" s="157"/>
      <c r="BO182" s="157"/>
      <c r="BP182" s="157"/>
      <c r="BQ182" s="157"/>
      <c r="BR182" s="157"/>
      <c r="BS182" s="157"/>
      <c r="BT182" s="124"/>
      <c r="BU182" s="166"/>
      <c r="BV182" s="167"/>
      <c r="BW182" s="168"/>
      <c r="BX182" s="168"/>
      <c r="BY182" s="169"/>
      <c r="BZ182" s="169"/>
      <c r="CA182" s="170"/>
    </row>
    <row r="183" spans="1:79" s="171" customFormat="1" ht="26.25" x14ac:dyDescent="0.55000000000000004">
      <c r="A183" s="100">
        <v>174</v>
      </c>
      <c r="B183" s="172" t="s">
        <v>1107</v>
      </c>
      <c r="C183" s="163"/>
      <c r="D183" s="163" t="s">
        <v>93</v>
      </c>
      <c r="E183" s="157" t="s">
        <v>1108</v>
      </c>
      <c r="F183" s="153" t="s">
        <v>1109</v>
      </c>
      <c r="G183" s="225" t="s">
        <v>1110</v>
      </c>
      <c r="H183" s="152" t="s">
        <v>601</v>
      </c>
      <c r="I183" s="152" t="s">
        <v>443</v>
      </c>
      <c r="J183" s="153" t="s">
        <v>1111</v>
      </c>
      <c r="K183" s="224">
        <v>1200400035398</v>
      </c>
      <c r="L183" s="174">
        <v>32531</v>
      </c>
      <c r="M183" s="107">
        <f t="shared" ca="1" si="19"/>
        <v>30</v>
      </c>
      <c r="N183" s="175"/>
      <c r="O183" s="163" t="s">
        <v>98</v>
      </c>
      <c r="P183" s="109" t="s">
        <v>523</v>
      </c>
      <c r="Q183" s="109" t="s">
        <v>290</v>
      </c>
      <c r="R183" s="157">
        <f t="shared" si="25"/>
        <v>-43713</v>
      </c>
      <c r="S183" s="157"/>
      <c r="T183" s="109" t="s">
        <v>120</v>
      </c>
      <c r="U183" s="164" t="s">
        <v>101</v>
      </c>
      <c r="V183" s="164" t="s">
        <v>518</v>
      </c>
      <c r="W183" s="163"/>
      <c r="X183" s="163"/>
      <c r="Y183" s="163"/>
      <c r="Z183" s="163"/>
      <c r="AA183" s="163"/>
      <c r="AB183" s="162"/>
      <c r="AC183" s="158">
        <v>43713</v>
      </c>
      <c r="AD183" s="115">
        <f t="shared" si="27"/>
        <v>43833</v>
      </c>
      <c r="AE183" s="159">
        <v>43713</v>
      </c>
      <c r="AF183" s="160">
        <f t="shared" ca="1" si="20"/>
        <v>83</v>
      </c>
      <c r="AG183" s="160">
        <f t="shared" ca="1" si="21"/>
        <v>0</v>
      </c>
      <c r="AH183" s="160">
        <f t="shared" ca="1" si="22"/>
        <v>2</v>
      </c>
      <c r="AI183" s="179">
        <f t="shared" ca="1" si="23"/>
        <v>0.22739726027397261</v>
      </c>
      <c r="AJ183" s="121"/>
      <c r="AK183" s="159"/>
      <c r="AL183" s="181"/>
      <c r="AM183" s="163"/>
      <c r="AN183" s="107"/>
      <c r="AO183" s="163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62"/>
      <c r="BE183" s="162"/>
      <c r="BF183" s="174"/>
      <c r="BG183" s="174"/>
      <c r="BH183" s="157"/>
      <c r="BI183" s="157"/>
      <c r="BJ183" s="157"/>
      <c r="BK183" s="157"/>
      <c r="BL183" s="157"/>
      <c r="BM183" s="157"/>
      <c r="BN183" s="157"/>
      <c r="BO183" s="157"/>
      <c r="BP183" s="157"/>
      <c r="BQ183" s="157"/>
      <c r="BR183" s="157"/>
      <c r="BS183" s="157"/>
      <c r="BT183" s="124"/>
      <c r="BU183" s="166"/>
      <c r="BV183" s="167"/>
      <c r="BW183" s="168"/>
      <c r="BX183" s="168"/>
      <c r="BY183" s="169"/>
      <c r="BZ183" s="169"/>
      <c r="CA183" s="170"/>
    </row>
    <row r="184" spans="1:79" s="171" customFormat="1" ht="26.25" x14ac:dyDescent="0.55000000000000004">
      <c r="A184" s="100">
        <v>175</v>
      </c>
      <c r="B184" s="172" t="s">
        <v>1112</v>
      </c>
      <c r="C184" s="163"/>
      <c r="D184" s="163" t="s">
        <v>93</v>
      </c>
      <c r="E184" s="157" t="s">
        <v>1113</v>
      </c>
      <c r="F184" s="153" t="s">
        <v>1114</v>
      </c>
      <c r="G184" s="225" t="s">
        <v>1115</v>
      </c>
      <c r="H184" s="152" t="s">
        <v>1116</v>
      </c>
      <c r="I184" s="152" t="s">
        <v>443</v>
      </c>
      <c r="J184" s="153" t="s">
        <v>1117</v>
      </c>
      <c r="K184" s="224">
        <v>1129700044961</v>
      </c>
      <c r="L184" s="174">
        <v>34440</v>
      </c>
      <c r="M184" s="107">
        <f t="shared" ca="1" si="19"/>
        <v>25</v>
      </c>
      <c r="N184" s="175"/>
      <c r="O184" s="163" t="s">
        <v>98</v>
      </c>
      <c r="P184" s="109" t="s">
        <v>523</v>
      </c>
      <c r="Q184" s="109" t="s">
        <v>290</v>
      </c>
      <c r="R184" s="157">
        <f t="shared" si="25"/>
        <v>-2</v>
      </c>
      <c r="S184" s="157"/>
      <c r="T184" s="109" t="s">
        <v>120</v>
      </c>
      <c r="U184" s="164" t="s">
        <v>101</v>
      </c>
      <c r="V184" s="164" t="s">
        <v>518</v>
      </c>
      <c r="W184" s="163"/>
      <c r="X184" s="163"/>
      <c r="Y184" s="163"/>
      <c r="Z184" s="163"/>
      <c r="AA184" s="163"/>
      <c r="AB184" s="162"/>
      <c r="AC184" s="158">
        <v>43755</v>
      </c>
      <c r="AD184" s="115">
        <f t="shared" si="27"/>
        <v>43875</v>
      </c>
      <c r="AE184" s="159">
        <v>43755</v>
      </c>
      <c r="AF184" s="160">
        <f t="shared" ca="1" si="20"/>
        <v>41</v>
      </c>
      <c r="AG184" s="160">
        <f t="shared" ca="1" si="21"/>
        <v>0</v>
      </c>
      <c r="AH184" s="160">
        <f t="shared" ca="1" si="22"/>
        <v>1</v>
      </c>
      <c r="AI184" s="179">
        <f t="shared" ca="1" si="23"/>
        <v>0.11232876712328767</v>
      </c>
      <c r="AJ184" s="121"/>
      <c r="AK184" s="159">
        <v>43753</v>
      </c>
      <c r="AL184" s="181"/>
      <c r="AM184" s="163"/>
      <c r="AN184" s="107"/>
      <c r="AO184" s="163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62"/>
      <c r="BE184" s="162"/>
      <c r="BF184" s="174"/>
      <c r="BG184" s="174"/>
      <c r="BH184" s="157"/>
      <c r="BI184" s="157"/>
      <c r="BJ184" s="157"/>
      <c r="BK184" s="157"/>
      <c r="BL184" s="157"/>
      <c r="BM184" s="157"/>
      <c r="BN184" s="157"/>
      <c r="BO184" s="157"/>
      <c r="BP184" s="157"/>
      <c r="BQ184" s="157"/>
      <c r="BR184" s="157"/>
      <c r="BS184" s="157"/>
      <c r="BT184" s="124"/>
      <c r="BU184" s="166"/>
      <c r="BV184" s="167"/>
      <c r="BW184" s="168"/>
      <c r="BX184" s="168"/>
      <c r="BY184" s="169"/>
      <c r="BZ184" s="169"/>
      <c r="CA184" s="170"/>
    </row>
    <row r="185" spans="1:79" s="171" customFormat="1" ht="26.25" x14ac:dyDescent="0.55000000000000004">
      <c r="A185" s="100">
        <v>176</v>
      </c>
      <c r="B185" s="172" t="s">
        <v>1118</v>
      </c>
      <c r="C185" s="163"/>
      <c r="D185" s="163" t="s">
        <v>93</v>
      </c>
      <c r="E185" s="157" t="s">
        <v>1119</v>
      </c>
      <c r="F185" s="153" t="s">
        <v>1120</v>
      </c>
      <c r="G185" s="225" t="s">
        <v>1121</v>
      </c>
      <c r="H185" s="152" t="s">
        <v>379</v>
      </c>
      <c r="I185" s="152" t="s">
        <v>443</v>
      </c>
      <c r="J185" s="153" t="s">
        <v>1122</v>
      </c>
      <c r="K185" s="224">
        <v>1130100055025</v>
      </c>
      <c r="L185" s="174">
        <v>32857</v>
      </c>
      <c r="M185" s="107">
        <f t="shared" ca="1" si="19"/>
        <v>30</v>
      </c>
      <c r="N185" s="175"/>
      <c r="O185" s="163" t="s">
        <v>98</v>
      </c>
      <c r="P185" s="109" t="s">
        <v>523</v>
      </c>
      <c r="Q185" s="109" t="s">
        <v>290</v>
      </c>
      <c r="R185" s="157">
        <f t="shared" si="25"/>
        <v>-43755</v>
      </c>
      <c r="S185" s="157"/>
      <c r="T185" s="109" t="s">
        <v>120</v>
      </c>
      <c r="U185" s="164" t="s">
        <v>101</v>
      </c>
      <c r="V185" s="164" t="s">
        <v>518</v>
      </c>
      <c r="W185" s="163"/>
      <c r="X185" s="163"/>
      <c r="Y185" s="163"/>
      <c r="Z185" s="163"/>
      <c r="AA185" s="163"/>
      <c r="AB185" s="162"/>
      <c r="AC185" s="158">
        <v>43755</v>
      </c>
      <c r="AD185" s="115">
        <f t="shared" si="27"/>
        <v>43875</v>
      </c>
      <c r="AE185" s="159">
        <v>43755</v>
      </c>
      <c r="AF185" s="160">
        <f t="shared" ca="1" si="20"/>
        <v>41</v>
      </c>
      <c r="AG185" s="160">
        <f t="shared" ca="1" si="21"/>
        <v>0</v>
      </c>
      <c r="AH185" s="160">
        <f t="shared" ca="1" si="22"/>
        <v>1</v>
      </c>
      <c r="AI185" s="179">
        <f t="shared" ca="1" si="23"/>
        <v>0.11232876712328767</v>
      </c>
      <c r="AJ185" s="121"/>
      <c r="AK185" s="159"/>
      <c r="AL185" s="181"/>
      <c r="AM185" s="163"/>
      <c r="AN185" s="107"/>
      <c r="AO185" s="163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62"/>
      <c r="BE185" s="162"/>
      <c r="BF185" s="174"/>
      <c r="BG185" s="174"/>
      <c r="BH185" s="157"/>
      <c r="BI185" s="157"/>
      <c r="BJ185" s="157"/>
      <c r="BK185" s="157"/>
      <c r="BL185" s="157"/>
      <c r="BM185" s="157"/>
      <c r="BN185" s="157"/>
      <c r="BO185" s="157"/>
      <c r="BP185" s="157"/>
      <c r="BQ185" s="157"/>
      <c r="BR185" s="157"/>
      <c r="BS185" s="157"/>
      <c r="BT185" s="124"/>
      <c r="BU185" s="166"/>
      <c r="BV185" s="167"/>
      <c r="BW185" s="168"/>
      <c r="BX185" s="168"/>
      <c r="BY185" s="169"/>
      <c r="BZ185" s="169"/>
      <c r="CA185" s="170"/>
    </row>
    <row r="186" spans="1:79" s="171" customFormat="1" ht="26.25" x14ac:dyDescent="0.55000000000000004">
      <c r="A186" s="100">
        <v>177</v>
      </c>
      <c r="B186" s="172" t="s">
        <v>1123</v>
      </c>
      <c r="C186" s="163"/>
      <c r="D186" s="163" t="s">
        <v>93</v>
      </c>
      <c r="E186" s="157" t="s">
        <v>1124</v>
      </c>
      <c r="F186" s="153" t="s">
        <v>1125</v>
      </c>
      <c r="G186" s="225" t="s">
        <v>1126</v>
      </c>
      <c r="H186" s="152" t="s">
        <v>1127</v>
      </c>
      <c r="I186" s="152" t="s">
        <v>443</v>
      </c>
      <c r="J186" s="153" t="s">
        <v>1128</v>
      </c>
      <c r="K186" s="224">
        <v>1330600079614</v>
      </c>
      <c r="L186" s="174">
        <v>34538</v>
      </c>
      <c r="M186" s="107">
        <f t="shared" ca="1" si="19"/>
        <v>25</v>
      </c>
      <c r="N186" s="175"/>
      <c r="O186" s="163" t="s">
        <v>98</v>
      </c>
      <c r="P186" s="109" t="s">
        <v>523</v>
      </c>
      <c r="Q186" s="109" t="s">
        <v>290</v>
      </c>
      <c r="R186" s="157">
        <f t="shared" si="25"/>
        <v>-43762</v>
      </c>
      <c r="S186" s="157"/>
      <c r="T186" s="109" t="s">
        <v>120</v>
      </c>
      <c r="U186" s="164" t="s">
        <v>101</v>
      </c>
      <c r="V186" s="164" t="s">
        <v>518</v>
      </c>
      <c r="W186" s="163"/>
      <c r="X186" s="163"/>
      <c r="Y186" s="163"/>
      <c r="Z186" s="163"/>
      <c r="AA186" s="163"/>
      <c r="AB186" s="162"/>
      <c r="AC186" s="158">
        <v>43762</v>
      </c>
      <c r="AD186" s="115">
        <f t="shared" si="27"/>
        <v>43882</v>
      </c>
      <c r="AE186" s="159">
        <v>43755</v>
      </c>
      <c r="AF186" s="160">
        <f t="shared" ca="1" si="20"/>
        <v>41</v>
      </c>
      <c r="AG186" s="160">
        <f t="shared" ca="1" si="21"/>
        <v>0</v>
      </c>
      <c r="AH186" s="160">
        <f t="shared" ca="1" si="22"/>
        <v>1</v>
      </c>
      <c r="AI186" s="179">
        <f t="shared" ca="1" si="23"/>
        <v>0.11232876712328767</v>
      </c>
      <c r="AJ186" s="121"/>
      <c r="AK186" s="159"/>
      <c r="AL186" s="181"/>
      <c r="AM186" s="163"/>
      <c r="AN186" s="107"/>
      <c r="AO186" s="163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62"/>
      <c r="BE186" s="162"/>
      <c r="BF186" s="174"/>
      <c r="BG186" s="174"/>
      <c r="BH186" s="157"/>
      <c r="BI186" s="157"/>
      <c r="BJ186" s="157"/>
      <c r="BK186" s="157"/>
      <c r="BL186" s="157"/>
      <c r="BM186" s="157"/>
      <c r="BN186" s="157"/>
      <c r="BO186" s="157"/>
      <c r="BP186" s="157"/>
      <c r="BQ186" s="157"/>
      <c r="BR186" s="157"/>
      <c r="BS186" s="157"/>
      <c r="BT186" s="124"/>
      <c r="BU186" s="166"/>
      <c r="BV186" s="167"/>
      <c r="BW186" s="168"/>
      <c r="BX186" s="168"/>
      <c r="BY186" s="169"/>
      <c r="BZ186" s="169"/>
      <c r="CA186" s="170"/>
    </row>
    <row r="187" spans="1:79" s="171" customFormat="1" ht="26.25" x14ac:dyDescent="0.55000000000000004">
      <c r="A187" s="100">
        <v>178</v>
      </c>
      <c r="B187" s="172" t="s">
        <v>1129</v>
      </c>
      <c r="C187" s="163"/>
      <c r="D187" s="163" t="s">
        <v>105</v>
      </c>
      <c r="E187" s="157" t="s">
        <v>1130</v>
      </c>
      <c r="F187" s="153" t="s">
        <v>1131</v>
      </c>
      <c r="G187" s="225" t="s">
        <v>1132</v>
      </c>
      <c r="H187" s="152" t="s">
        <v>127</v>
      </c>
      <c r="I187" s="152" t="s">
        <v>395</v>
      </c>
      <c r="J187" s="153" t="s">
        <v>1133</v>
      </c>
      <c r="K187" s="224">
        <v>3100700380837</v>
      </c>
      <c r="L187" s="174">
        <v>29746</v>
      </c>
      <c r="M187" s="107">
        <f t="shared" ca="1" si="19"/>
        <v>38</v>
      </c>
      <c r="N187" s="175"/>
      <c r="O187" s="163" t="s">
        <v>110</v>
      </c>
      <c r="P187" s="109" t="s">
        <v>523</v>
      </c>
      <c r="Q187" s="109" t="s">
        <v>290</v>
      </c>
      <c r="R187" s="157">
        <f t="shared" si="25"/>
        <v>-43767</v>
      </c>
      <c r="S187" s="157"/>
      <c r="T187" s="109" t="s">
        <v>120</v>
      </c>
      <c r="U187" s="164" t="s">
        <v>101</v>
      </c>
      <c r="V187" s="164" t="s">
        <v>518</v>
      </c>
      <c r="W187" s="163"/>
      <c r="X187" s="163"/>
      <c r="Y187" s="163"/>
      <c r="Z187" s="163"/>
      <c r="AA187" s="163"/>
      <c r="AB187" s="162"/>
      <c r="AC187" s="158">
        <v>43767</v>
      </c>
      <c r="AD187" s="115">
        <f t="shared" si="27"/>
        <v>43887</v>
      </c>
      <c r="AE187" s="159">
        <v>43767</v>
      </c>
      <c r="AF187" s="160">
        <f t="shared" ca="1" si="20"/>
        <v>29</v>
      </c>
      <c r="AG187" s="160">
        <f t="shared" ca="1" si="21"/>
        <v>0</v>
      </c>
      <c r="AH187" s="160">
        <f t="shared" ca="1" si="22"/>
        <v>0</v>
      </c>
      <c r="AI187" s="179">
        <f t="shared" ca="1" si="23"/>
        <v>7.9452054794520555E-2</v>
      </c>
      <c r="AJ187" s="121"/>
      <c r="AK187" s="159"/>
      <c r="AL187" s="181"/>
      <c r="AM187" s="163"/>
      <c r="AN187" s="107"/>
      <c r="AO187" s="163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62"/>
      <c r="BE187" s="162"/>
      <c r="BF187" s="174"/>
      <c r="BG187" s="174"/>
      <c r="BH187" s="157"/>
      <c r="BI187" s="157"/>
      <c r="BJ187" s="157"/>
      <c r="BK187" s="157"/>
      <c r="BL187" s="157"/>
      <c r="BM187" s="157"/>
      <c r="BN187" s="157"/>
      <c r="BO187" s="157"/>
      <c r="BP187" s="157"/>
      <c r="BQ187" s="157"/>
      <c r="BR187" s="157"/>
      <c r="BS187" s="157"/>
      <c r="BT187" s="124"/>
      <c r="BU187" s="166"/>
      <c r="BV187" s="167"/>
      <c r="BW187" s="168"/>
      <c r="BX187" s="168"/>
      <c r="BY187" s="169"/>
      <c r="BZ187" s="169"/>
      <c r="CA187" s="170"/>
    </row>
    <row r="188" spans="1:79" s="171" customFormat="1" ht="22.5" x14ac:dyDescent="0.45">
      <c r="A188" s="100">
        <v>179</v>
      </c>
      <c r="B188" s="226" t="s">
        <v>1134</v>
      </c>
      <c r="C188" s="191"/>
      <c r="D188" s="163" t="s">
        <v>93</v>
      </c>
      <c r="E188" s="157" t="s">
        <v>1135</v>
      </c>
      <c r="F188" s="153" t="s">
        <v>1136</v>
      </c>
      <c r="G188" s="153" t="s">
        <v>1137</v>
      </c>
      <c r="H188" s="152" t="s">
        <v>350</v>
      </c>
      <c r="I188" s="152" t="s">
        <v>443</v>
      </c>
      <c r="J188" s="153" t="s">
        <v>1138</v>
      </c>
      <c r="K188" s="173">
        <v>1129700203295</v>
      </c>
      <c r="L188" s="174">
        <v>36683</v>
      </c>
      <c r="M188" s="107">
        <f t="shared" ca="1" si="19"/>
        <v>19</v>
      </c>
      <c r="N188" s="174">
        <v>36683</v>
      </c>
      <c r="O188" s="163" t="s">
        <v>98</v>
      </c>
      <c r="P188" s="109" t="s">
        <v>523</v>
      </c>
      <c r="Q188" s="109" t="s">
        <v>290</v>
      </c>
      <c r="R188" s="157">
        <f t="shared" si="25"/>
        <v>-43775</v>
      </c>
      <c r="S188" s="157"/>
      <c r="T188" s="109" t="s">
        <v>120</v>
      </c>
      <c r="U188" s="164" t="s">
        <v>101</v>
      </c>
      <c r="V188" s="164" t="s">
        <v>518</v>
      </c>
      <c r="W188" s="163"/>
      <c r="X188" s="163"/>
      <c r="Y188" s="163"/>
      <c r="Z188" s="163"/>
      <c r="AA188" s="163"/>
      <c r="AB188" s="162"/>
      <c r="AC188" s="158">
        <v>43775</v>
      </c>
      <c r="AD188" s="115">
        <f t="shared" si="27"/>
        <v>43895</v>
      </c>
      <c r="AE188" s="227">
        <v>43775</v>
      </c>
      <c r="AF188" s="160">
        <f t="shared" ca="1" si="20"/>
        <v>21</v>
      </c>
      <c r="AG188" s="160">
        <f t="shared" ca="1" si="21"/>
        <v>0</v>
      </c>
      <c r="AH188" s="160">
        <f t="shared" ca="1" si="22"/>
        <v>0</v>
      </c>
      <c r="AI188" s="179">
        <f t="shared" ca="1" si="23"/>
        <v>5.7534246575342465E-2</v>
      </c>
      <c r="AJ188" s="121"/>
      <c r="AK188" s="159"/>
      <c r="AL188" s="228"/>
      <c r="AM188" s="228"/>
      <c r="AN188" s="228"/>
      <c r="AO188" s="228"/>
      <c r="AP188" s="228"/>
      <c r="AQ188" s="228"/>
      <c r="AR188" s="228"/>
      <c r="AS188" s="228"/>
      <c r="AT188" s="228"/>
      <c r="AU188" s="228"/>
      <c r="AV188" s="228"/>
      <c r="AW188" s="228"/>
      <c r="AX188" s="229"/>
      <c r="AY188" s="229"/>
      <c r="AZ188" s="230"/>
      <c r="BA188" s="230"/>
      <c r="BB188" s="157"/>
      <c r="BC188" s="157"/>
      <c r="BD188" s="157"/>
      <c r="BE188" s="157"/>
      <c r="BF188" s="157"/>
      <c r="BG188" s="157"/>
      <c r="BH188" s="157"/>
      <c r="BI188" s="157"/>
      <c r="BJ188" s="157"/>
      <c r="BK188" s="157"/>
      <c r="BL188" s="157"/>
      <c r="BM188" s="157"/>
      <c r="BN188" s="124"/>
      <c r="BO188" s="194"/>
      <c r="BP188" s="231"/>
      <c r="BQ188" s="195"/>
      <c r="BR188" s="195"/>
      <c r="BU188" s="198"/>
    </row>
    <row r="189" spans="1:79" s="171" customFormat="1" ht="22.5" x14ac:dyDescent="0.45">
      <c r="A189" s="100">
        <v>180</v>
      </c>
      <c r="B189" s="226" t="s">
        <v>1139</v>
      </c>
      <c r="C189" s="191"/>
      <c r="D189" s="188" t="s">
        <v>93</v>
      </c>
      <c r="E189" s="157" t="s">
        <v>1140</v>
      </c>
      <c r="F189" s="153" t="s">
        <v>1136</v>
      </c>
      <c r="G189" s="153" t="s">
        <v>1141</v>
      </c>
      <c r="H189" s="152" t="s">
        <v>861</v>
      </c>
      <c r="I189" s="152" t="s">
        <v>443</v>
      </c>
      <c r="J189" s="153" t="s">
        <v>1142</v>
      </c>
      <c r="K189" s="173">
        <v>1129700203287</v>
      </c>
      <c r="L189" s="174">
        <v>36683</v>
      </c>
      <c r="M189" s="107">
        <f t="shared" ca="1" si="19"/>
        <v>19</v>
      </c>
      <c r="N189" s="174">
        <v>36683</v>
      </c>
      <c r="O189" s="163" t="s">
        <v>98</v>
      </c>
      <c r="P189" s="109" t="s">
        <v>523</v>
      </c>
      <c r="Q189" s="109" t="s">
        <v>290</v>
      </c>
      <c r="R189" s="157">
        <f t="shared" si="25"/>
        <v>-43775</v>
      </c>
      <c r="S189" s="157"/>
      <c r="T189" s="109" t="s">
        <v>120</v>
      </c>
      <c r="U189" s="164" t="s">
        <v>101</v>
      </c>
      <c r="V189" s="164" t="s">
        <v>518</v>
      </c>
      <c r="W189" s="163"/>
      <c r="X189" s="163"/>
      <c r="Y189" s="163"/>
      <c r="Z189" s="163"/>
      <c r="AA189" s="163"/>
      <c r="AB189" s="162"/>
      <c r="AC189" s="158">
        <v>43775</v>
      </c>
      <c r="AD189" s="115">
        <f t="shared" si="27"/>
        <v>43895</v>
      </c>
      <c r="AE189" s="227">
        <v>43775</v>
      </c>
      <c r="AF189" s="160">
        <f t="shared" ca="1" si="20"/>
        <v>21</v>
      </c>
      <c r="AG189" s="160">
        <f t="shared" ca="1" si="21"/>
        <v>0</v>
      </c>
      <c r="AH189" s="160">
        <f t="shared" ca="1" si="22"/>
        <v>0</v>
      </c>
      <c r="AI189" s="179">
        <f t="shared" ca="1" si="23"/>
        <v>5.7534246575342465E-2</v>
      </c>
      <c r="AJ189" s="121"/>
      <c r="AK189" s="159"/>
      <c r="AL189" s="228"/>
      <c r="AM189" s="228"/>
      <c r="AN189" s="228"/>
      <c r="AO189" s="228"/>
      <c r="AP189" s="228"/>
      <c r="AQ189" s="228"/>
      <c r="AR189" s="228"/>
      <c r="AS189" s="228"/>
      <c r="AT189" s="228"/>
      <c r="AU189" s="228"/>
      <c r="AV189" s="228"/>
      <c r="AW189" s="228"/>
      <c r="AX189" s="229"/>
      <c r="AY189" s="229"/>
      <c r="AZ189" s="230"/>
      <c r="BA189" s="230"/>
      <c r="BB189" s="157"/>
      <c r="BC189" s="157"/>
      <c r="BD189" s="157"/>
      <c r="BE189" s="157"/>
      <c r="BF189" s="157"/>
      <c r="BG189" s="157"/>
      <c r="BH189" s="157"/>
      <c r="BI189" s="157"/>
      <c r="BJ189" s="157"/>
      <c r="BK189" s="157"/>
      <c r="BL189" s="157"/>
      <c r="BM189" s="157"/>
      <c r="BN189" s="124"/>
      <c r="BO189" s="194"/>
      <c r="BP189" s="231"/>
      <c r="BQ189" s="195"/>
      <c r="BR189" s="195"/>
      <c r="BU189" s="198"/>
    </row>
    <row r="190" spans="1:79" s="171" customFormat="1" ht="22.5" x14ac:dyDescent="0.45">
      <c r="A190" s="100">
        <v>181</v>
      </c>
      <c r="B190" s="226" t="s">
        <v>1143</v>
      </c>
      <c r="C190" s="191"/>
      <c r="D190" s="188" t="s">
        <v>93</v>
      </c>
      <c r="E190" s="232" t="s">
        <v>1144</v>
      </c>
      <c r="F190" s="190" t="s">
        <v>625</v>
      </c>
      <c r="G190" s="190" t="s">
        <v>1145</v>
      </c>
      <c r="H190" s="191" t="s">
        <v>1146</v>
      </c>
      <c r="I190" s="152" t="s">
        <v>443</v>
      </c>
      <c r="J190" s="153" t="s">
        <v>1147</v>
      </c>
      <c r="K190" s="173">
        <v>1129700204933</v>
      </c>
      <c r="L190" s="174">
        <v>36699</v>
      </c>
      <c r="M190" s="107">
        <f t="shared" ca="1" si="19"/>
        <v>19</v>
      </c>
      <c r="N190" s="233"/>
      <c r="O190" s="163" t="s">
        <v>98</v>
      </c>
      <c r="P190" s="109" t="s">
        <v>523</v>
      </c>
      <c r="Q190" s="109" t="s">
        <v>290</v>
      </c>
      <c r="R190" s="157">
        <f t="shared" si="25"/>
        <v>-43775</v>
      </c>
      <c r="S190" s="234"/>
      <c r="T190" s="109" t="s">
        <v>120</v>
      </c>
      <c r="U190" s="164" t="s">
        <v>101</v>
      </c>
      <c r="V190" s="164" t="s">
        <v>518</v>
      </c>
      <c r="W190" s="163"/>
      <c r="X190" s="163"/>
      <c r="Y190" s="163"/>
      <c r="Z190" s="163"/>
      <c r="AA190" s="163"/>
      <c r="AB190" s="162"/>
      <c r="AC190" s="158">
        <v>43775</v>
      </c>
      <c r="AD190" s="115">
        <f>AC190+120</f>
        <v>43895</v>
      </c>
      <c r="AE190" s="227">
        <v>43775</v>
      </c>
      <c r="AF190" s="160">
        <f ca="1">IF(AC190="","",TODAY()-AE190)</f>
        <v>21</v>
      </c>
      <c r="AG190" s="160">
        <f t="shared" ca="1" si="21"/>
        <v>0</v>
      </c>
      <c r="AH190" s="160">
        <f t="shared" ca="1" si="22"/>
        <v>0</v>
      </c>
      <c r="AI190" s="179">
        <f t="shared" ca="1" si="23"/>
        <v>5.7534246575342465E-2</v>
      </c>
      <c r="AJ190" s="121"/>
      <c r="AK190" s="159"/>
      <c r="AL190" s="228"/>
      <c r="AM190" s="228"/>
      <c r="AN190" s="228"/>
      <c r="AO190" s="228"/>
      <c r="AP190" s="228"/>
      <c r="AQ190" s="228"/>
      <c r="AR190" s="228"/>
      <c r="AS190" s="228"/>
      <c r="AT190" s="228"/>
      <c r="AU190" s="228"/>
      <c r="AV190" s="228"/>
      <c r="AW190" s="228"/>
      <c r="AX190" s="229"/>
      <c r="AY190" s="229"/>
      <c r="AZ190" s="230"/>
      <c r="BA190" s="230"/>
      <c r="BB190" s="157"/>
      <c r="BC190" s="157"/>
      <c r="BD190" s="157"/>
      <c r="BE190" s="157"/>
      <c r="BF190" s="157"/>
      <c r="BG190" s="157"/>
      <c r="BH190" s="157"/>
      <c r="BI190" s="157"/>
      <c r="BJ190" s="157"/>
      <c r="BK190" s="157"/>
      <c r="BL190" s="157"/>
      <c r="BM190" s="157"/>
      <c r="BN190" s="124"/>
      <c r="BO190" s="194"/>
      <c r="BP190" s="231"/>
      <c r="BQ190" s="195"/>
      <c r="BR190" s="195"/>
      <c r="BU190" s="198"/>
    </row>
    <row r="191" spans="1:79" s="171" customFormat="1" ht="26.25" x14ac:dyDescent="0.55000000000000004">
      <c r="A191" s="100">
        <v>183</v>
      </c>
      <c r="B191" s="163"/>
      <c r="C191" s="163"/>
      <c r="D191" s="163"/>
      <c r="E191" s="157"/>
      <c r="F191" s="153"/>
      <c r="G191" s="225"/>
      <c r="H191" s="152"/>
      <c r="I191" s="152"/>
      <c r="J191" s="153"/>
      <c r="K191" s="224"/>
      <c r="L191" s="174"/>
      <c r="M191" s="107"/>
      <c r="N191" s="175"/>
      <c r="O191" s="163"/>
      <c r="P191" s="153"/>
      <c r="Q191" s="109"/>
      <c r="R191" s="157">
        <f t="shared" si="25"/>
        <v>0</v>
      </c>
      <c r="S191" s="157"/>
      <c r="T191" s="157"/>
      <c r="U191" s="164"/>
      <c r="V191" s="164"/>
      <c r="W191" s="163"/>
      <c r="X191" s="163"/>
      <c r="Y191" s="163"/>
      <c r="Z191" s="163"/>
      <c r="AA191" s="163"/>
      <c r="AB191" s="162"/>
      <c r="AC191" s="158"/>
      <c r="AD191" s="115">
        <f t="shared" si="27"/>
        <v>120</v>
      </c>
      <c r="AE191" s="159"/>
      <c r="AF191" s="160" t="str">
        <f t="shared" ca="1" si="20"/>
        <v/>
      </c>
      <c r="AG191" s="160">
        <f t="shared" ca="1" si="21"/>
        <v>119</v>
      </c>
      <c r="AH191" s="160">
        <f t="shared" ca="1" si="22"/>
        <v>10</v>
      </c>
      <c r="AI191" s="179" t="str">
        <f t="shared" ca="1" si="23"/>
        <v/>
      </c>
      <c r="AJ191" s="121"/>
      <c r="AK191" s="159"/>
      <c r="AL191" s="181"/>
      <c r="AM191" s="163"/>
      <c r="AN191" s="107"/>
      <c r="AO191" s="163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62"/>
      <c r="BE191" s="162"/>
      <c r="BF191" s="174"/>
      <c r="BG191" s="174"/>
      <c r="BH191" s="157"/>
      <c r="BI191" s="157"/>
      <c r="BJ191" s="157"/>
      <c r="BK191" s="157"/>
      <c r="BL191" s="157"/>
      <c r="BM191" s="157"/>
      <c r="BN191" s="157"/>
      <c r="BO191" s="157"/>
      <c r="BP191" s="157"/>
      <c r="BQ191" s="157"/>
      <c r="BR191" s="157"/>
      <c r="BS191" s="157"/>
      <c r="BT191" s="124"/>
      <c r="BU191" s="166"/>
      <c r="BV191" s="167"/>
      <c r="BW191" s="168"/>
      <c r="BX191" s="168"/>
      <c r="BY191" s="169"/>
      <c r="BZ191" s="169"/>
      <c r="CA191" s="170"/>
    </row>
    <row r="192" spans="1:79" s="171" customFormat="1" ht="26.25" x14ac:dyDescent="0.55000000000000004">
      <c r="A192" s="100">
        <v>184</v>
      </c>
      <c r="B192" s="163"/>
      <c r="C192" s="163"/>
      <c r="D192" s="163"/>
      <c r="E192" s="157"/>
      <c r="F192" s="153"/>
      <c r="G192" s="225"/>
      <c r="H192" s="152"/>
      <c r="I192" s="152"/>
      <c r="J192" s="153"/>
      <c r="K192" s="224"/>
      <c r="L192" s="174"/>
      <c r="M192" s="107"/>
      <c r="N192" s="175"/>
      <c r="O192" s="163"/>
      <c r="P192" s="153"/>
      <c r="Q192" s="109"/>
      <c r="R192" s="157">
        <f t="shared" si="25"/>
        <v>0</v>
      </c>
      <c r="S192" s="157"/>
      <c r="T192" s="157"/>
      <c r="U192" s="164"/>
      <c r="V192" s="164"/>
      <c r="W192" s="163"/>
      <c r="X192" s="163"/>
      <c r="Y192" s="163"/>
      <c r="Z192" s="163"/>
      <c r="AA192" s="163"/>
      <c r="AB192" s="162"/>
      <c r="AC192" s="158"/>
      <c r="AD192" s="115">
        <f t="shared" si="27"/>
        <v>120</v>
      </c>
      <c r="AE192" s="159"/>
      <c r="AF192" s="160" t="str">
        <f t="shared" ca="1" si="20"/>
        <v/>
      </c>
      <c r="AG192" s="160">
        <f t="shared" ca="1" si="21"/>
        <v>119</v>
      </c>
      <c r="AH192" s="160">
        <f t="shared" ca="1" si="22"/>
        <v>10</v>
      </c>
      <c r="AI192" s="179" t="str">
        <f t="shared" ca="1" si="23"/>
        <v/>
      </c>
      <c r="AJ192" s="121"/>
      <c r="AK192" s="159"/>
      <c r="AL192" s="181"/>
      <c r="AM192" s="163"/>
      <c r="AN192" s="107"/>
      <c r="AO192" s="163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62"/>
      <c r="BE192" s="162"/>
      <c r="BF192" s="174"/>
      <c r="BG192" s="174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24"/>
      <c r="BU192" s="166"/>
      <c r="BV192" s="167"/>
      <c r="BW192" s="168"/>
      <c r="BX192" s="168"/>
      <c r="BY192" s="169"/>
      <c r="BZ192" s="169"/>
      <c r="CA192" s="170"/>
    </row>
    <row r="193" spans="1:79" s="171" customFormat="1" ht="26.25" x14ac:dyDescent="0.55000000000000004">
      <c r="A193" s="100">
        <v>185</v>
      </c>
      <c r="B193" s="163"/>
      <c r="C193" s="163"/>
      <c r="D193" s="163"/>
      <c r="E193" s="157"/>
      <c r="F193" s="153"/>
      <c r="G193" s="225"/>
      <c r="H193" s="152"/>
      <c r="I193" s="152"/>
      <c r="J193" s="153"/>
      <c r="K193" s="224"/>
      <c r="L193" s="174"/>
      <c r="M193" s="107"/>
      <c r="N193" s="175"/>
      <c r="O193" s="163"/>
      <c r="P193" s="153"/>
      <c r="Q193" s="109"/>
      <c r="R193" s="157">
        <f t="shared" si="25"/>
        <v>0</v>
      </c>
      <c r="S193" s="157"/>
      <c r="T193" s="157"/>
      <c r="U193" s="164"/>
      <c r="V193" s="164"/>
      <c r="W193" s="163"/>
      <c r="X193" s="163"/>
      <c r="Y193" s="163"/>
      <c r="Z193" s="163"/>
      <c r="AA193" s="163"/>
      <c r="AB193" s="162"/>
      <c r="AC193" s="158"/>
      <c r="AD193" s="115">
        <f t="shared" si="27"/>
        <v>120</v>
      </c>
      <c r="AE193" s="159"/>
      <c r="AF193" s="160" t="str">
        <f t="shared" ca="1" si="20"/>
        <v/>
      </c>
      <c r="AG193" s="160">
        <f t="shared" ca="1" si="21"/>
        <v>119</v>
      </c>
      <c r="AH193" s="160">
        <f t="shared" ca="1" si="22"/>
        <v>10</v>
      </c>
      <c r="AI193" s="179" t="str">
        <f t="shared" ca="1" si="23"/>
        <v/>
      </c>
      <c r="AJ193" s="121"/>
      <c r="AK193" s="159"/>
      <c r="AL193" s="181"/>
      <c r="AM193" s="163"/>
      <c r="AN193" s="107"/>
      <c r="AO193" s="163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62"/>
      <c r="BE193" s="162"/>
      <c r="BF193" s="174"/>
      <c r="BG193" s="174"/>
      <c r="BH193" s="157"/>
      <c r="BI193" s="157"/>
      <c r="BJ193" s="157"/>
      <c r="BK193" s="157"/>
      <c r="BL193" s="157"/>
      <c r="BM193" s="157"/>
      <c r="BN193" s="157"/>
      <c r="BO193" s="157"/>
      <c r="BP193" s="157"/>
      <c r="BQ193" s="157"/>
      <c r="BR193" s="157"/>
      <c r="BS193" s="157"/>
      <c r="BT193" s="124"/>
      <c r="BU193" s="166"/>
      <c r="BV193" s="167"/>
      <c r="BW193" s="168"/>
      <c r="BX193" s="168"/>
      <c r="BY193" s="169"/>
      <c r="BZ193" s="169"/>
      <c r="CA193" s="170"/>
    </row>
    <row r="194" spans="1:79" s="171" customFormat="1" ht="26.25" x14ac:dyDescent="0.55000000000000004">
      <c r="A194" s="100">
        <v>186</v>
      </c>
      <c r="B194" s="163"/>
      <c r="C194" s="163"/>
      <c r="D194" s="163"/>
      <c r="E194" s="157"/>
      <c r="F194" s="153"/>
      <c r="G194" s="225"/>
      <c r="H194" s="152"/>
      <c r="I194" s="152"/>
      <c r="J194" s="153"/>
      <c r="K194" s="224"/>
      <c r="L194" s="174"/>
      <c r="M194" s="107"/>
      <c r="N194" s="175"/>
      <c r="O194" s="163"/>
      <c r="P194" s="153"/>
      <c r="Q194" s="109"/>
      <c r="R194" s="157">
        <f t="shared" si="25"/>
        <v>0</v>
      </c>
      <c r="S194" s="157"/>
      <c r="T194" s="157"/>
      <c r="U194" s="164"/>
      <c r="V194" s="164"/>
      <c r="W194" s="163"/>
      <c r="X194" s="163"/>
      <c r="Y194" s="163"/>
      <c r="Z194" s="163"/>
      <c r="AA194" s="163"/>
      <c r="AB194" s="162"/>
      <c r="AC194" s="158"/>
      <c r="AD194" s="115">
        <f t="shared" si="27"/>
        <v>120</v>
      </c>
      <c r="AE194" s="159"/>
      <c r="AF194" s="160" t="str">
        <f t="shared" ca="1" si="20"/>
        <v/>
      </c>
      <c r="AG194" s="160">
        <f t="shared" ca="1" si="21"/>
        <v>119</v>
      </c>
      <c r="AH194" s="160">
        <f t="shared" ca="1" si="22"/>
        <v>10</v>
      </c>
      <c r="AI194" s="179" t="str">
        <f t="shared" ca="1" si="23"/>
        <v/>
      </c>
      <c r="AJ194" s="121"/>
      <c r="AK194" s="159"/>
      <c r="AL194" s="181"/>
      <c r="AM194" s="163"/>
      <c r="AN194" s="107"/>
      <c r="AO194" s="163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62"/>
      <c r="BE194" s="162"/>
      <c r="BF194" s="174"/>
      <c r="BG194" s="174"/>
      <c r="BH194" s="157"/>
      <c r="BI194" s="157"/>
      <c r="BJ194" s="157"/>
      <c r="BK194" s="157"/>
      <c r="BL194" s="157"/>
      <c r="BM194" s="157"/>
      <c r="BN194" s="157"/>
      <c r="BO194" s="157"/>
      <c r="BP194" s="157"/>
      <c r="BQ194" s="157"/>
      <c r="BR194" s="157"/>
      <c r="BS194" s="157"/>
      <c r="BT194" s="124"/>
      <c r="BU194" s="166"/>
      <c r="BV194" s="167"/>
      <c r="BW194" s="168"/>
      <c r="BX194" s="168"/>
      <c r="BY194" s="169"/>
      <c r="BZ194" s="169"/>
      <c r="CA194" s="170"/>
    </row>
    <row r="195" spans="1:79" s="171" customFormat="1" ht="26.25" x14ac:dyDescent="0.55000000000000004">
      <c r="A195" s="100">
        <v>187</v>
      </c>
      <c r="B195" s="163"/>
      <c r="C195" s="163"/>
      <c r="D195" s="163"/>
      <c r="E195" s="157"/>
      <c r="F195" s="153"/>
      <c r="G195" s="225"/>
      <c r="H195" s="152"/>
      <c r="I195" s="152"/>
      <c r="J195" s="153"/>
      <c r="K195" s="224"/>
      <c r="L195" s="174"/>
      <c r="M195" s="107"/>
      <c r="N195" s="175"/>
      <c r="O195" s="163"/>
      <c r="P195" s="153"/>
      <c r="Q195" s="109"/>
      <c r="R195" s="157">
        <f t="shared" si="25"/>
        <v>0</v>
      </c>
      <c r="S195" s="157"/>
      <c r="T195" s="157"/>
      <c r="U195" s="164"/>
      <c r="V195" s="164"/>
      <c r="W195" s="163"/>
      <c r="X195" s="163"/>
      <c r="Y195" s="163"/>
      <c r="Z195" s="163"/>
      <c r="AA195" s="163"/>
      <c r="AB195" s="162"/>
      <c r="AC195" s="158"/>
      <c r="AD195" s="115">
        <f t="shared" si="27"/>
        <v>120</v>
      </c>
      <c r="AE195" s="159"/>
      <c r="AF195" s="160" t="str">
        <f t="shared" ca="1" si="20"/>
        <v/>
      </c>
      <c r="AG195" s="160">
        <f t="shared" ca="1" si="21"/>
        <v>119</v>
      </c>
      <c r="AH195" s="160">
        <f t="shared" ca="1" si="22"/>
        <v>10</v>
      </c>
      <c r="AI195" s="179" t="str">
        <f t="shared" ca="1" si="23"/>
        <v/>
      </c>
      <c r="AJ195" s="121"/>
      <c r="AK195" s="159"/>
      <c r="AL195" s="181"/>
      <c r="AM195" s="163"/>
      <c r="AN195" s="107"/>
      <c r="AO195" s="163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62"/>
      <c r="BE195" s="162"/>
      <c r="BF195" s="174"/>
      <c r="BG195" s="174"/>
      <c r="BH195" s="157"/>
      <c r="BI195" s="157"/>
      <c r="BJ195" s="157"/>
      <c r="BK195" s="157"/>
      <c r="BL195" s="157"/>
      <c r="BM195" s="157"/>
      <c r="BN195" s="157"/>
      <c r="BO195" s="157"/>
      <c r="BP195" s="157"/>
      <c r="BQ195" s="157"/>
      <c r="BR195" s="157"/>
      <c r="BS195" s="157"/>
      <c r="BT195" s="124"/>
      <c r="BU195" s="166"/>
      <c r="BV195" s="167"/>
      <c r="BW195" s="168"/>
      <c r="BX195" s="168"/>
      <c r="BY195" s="169"/>
      <c r="BZ195" s="169"/>
      <c r="CA195" s="170"/>
    </row>
    <row r="196" spans="1:79" s="171" customFormat="1" ht="26.25" x14ac:dyDescent="0.55000000000000004">
      <c r="A196" s="100">
        <v>188</v>
      </c>
      <c r="B196" s="163"/>
      <c r="C196" s="163"/>
      <c r="D196" s="163"/>
      <c r="E196" s="157"/>
      <c r="F196" s="153"/>
      <c r="G196" s="225"/>
      <c r="H196" s="152"/>
      <c r="I196" s="152"/>
      <c r="J196" s="153"/>
      <c r="K196" s="224"/>
      <c r="L196" s="174"/>
      <c r="M196" s="107"/>
      <c r="N196" s="175"/>
      <c r="O196" s="163"/>
      <c r="P196" s="153"/>
      <c r="Q196" s="109"/>
      <c r="R196" s="157">
        <f t="shared" si="25"/>
        <v>0</v>
      </c>
      <c r="S196" s="157"/>
      <c r="T196" s="157"/>
      <c r="U196" s="164"/>
      <c r="V196" s="164"/>
      <c r="W196" s="163"/>
      <c r="X196" s="163"/>
      <c r="Y196" s="163"/>
      <c r="Z196" s="163"/>
      <c r="AA196" s="163"/>
      <c r="AB196" s="162"/>
      <c r="AC196" s="158"/>
      <c r="AD196" s="115">
        <f t="shared" si="27"/>
        <v>120</v>
      </c>
      <c r="AE196" s="159"/>
      <c r="AF196" s="160" t="str">
        <f t="shared" ca="1" si="20"/>
        <v/>
      </c>
      <c r="AG196" s="160">
        <f t="shared" ca="1" si="21"/>
        <v>119</v>
      </c>
      <c r="AH196" s="160">
        <f t="shared" ca="1" si="22"/>
        <v>10</v>
      </c>
      <c r="AI196" s="179" t="str">
        <f t="shared" ca="1" si="23"/>
        <v/>
      </c>
      <c r="AJ196" s="121"/>
      <c r="AK196" s="159"/>
      <c r="AL196" s="181"/>
      <c r="AM196" s="163"/>
      <c r="AN196" s="107"/>
      <c r="AO196" s="163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62"/>
      <c r="BE196" s="162"/>
      <c r="BF196" s="174"/>
      <c r="BG196" s="174"/>
      <c r="BH196" s="157"/>
      <c r="BI196" s="157"/>
      <c r="BJ196" s="157"/>
      <c r="BK196" s="157"/>
      <c r="BL196" s="157"/>
      <c r="BM196" s="157"/>
      <c r="BN196" s="157"/>
      <c r="BO196" s="157"/>
      <c r="BP196" s="157"/>
      <c r="BQ196" s="157"/>
      <c r="BR196" s="157"/>
      <c r="BS196" s="157"/>
      <c r="BT196" s="124"/>
      <c r="BU196" s="166"/>
      <c r="BV196" s="167"/>
      <c r="BW196" s="168"/>
      <c r="BX196" s="168"/>
      <c r="BY196" s="169"/>
      <c r="BZ196" s="169"/>
      <c r="CA196" s="170"/>
    </row>
    <row r="197" spans="1:79" s="171" customFormat="1" ht="26.25" x14ac:dyDescent="0.55000000000000004">
      <c r="A197" s="100">
        <v>189</v>
      </c>
      <c r="B197" s="163"/>
      <c r="C197" s="163"/>
      <c r="D197" s="163"/>
      <c r="E197" s="157"/>
      <c r="F197" s="153"/>
      <c r="G197" s="225"/>
      <c r="H197" s="152"/>
      <c r="I197" s="152"/>
      <c r="J197" s="153"/>
      <c r="K197" s="224"/>
      <c r="L197" s="174"/>
      <c r="M197" s="107"/>
      <c r="N197" s="175"/>
      <c r="O197" s="163"/>
      <c r="P197" s="153"/>
      <c r="Q197" s="109"/>
      <c r="R197" s="157">
        <f t="shared" si="25"/>
        <v>0</v>
      </c>
      <c r="S197" s="157"/>
      <c r="T197" s="157"/>
      <c r="U197" s="164"/>
      <c r="V197" s="164"/>
      <c r="W197" s="163"/>
      <c r="X197" s="163"/>
      <c r="Y197" s="163"/>
      <c r="Z197" s="163"/>
      <c r="AA197" s="163"/>
      <c r="AB197" s="162"/>
      <c r="AC197" s="158"/>
      <c r="AD197" s="115">
        <f t="shared" si="27"/>
        <v>120</v>
      </c>
      <c r="AE197" s="159"/>
      <c r="AF197" s="160" t="str">
        <f t="shared" ca="1" si="20"/>
        <v/>
      </c>
      <c r="AG197" s="160">
        <f t="shared" ca="1" si="21"/>
        <v>119</v>
      </c>
      <c r="AH197" s="160">
        <f t="shared" ca="1" si="22"/>
        <v>10</v>
      </c>
      <c r="AI197" s="179" t="str">
        <f t="shared" ca="1" si="23"/>
        <v/>
      </c>
      <c r="AJ197" s="121"/>
      <c r="AK197" s="159"/>
      <c r="AL197" s="181"/>
      <c r="AM197" s="163"/>
      <c r="AN197" s="107"/>
      <c r="AO197" s="163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62"/>
      <c r="BE197" s="162"/>
      <c r="BF197" s="174"/>
      <c r="BG197" s="174"/>
      <c r="BH197" s="157"/>
      <c r="BI197" s="157"/>
      <c r="BJ197" s="157"/>
      <c r="BK197" s="157"/>
      <c r="BL197" s="157"/>
      <c r="BM197" s="157"/>
      <c r="BN197" s="157"/>
      <c r="BO197" s="157"/>
      <c r="BP197" s="157"/>
      <c r="BQ197" s="157"/>
      <c r="BR197" s="157"/>
      <c r="BS197" s="157"/>
      <c r="BT197" s="124"/>
      <c r="BU197" s="166"/>
      <c r="BV197" s="167"/>
      <c r="BW197" s="168"/>
      <c r="BX197" s="168"/>
      <c r="BY197" s="169"/>
      <c r="BZ197" s="169"/>
      <c r="CA197" s="170"/>
    </row>
    <row r="198" spans="1:79" s="171" customFormat="1" ht="26.25" x14ac:dyDescent="0.55000000000000004">
      <c r="A198" s="100">
        <v>190</v>
      </c>
      <c r="B198" s="163"/>
      <c r="C198" s="163"/>
      <c r="D198" s="163"/>
      <c r="E198" s="157"/>
      <c r="F198" s="153"/>
      <c r="G198" s="225"/>
      <c r="H198" s="152"/>
      <c r="I198" s="152"/>
      <c r="J198" s="153"/>
      <c r="K198" s="224"/>
      <c r="L198" s="174"/>
      <c r="M198" s="107"/>
      <c r="N198" s="175"/>
      <c r="O198" s="163"/>
      <c r="P198" s="153"/>
      <c r="Q198" s="109"/>
      <c r="R198" s="157">
        <f t="shared" si="25"/>
        <v>0</v>
      </c>
      <c r="S198" s="157"/>
      <c r="T198" s="157"/>
      <c r="U198" s="164"/>
      <c r="V198" s="164"/>
      <c r="W198" s="163"/>
      <c r="X198" s="163"/>
      <c r="Y198" s="163"/>
      <c r="Z198" s="163"/>
      <c r="AA198" s="163"/>
      <c r="AB198" s="162"/>
      <c r="AC198" s="158"/>
      <c r="AD198" s="115">
        <f t="shared" si="27"/>
        <v>120</v>
      </c>
      <c r="AE198" s="159"/>
      <c r="AF198" s="160" t="str">
        <f t="shared" ca="1" si="20"/>
        <v/>
      </c>
      <c r="AG198" s="160">
        <f t="shared" ca="1" si="21"/>
        <v>119</v>
      </c>
      <c r="AH198" s="160">
        <f t="shared" ca="1" si="22"/>
        <v>10</v>
      </c>
      <c r="AI198" s="179" t="str">
        <f t="shared" ca="1" si="23"/>
        <v/>
      </c>
      <c r="AJ198" s="121"/>
      <c r="AK198" s="159"/>
      <c r="AL198" s="181"/>
      <c r="AM198" s="163"/>
      <c r="AN198" s="107"/>
      <c r="AO198" s="163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62"/>
      <c r="BE198" s="162"/>
      <c r="BF198" s="174"/>
      <c r="BG198" s="174"/>
      <c r="BH198" s="157"/>
      <c r="BI198" s="157"/>
      <c r="BJ198" s="157"/>
      <c r="BK198" s="157"/>
      <c r="BL198" s="157"/>
      <c r="BM198" s="157"/>
      <c r="BN198" s="157"/>
      <c r="BO198" s="157"/>
      <c r="BP198" s="157"/>
      <c r="BQ198" s="157"/>
      <c r="BR198" s="157"/>
      <c r="BS198" s="157"/>
      <c r="BT198" s="124"/>
      <c r="BU198" s="166"/>
      <c r="BV198" s="167"/>
      <c r="BW198" s="168"/>
      <c r="BX198" s="168"/>
      <c r="BY198" s="169"/>
      <c r="BZ198" s="169"/>
      <c r="CA198" s="170"/>
    </row>
    <row r="199" spans="1:79" s="171" customFormat="1" ht="26.25" x14ac:dyDescent="0.55000000000000004">
      <c r="A199" s="100">
        <v>191</v>
      </c>
      <c r="B199" s="163"/>
      <c r="C199" s="163"/>
      <c r="D199" s="163"/>
      <c r="E199" s="157"/>
      <c r="F199" s="153"/>
      <c r="G199" s="225"/>
      <c r="H199" s="152"/>
      <c r="I199" s="152"/>
      <c r="J199" s="153"/>
      <c r="K199" s="224"/>
      <c r="L199" s="174"/>
      <c r="M199" s="107"/>
      <c r="N199" s="175"/>
      <c r="O199" s="163"/>
      <c r="P199" s="153"/>
      <c r="Q199" s="109"/>
      <c r="R199" s="157">
        <f t="shared" si="25"/>
        <v>0</v>
      </c>
      <c r="S199" s="157"/>
      <c r="T199" s="157"/>
      <c r="U199" s="164"/>
      <c r="V199" s="164"/>
      <c r="W199" s="163"/>
      <c r="X199" s="163"/>
      <c r="Y199" s="163"/>
      <c r="Z199" s="163"/>
      <c r="AA199" s="163"/>
      <c r="AB199" s="162"/>
      <c r="AC199" s="158"/>
      <c r="AD199" s="115">
        <f t="shared" si="27"/>
        <v>120</v>
      </c>
      <c r="AE199" s="159"/>
      <c r="AF199" s="160" t="str">
        <f t="shared" ca="1" si="20"/>
        <v/>
      </c>
      <c r="AG199" s="160">
        <f t="shared" ca="1" si="21"/>
        <v>119</v>
      </c>
      <c r="AH199" s="160">
        <f t="shared" ca="1" si="22"/>
        <v>10</v>
      </c>
      <c r="AI199" s="179" t="str">
        <f t="shared" ca="1" si="23"/>
        <v/>
      </c>
      <c r="AJ199" s="121"/>
      <c r="AK199" s="159"/>
      <c r="AL199" s="181"/>
      <c r="AM199" s="163"/>
      <c r="AN199" s="107"/>
      <c r="AO199" s="163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62"/>
      <c r="BE199" s="162"/>
      <c r="BF199" s="174"/>
      <c r="BG199" s="174"/>
      <c r="BH199" s="157"/>
      <c r="BI199" s="157"/>
      <c r="BJ199" s="157"/>
      <c r="BK199" s="157"/>
      <c r="BL199" s="157"/>
      <c r="BM199" s="157"/>
      <c r="BN199" s="157"/>
      <c r="BO199" s="157"/>
      <c r="BP199" s="157"/>
      <c r="BQ199" s="157"/>
      <c r="BR199" s="157"/>
      <c r="BS199" s="157"/>
      <c r="BT199" s="124"/>
      <c r="BU199" s="166"/>
      <c r="BV199" s="167"/>
      <c r="BW199" s="168"/>
      <c r="BX199" s="168"/>
      <c r="BY199" s="169"/>
      <c r="BZ199" s="169"/>
      <c r="CA199" s="170"/>
    </row>
    <row r="200" spans="1:79" s="171" customFormat="1" ht="26.25" x14ac:dyDescent="0.55000000000000004">
      <c r="A200" s="100">
        <v>192</v>
      </c>
      <c r="B200" s="163"/>
      <c r="C200" s="163"/>
      <c r="D200" s="163"/>
      <c r="E200" s="157"/>
      <c r="F200" s="153"/>
      <c r="G200" s="225"/>
      <c r="H200" s="152"/>
      <c r="I200" s="152"/>
      <c r="J200" s="153"/>
      <c r="K200" s="224"/>
      <c r="L200" s="174"/>
      <c r="M200" s="107"/>
      <c r="N200" s="175"/>
      <c r="O200" s="163"/>
      <c r="P200" s="153"/>
      <c r="Q200" s="109"/>
      <c r="R200" s="157">
        <f t="shared" si="25"/>
        <v>0</v>
      </c>
      <c r="S200" s="157"/>
      <c r="T200" s="157"/>
      <c r="U200" s="164"/>
      <c r="V200" s="164"/>
      <c r="W200" s="163"/>
      <c r="X200" s="163"/>
      <c r="Y200" s="163"/>
      <c r="Z200" s="163"/>
      <c r="AA200" s="163"/>
      <c r="AB200" s="162"/>
      <c r="AC200" s="158"/>
      <c r="AD200" s="115">
        <f t="shared" si="27"/>
        <v>120</v>
      </c>
      <c r="AE200" s="159"/>
      <c r="AF200" s="160" t="str">
        <f t="shared" ca="1" si="20"/>
        <v/>
      </c>
      <c r="AG200" s="160">
        <f t="shared" ca="1" si="21"/>
        <v>119</v>
      </c>
      <c r="AH200" s="160">
        <f t="shared" ca="1" si="22"/>
        <v>10</v>
      </c>
      <c r="AI200" s="179" t="str">
        <f t="shared" ca="1" si="23"/>
        <v/>
      </c>
      <c r="AJ200" s="121"/>
      <c r="AK200" s="159"/>
      <c r="AL200" s="181"/>
      <c r="AM200" s="163"/>
      <c r="AN200" s="107"/>
      <c r="AO200" s="163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62"/>
      <c r="BE200" s="162"/>
      <c r="BF200" s="174"/>
      <c r="BG200" s="174"/>
      <c r="BH200" s="157"/>
      <c r="BI200" s="157"/>
      <c r="BJ200" s="157"/>
      <c r="BK200" s="157"/>
      <c r="BL200" s="157"/>
      <c r="BM200" s="157"/>
      <c r="BN200" s="157"/>
      <c r="BO200" s="157"/>
      <c r="BP200" s="157"/>
      <c r="BQ200" s="157"/>
      <c r="BR200" s="157"/>
      <c r="BS200" s="157"/>
      <c r="BT200" s="124"/>
      <c r="BU200" s="166"/>
      <c r="BV200" s="167"/>
      <c r="BW200" s="168"/>
      <c r="BX200" s="168"/>
      <c r="BY200" s="169"/>
      <c r="BZ200" s="169"/>
      <c r="CA200" s="170"/>
    </row>
    <row r="201" spans="1:79" s="171" customFormat="1" ht="26.25" x14ac:dyDescent="0.55000000000000004">
      <c r="A201" s="100">
        <v>193</v>
      </c>
      <c r="B201" s="163"/>
      <c r="C201" s="163"/>
      <c r="D201" s="163"/>
      <c r="E201" s="157"/>
      <c r="F201" s="153"/>
      <c r="G201" s="225"/>
      <c r="H201" s="152"/>
      <c r="I201" s="152"/>
      <c r="J201" s="153"/>
      <c r="K201" s="224"/>
      <c r="L201" s="174"/>
      <c r="M201" s="107"/>
      <c r="N201" s="175"/>
      <c r="O201" s="163"/>
      <c r="P201" s="153"/>
      <c r="Q201" s="109"/>
      <c r="R201" s="157">
        <f t="shared" si="25"/>
        <v>0</v>
      </c>
      <c r="S201" s="157"/>
      <c r="T201" s="157"/>
      <c r="U201" s="164"/>
      <c r="V201" s="164"/>
      <c r="W201" s="163"/>
      <c r="X201" s="163"/>
      <c r="Y201" s="163"/>
      <c r="Z201" s="163"/>
      <c r="AA201" s="163"/>
      <c r="AB201" s="162"/>
      <c r="AC201" s="158"/>
      <c r="AD201" s="115">
        <f t="shared" si="27"/>
        <v>120</v>
      </c>
      <c r="AE201" s="159"/>
      <c r="AF201" s="160" t="str">
        <f t="shared" ca="1" si="20"/>
        <v/>
      </c>
      <c r="AG201" s="160">
        <f t="shared" ca="1" si="21"/>
        <v>119</v>
      </c>
      <c r="AH201" s="160">
        <f t="shared" ca="1" si="22"/>
        <v>10</v>
      </c>
      <c r="AI201" s="179" t="str">
        <f t="shared" ca="1" si="23"/>
        <v/>
      </c>
      <c r="AJ201" s="121"/>
      <c r="AK201" s="159"/>
      <c r="AL201" s="181"/>
      <c r="AM201" s="163"/>
      <c r="AN201" s="107"/>
      <c r="AO201" s="163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62"/>
      <c r="BE201" s="162"/>
      <c r="BF201" s="174"/>
      <c r="BG201" s="174"/>
      <c r="BH201" s="157"/>
      <c r="BI201" s="157"/>
      <c r="BJ201" s="157"/>
      <c r="BK201" s="157"/>
      <c r="BL201" s="157"/>
      <c r="BM201" s="157"/>
      <c r="BN201" s="157"/>
      <c r="BO201" s="157"/>
      <c r="BP201" s="157"/>
      <c r="BQ201" s="157"/>
      <c r="BR201" s="157"/>
      <c r="BS201" s="157"/>
      <c r="BT201" s="124"/>
      <c r="BU201" s="166"/>
      <c r="BV201" s="167"/>
      <c r="BW201" s="168"/>
      <c r="BX201" s="168"/>
      <c r="BY201" s="169"/>
      <c r="BZ201" s="169"/>
      <c r="CA201" s="170"/>
    </row>
    <row r="202" spans="1:79" s="171" customFormat="1" ht="26.25" x14ac:dyDescent="0.55000000000000004">
      <c r="A202" s="100">
        <v>194</v>
      </c>
      <c r="B202" s="163"/>
      <c r="C202" s="163"/>
      <c r="D202" s="163"/>
      <c r="E202" s="157"/>
      <c r="F202" s="153"/>
      <c r="G202" s="225"/>
      <c r="H202" s="152"/>
      <c r="I202" s="152"/>
      <c r="J202" s="153"/>
      <c r="K202" s="224"/>
      <c r="L202" s="174"/>
      <c r="M202" s="107"/>
      <c r="N202" s="175"/>
      <c r="O202" s="163"/>
      <c r="P202" s="153"/>
      <c r="Q202" s="109"/>
      <c r="R202" s="157">
        <f t="shared" si="25"/>
        <v>0</v>
      </c>
      <c r="S202" s="157"/>
      <c r="T202" s="157"/>
      <c r="U202" s="164"/>
      <c r="V202" s="164"/>
      <c r="W202" s="163"/>
      <c r="X202" s="163"/>
      <c r="Y202" s="163"/>
      <c r="Z202" s="163"/>
      <c r="AA202" s="163"/>
      <c r="AB202" s="162"/>
      <c r="AC202" s="158"/>
      <c r="AD202" s="115">
        <f t="shared" si="27"/>
        <v>120</v>
      </c>
      <c r="AE202" s="159"/>
      <c r="AF202" s="160" t="str">
        <f t="shared" ref="AF202:AF204" ca="1" si="28">IF(AC202="","",TODAY()-AE202)</f>
        <v/>
      </c>
      <c r="AG202" s="160">
        <f t="shared" ref="AG202:AG215" ca="1" si="29">YEAR(TODAY())-YEAR(AE202)</f>
        <v>119</v>
      </c>
      <c r="AH202" s="160">
        <f t="shared" ref="AH202:AH215" ca="1" si="30">DATEDIF(AC202,TODAY(),"YM")</f>
        <v>10</v>
      </c>
      <c r="AI202" s="179" t="str">
        <f t="shared" ref="AI202:AI215" ca="1" si="31">IF(AF202="","",AF202/365)</f>
        <v/>
      </c>
      <c r="AJ202" s="121"/>
      <c r="AK202" s="159"/>
      <c r="AL202" s="181"/>
      <c r="AM202" s="163"/>
      <c r="AN202" s="107"/>
      <c r="AO202" s="163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62"/>
      <c r="BE202" s="162"/>
      <c r="BF202" s="174"/>
      <c r="BG202" s="174"/>
      <c r="BH202" s="157"/>
      <c r="BI202" s="157"/>
      <c r="BJ202" s="157"/>
      <c r="BK202" s="157"/>
      <c r="BL202" s="157"/>
      <c r="BM202" s="157"/>
      <c r="BN202" s="157"/>
      <c r="BO202" s="157"/>
      <c r="BP202" s="157"/>
      <c r="BQ202" s="157"/>
      <c r="BR202" s="157"/>
      <c r="BS202" s="157"/>
      <c r="BT202" s="124"/>
      <c r="BU202" s="166"/>
      <c r="BV202" s="167"/>
      <c r="BW202" s="168"/>
      <c r="BX202" s="168"/>
      <c r="BY202" s="169"/>
      <c r="BZ202" s="169"/>
      <c r="CA202" s="170"/>
    </row>
    <row r="203" spans="1:79" s="171" customFormat="1" ht="26.25" x14ac:dyDescent="0.55000000000000004">
      <c r="A203" s="100">
        <v>195</v>
      </c>
      <c r="B203" s="163"/>
      <c r="C203" s="163"/>
      <c r="D203" s="163"/>
      <c r="E203" s="157"/>
      <c r="F203" s="153"/>
      <c r="G203" s="225"/>
      <c r="H203" s="152"/>
      <c r="I203" s="152"/>
      <c r="J203" s="153"/>
      <c r="K203" s="224"/>
      <c r="L203" s="174"/>
      <c r="M203" s="107"/>
      <c r="N203" s="175"/>
      <c r="O203" s="163"/>
      <c r="P203" s="153"/>
      <c r="Q203" s="109"/>
      <c r="R203" s="157">
        <f t="shared" si="25"/>
        <v>0</v>
      </c>
      <c r="S203" s="157"/>
      <c r="T203" s="157"/>
      <c r="U203" s="164"/>
      <c r="V203" s="164"/>
      <c r="W203" s="163"/>
      <c r="X203" s="163"/>
      <c r="Y203" s="163"/>
      <c r="Z203" s="163"/>
      <c r="AA203" s="163"/>
      <c r="AB203" s="162"/>
      <c r="AC203" s="158"/>
      <c r="AD203" s="115">
        <f t="shared" si="27"/>
        <v>120</v>
      </c>
      <c r="AE203" s="159"/>
      <c r="AF203" s="160" t="str">
        <f t="shared" ca="1" si="28"/>
        <v/>
      </c>
      <c r="AG203" s="160">
        <f t="shared" ca="1" si="29"/>
        <v>119</v>
      </c>
      <c r="AH203" s="160">
        <f t="shared" ca="1" si="30"/>
        <v>10</v>
      </c>
      <c r="AI203" s="179" t="str">
        <f t="shared" ca="1" si="31"/>
        <v/>
      </c>
      <c r="AJ203" s="121"/>
      <c r="AK203" s="159"/>
      <c r="AL203" s="181"/>
      <c r="AM203" s="163"/>
      <c r="AN203" s="107"/>
      <c r="AO203" s="163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62"/>
      <c r="BE203" s="162"/>
      <c r="BF203" s="174"/>
      <c r="BG203" s="174"/>
      <c r="BH203" s="157"/>
      <c r="BI203" s="157"/>
      <c r="BJ203" s="157"/>
      <c r="BK203" s="157"/>
      <c r="BL203" s="157"/>
      <c r="BM203" s="157"/>
      <c r="BN203" s="157"/>
      <c r="BO203" s="157"/>
      <c r="BP203" s="157"/>
      <c r="BQ203" s="157"/>
      <c r="BR203" s="157"/>
      <c r="BS203" s="157"/>
      <c r="BT203" s="124"/>
      <c r="BU203" s="166"/>
      <c r="BV203" s="167"/>
      <c r="BW203" s="168"/>
      <c r="BX203" s="168"/>
      <c r="BY203" s="169"/>
      <c r="BZ203" s="169"/>
      <c r="CA203" s="170"/>
    </row>
    <row r="204" spans="1:79" s="171" customFormat="1" ht="26.25" x14ac:dyDescent="0.55000000000000004">
      <c r="A204" s="100">
        <v>196</v>
      </c>
      <c r="B204" s="163"/>
      <c r="C204" s="163"/>
      <c r="D204" s="163"/>
      <c r="E204" s="157"/>
      <c r="F204" s="153"/>
      <c r="G204" s="225"/>
      <c r="H204" s="152"/>
      <c r="I204" s="152"/>
      <c r="J204" s="153"/>
      <c r="K204" s="224"/>
      <c r="L204" s="174"/>
      <c r="M204" s="107"/>
      <c r="N204" s="175"/>
      <c r="O204" s="163"/>
      <c r="P204" s="153"/>
      <c r="Q204" s="109"/>
      <c r="R204" s="157">
        <f t="shared" si="25"/>
        <v>0</v>
      </c>
      <c r="S204" s="157"/>
      <c r="T204" s="157"/>
      <c r="U204" s="164"/>
      <c r="V204" s="164"/>
      <c r="W204" s="163"/>
      <c r="X204" s="163"/>
      <c r="Y204" s="163"/>
      <c r="Z204" s="163"/>
      <c r="AA204" s="163"/>
      <c r="AB204" s="162"/>
      <c r="AC204" s="158"/>
      <c r="AD204" s="115">
        <f t="shared" si="27"/>
        <v>120</v>
      </c>
      <c r="AE204" s="159"/>
      <c r="AF204" s="160" t="str">
        <f t="shared" ca="1" si="28"/>
        <v/>
      </c>
      <c r="AG204" s="160">
        <f t="shared" ca="1" si="29"/>
        <v>119</v>
      </c>
      <c r="AH204" s="160">
        <f t="shared" ca="1" si="30"/>
        <v>10</v>
      </c>
      <c r="AI204" s="179" t="str">
        <f t="shared" ca="1" si="31"/>
        <v/>
      </c>
      <c r="AJ204" s="121"/>
      <c r="AK204" s="159"/>
      <c r="AL204" s="181"/>
      <c r="AM204" s="163"/>
      <c r="AN204" s="107"/>
      <c r="AO204" s="163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62"/>
      <c r="BE204" s="162"/>
      <c r="BF204" s="174"/>
      <c r="BG204" s="174"/>
      <c r="BH204" s="157"/>
      <c r="BI204" s="157"/>
      <c r="BJ204" s="157"/>
      <c r="BK204" s="157"/>
      <c r="BL204" s="157"/>
      <c r="BM204" s="157"/>
      <c r="BN204" s="157"/>
      <c r="BO204" s="157"/>
      <c r="BP204" s="157"/>
      <c r="BQ204" s="157"/>
      <c r="BR204" s="157"/>
      <c r="BS204" s="157"/>
      <c r="BT204" s="124"/>
      <c r="BU204" s="166"/>
      <c r="BV204" s="167"/>
      <c r="BW204" s="168"/>
      <c r="BX204" s="168"/>
      <c r="BY204" s="169"/>
      <c r="BZ204" s="169"/>
      <c r="CA204" s="170"/>
    </row>
  </sheetData>
  <mergeCells count="39">
    <mergeCell ref="BF8:BG8"/>
    <mergeCell ref="BH8:BL8"/>
    <mergeCell ref="BM8:BR8"/>
    <mergeCell ref="AK8:AK9"/>
    <mergeCell ref="AM8:AM9"/>
    <mergeCell ref="AN8:AN9"/>
    <mergeCell ref="AO8:AO9"/>
    <mergeCell ref="AP8:AU8"/>
    <mergeCell ref="AV8:BB8"/>
    <mergeCell ref="AB8:AB9"/>
    <mergeCell ref="AC8:AC9"/>
    <mergeCell ref="AD8:AD9"/>
    <mergeCell ref="AE8:AE9"/>
    <mergeCell ref="AF8:AF9"/>
    <mergeCell ref="AJ8:AJ9"/>
    <mergeCell ref="V8:V9"/>
    <mergeCell ref="W8:W9"/>
    <mergeCell ref="X8:X9"/>
    <mergeCell ref="Y8:Y9"/>
    <mergeCell ref="Z8:Z9"/>
    <mergeCell ref="AA8:AA9"/>
    <mergeCell ref="O8:O9"/>
    <mergeCell ref="P8:P9"/>
    <mergeCell ref="Q8:Q9"/>
    <mergeCell ref="R8:S8"/>
    <mergeCell ref="T8:T9"/>
    <mergeCell ref="U8:U9"/>
    <mergeCell ref="H8:H9"/>
    <mergeCell ref="J8:J9"/>
    <mergeCell ref="K8:K9"/>
    <mergeCell ref="L8:L9"/>
    <mergeCell ref="M8:M9"/>
    <mergeCell ref="N8:N9"/>
    <mergeCell ref="A8:A9"/>
    <mergeCell ref="B8:B9"/>
    <mergeCell ref="C8:C9"/>
    <mergeCell ref="E8:E9"/>
    <mergeCell ref="F8:F9"/>
    <mergeCell ref="G8:G9"/>
  </mergeCells>
  <pageMargins left="0.25" right="0.25" top="0.75" bottom="0.75" header="0.3" footer="0.3"/>
  <pageSetup orientation="landscape" horizontalDpi="4294967293" r:id="rId1"/>
  <colBreaks count="1" manualBreakCount="1">
    <brk id="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 (PK)</vt:lpstr>
      <vt:lpstr>'Warehouse (PK)'!Print_Area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PK001</dc:creator>
  <cp:lastModifiedBy>HR PK001</cp:lastModifiedBy>
  <dcterms:created xsi:type="dcterms:W3CDTF">2019-11-27T02:10:07Z</dcterms:created>
  <dcterms:modified xsi:type="dcterms:W3CDTF">2019-11-27T02:10:53Z</dcterms:modified>
</cp:coreProperties>
</file>