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585"/>
  </bookViews>
  <sheets>
    <sheet name="Blad2" sheetId="2" r:id="rId1"/>
  </sheets>
  <calcPr calcId="145621"/>
</workbook>
</file>

<file path=xl/calcChain.xml><?xml version="1.0" encoding="utf-8"?>
<calcChain xmlns="http://schemas.openxmlformats.org/spreadsheetml/2006/main">
  <c r="I6" i="2" l="1"/>
  <c r="J6" i="2"/>
  <c r="O6" i="2"/>
  <c r="O5" i="2"/>
  <c r="I5" i="2"/>
  <c r="J5" i="2"/>
  <c r="P6" i="2" l="1"/>
  <c r="Q6" i="2" s="1"/>
  <c r="G6" i="2" s="1"/>
  <c r="H6" i="2" s="1"/>
  <c r="P5" i="2"/>
  <c r="Q5" i="2" s="1"/>
  <c r="G5" i="2" s="1"/>
  <c r="K6" i="2"/>
  <c r="L6" i="2" l="1"/>
  <c r="N6" i="2"/>
  <c r="N5" i="2"/>
  <c r="H5" i="2"/>
  <c r="M6" i="2"/>
  <c r="K5" i="2"/>
  <c r="L5" i="2"/>
  <c r="M5" i="2" s="1"/>
</calcChain>
</file>

<file path=xl/sharedStrings.xml><?xml version="1.0" encoding="utf-8"?>
<sst xmlns="http://schemas.openxmlformats.org/spreadsheetml/2006/main" count="38" uniqueCount="37">
  <si>
    <t>N</t>
  </si>
  <si>
    <t>a</t>
  </si>
  <si>
    <t>b</t>
  </si>
  <si>
    <t>t</t>
  </si>
  <si>
    <t>hmax</t>
  </si>
  <si>
    <t>f*</t>
  </si>
  <si>
    <t>g*</t>
  </si>
  <si>
    <t>alpha</t>
  </si>
  <si>
    <t>C</t>
  </si>
  <si>
    <t>f/g = root((c * ln*(N/(a^2)))/hmax)</t>
  </si>
  <si>
    <t>learning curve</t>
  </si>
  <si>
    <t>uncertanity</t>
  </si>
  <si>
    <t>u</t>
  </si>
  <si>
    <t>A</t>
  </si>
  <si>
    <t>u2</t>
  </si>
  <si>
    <t>f/g (a+b)</t>
  </si>
  <si>
    <t>f/g (formula)</t>
  </si>
  <si>
    <t>10/100</t>
  </si>
  <si>
    <t>97/462</t>
  </si>
  <si>
    <t>https://pdfs.semanticscholar.org/452e/6c05d46e061290fefff8b46d0ff161998677.pdf</t>
  </si>
  <si>
    <t>Scaling law for the validation-set training-set size ratio</t>
  </si>
  <si>
    <t>ID</t>
  </si>
  <si>
    <t>Classes</t>
  </si>
  <si>
    <t>p-value</t>
  </si>
  <si>
    <t>constant</t>
  </si>
  <si>
    <t>Largest nb of images in a class</t>
  </si>
  <si>
    <t>size of training database</t>
  </si>
  <si>
    <t>fraction for val</t>
  </si>
  <si>
    <t>fraction for training</t>
  </si>
  <si>
    <t>hmax/t</t>
  </si>
  <si>
    <t>(c(ln(n/alpha^2))/t</t>
  </si>
  <si>
    <t>a * (f / (1-f)</t>
  </si>
  <si>
    <t>b/f</t>
  </si>
  <si>
    <t>d/f of f</t>
  </si>
  <si>
    <t>a+b</t>
  </si>
  <si>
    <t>learning curve + uncertainty</t>
  </si>
  <si>
    <t>f* / 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</si>
</sst>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Blad2!$H$3</c:f>
              <c:strCache>
                <c:ptCount val="1"/>
                <c:pt idx="0">
                  <c:v>g*</c:v>
                </c:pt>
              </c:strCache>
            </c:strRef>
          </c:tx>
          <c:invertIfNegative val="0"/>
          <c:cat>
            <c:strRef>
              <c:f>Blad2!$A$5:$A$6</c:f>
              <c:strCache>
                <c:ptCount val="2"/>
                <c:pt idx="0">
                  <c:v>10/100</c:v>
                </c:pt>
                <c:pt idx="1">
                  <c:v>97/462</c:v>
                </c:pt>
              </c:strCache>
            </c:strRef>
          </c:cat>
          <c:val>
            <c:numRef>
              <c:f>Blad2!$H$5:$H$6</c:f>
              <c:numCache>
                <c:formatCode>0.000</c:formatCode>
                <c:ptCount val="2"/>
                <c:pt idx="0">
                  <c:v>0.73925179278489273</c:v>
                </c:pt>
                <c:pt idx="1">
                  <c:v>0.84372652945482163</c:v>
                </c:pt>
              </c:numCache>
            </c:numRef>
          </c:val>
        </c:ser>
        <c:ser>
          <c:idx val="0"/>
          <c:order val="1"/>
          <c:tx>
            <c:strRef>
              <c:f>Blad2!$G$3</c:f>
              <c:strCache>
                <c:ptCount val="1"/>
                <c:pt idx="0">
                  <c:v>f*</c:v>
                </c:pt>
              </c:strCache>
            </c:strRef>
          </c:tx>
          <c:invertIfNegative val="0"/>
          <c:cat>
            <c:strRef>
              <c:f>Blad2!$A$5:$A$6</c:f>
              <c:strCache>
                <c:ptCount val="2"/>
                <c:pt idx="0">
                  <c:v>10/100</c:v>
                </c:pt>
                <c:pt idx="1">
                  <c:v>97/462</c:v>
                </c:pt>
              </c:strCache>
            </c:strRef>
          </c:cat>
          <c:val>
            <c:numRef>
              <c:f>Blad2!$G$5:$G$6</c:f>
              <c:numCache>
                <c:formatCode>0.000</c:formatCode>
                <c:ptCount val="2"/>
                <c:pt idx="0">
                  <c:v>0.26074820721510727</c:v>
                </c:pt>
                <c:pt idx="1">
                  <c:v>0.1562734705451784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14048"/>
        <c:axId val="96515584"/>
      </c:barChart>
      <c:catAx>
        <c:axId val="965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6515584"/>
        <c:crosses val="autoZero"/>
        <c:auto val="1"/>
        <c:lblAlgn val="ctr"/>
        <c:lblOffset val="100"/>
        <c:noMultiLvlLbl val="0"/>
      </c:catAx>
      <c:valAx>
        <c:axId val="965155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651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404811</xdr:colOff>
      <xdr:row>6</xdr:row>
      <xdr:rowOff>128586</xdr:rowOff>
    </xdr:from>
    <xdr:to>
      <xdr:col>13</xdr:col>
      <xdr:colOff>495299</xdr:colOff>
      <xdr:row>33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"/>
  <sheetViews>
    <sheetView tabSelected="1" workbookViewId="0">
      <selection sqref="A1:Q34"/>
    </sheetView>
  </sheetViews>
  <sheetFormatPr defaultRowHeight="15" x14ac:dyDescent="0.25"/>
  <cols>
    <col min="1" max="17" width="11.140625" customWidth="1"/>
  </cols>
  <sheetData>
    <row r="1" spans="1:17" ht="28.5" x14ac:dyDescent="0.45">
      <c r="A1" s="8" t="s">
        <v>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9" t="s">
        <v>9</v>
      </c>
      <c r="B2" s="9"/>
      <c r="C2" s="9"/>
      <c r="K2" t="s">
        <v>19</v>
      </c>
    </row>
    <row r="3" spans="1:17" s="1" customFormat="1" ht="30" x14ac:dyDescent="0.25">
      <c r="A3" s="2" t="s">
        <v>21</v>
      </c>
      <c r="B3" s="2" t="s">
        <v>0</v>
      </c>
      <c r="C3" s="2" t="s">
        <v>7</v>
      </c>
      <c r="D3" s="2" t="s">
        <v>8</v>
      </c>
      <c r="E3" s="2" t="s">
        <v>4</v>
      </c>
      <c r="F3" s="2" t="s">
        <v>3</v>
      </c>
      <c r="G3" s="2" t="s">
        <v>5</v>
      </c>
      <c r="H3" s="2" t="s">
        <v>6</v>
      </c>
      <c r="I3" s="2" t="s">
        <v>1</v>
      </c>
      <c r="J3" s="2" t="s">
        <v>2</v>
      </c>
      <c r="K3" s="2" t="s">
        <v>10</v>
      </c>
      <c r="L3" s="2" t="s">
        <v>11</v>
      </c>
      <c r="M3" s="2" t="s">
        <v>12</v>
      </c>
      <c r="N3" s="2" t="s">
        <v>14</v>
      </c>
      <c r="O3" s="2" t="s">
        <v>16</v>
      </c>
      <c r="P3" s="2" t="s">
        <v>15</v>
      </c>
      <c r="Q3" s="2" t="s">
        <v>13</v>
      </c>
    </row>
    <row r="4" spans="1:17" s="1" customFormat="1" ht="60" x14ac:dyDescent="0.25">
      <c r="A4" s="2"/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I4" s="4" t="s">
        <v>29</v>
      </c>
      <c r="J4" s="3" t="s">
        <v>30</v>
      </c>
      <c r="K4" s="3" t="s">
        <v>31</v>
      </c>
      <c r="L4" s="3" t="s">
        <v>32</v>
      </c>
      <c r="M4" s="3" t="s">
        <v>35</v>
      </c>
      <c r="N4" s="3" t="s">
        <v>33</v>
      </c>
      <c r="O4" s="3" t="s">
        <v>9</v>
      </c>
      <c r="P4" s="3" t="s">
        <v>34</v>
      </c>
      <c r="Q4" s="3" t="s">
        <v>36</v>
      </c>
    </row>
    <row r="5" spans="1:17" x14ac:dyDescent="0.25">
      <c r="A5" s="5" t="s">
        <v>17</v>
      </c>
      <c r="B5" s="6">
        <v>10</v>
      </c>
      <c r="C5" s="6">
        <v>0.05</v>
      </c>
      <c r="D5" s="6">
        <v>1.5</v>
      </c>
      <c r="E5" s="6">
        <v>100</v>
      </c>
      <c r="F5" s="6">
        <v>1000</v>
      </c>
      <c r="G5" s="7">
        <f>Q5/(1+Q5)</f>
        <v>0.26074820721510727</v>
      </c>
      <c r="H5" s="7">
        <f>1-G5</f>
        <v>0.73925179278489273</v>
      </c>
      <c r="I5" s="7">
        <f>E5/F5</f>
        <v>0.1</v>
      </c>
      <c r="J5" s="7">
        <f>(D5*LN(B5/(C5^2)))/F5</f>
        <v>1.2441074460153041E-2</v>
      </c>
      <c r="K5" s="7">
        <f>I5*(G5/(1-G5))</f>
        <v>3.5271907320349204E-2</v>
      </c>
      <c r="L5" s="7">
        <f>J5/G5</f>
        <v>4.7712981780502255E-2</v>
      </c>
      <c r="M5" s="7">
        <f>L5+K5</f>
        <v>8.2984889100851458E-2</v>
      </c>
      <c r="N5" s="7">
        <f>(I5/((1-G5)^2))-(J5/(G5^2))</f>
        <v>0</v>
      </c>
      <c r="O5" s="7">
        <f>SQRT((D5*LN(B5/(C5^2)))/E5)</f>
        <v>0.35271907320349211</v>
      </c>
      <c r="P5" s="7">
        <f>SQRT((J5/I5))</f>
        <v>0.35271907320349205</v>
      </c>
      <c r="Q5" s="7">
        <f>P5</f>
        <v>0.35271907320349205</v>
      </c>
    </row>
    <row r="6" spans="1:17" x14ac:dyDescent="0.25">
      <c r="A6" s="5" t="s">
        <v>18</v>
      </c>
      <c r="B6" s="6">
        <v>97</v>
      </c>
      <c r="C6" s="6">
        <v>0.05</v>
      </c>
      <c r="D6" s="6">
        <v>1.5</v>
      </c>
      <c r="E6" s="6">
        <v>462</v>
      </c>
      <c r="F6" s="6">
        <v>10244</v>
      </c>
      <c r="G6" s="7">
        <f>Q6/(1+Q6)</f>
        <v>0.1562734705451784</v>
      </c>
      <c r="H6" s="7">
        <f>1-G6</f>
        <v>0.84372652945482163</v>
      </c>
      <c r="I6" s="7">
        <f>E6/F6</f>
        <v>4.509957048028114E-2</v>
      </c>
      <c r="J6" s="7">
        <f>(D6*LN(B6/(C6^2)))/F6</f>
        <v>1.5471752526764007E-3</v>
      </c>
      <c r="K6" s="7">
        <f>I6*(G6/(1-G6))</f>
        <v>8.3532592054494578E-3</v>
      </c>
      <c r="L6" s="7">
        <f>J6/G6</f>
        <v>9.9004344581258581E-3</v>
      </c>
      <c r="M6" s="7">
        <f>L6+K6</f>
        <v>1.8253693663575314E-2</v>
      </c>
      <c r="N6" s="7">
        <f>(I6/((1-G6)^2))-(J6/(G6^2))</f>
        <v>0</v>
      </c>
      <c r="O6" s="7">
        <f>SQRT((D6*LN(B6/(C6^2)))/E6)</f>
        <v>0.18521815433035552</v>
      </c>
      <c r="P6" s="7">
        <f>SQRT((J6/I6))</f>
        <v>0.18521815433035552</v>
      </c>
      <c r="Q6" s="7">
        <f>P6</f>
        <v>0.18521815433035552</v>
      </c>
    </row>
  </sheetData>
  <mergeCells count="1">
    <mergeCell ref="A1:Q1"/>
  </mergeCells>
  <pageMargins left="0.7" right="0.7" top="0.75" bottom="0.75" header="0.3" footer="0.3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MJABOER</dc:creator>
  <cp:lastModifiedBy>MJABOER</cp:lastModifiedBy>
  <cp:lastPrinted>2018-02-19T09:10:34Z</cp:lastPrinted>
  <dcterms:created xsi:type="dcterms:W3CDTF">2018-02-05T09:03:41Z</dcterms:created>
  <dcterms:modified xsi:type="dcterms:W3CDTF">2018-02-19T09:10:38Z</dcterms:modified>
</cp:coreProperties>
</file>